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IESI INTERNO\PIDE\PIDE 2022 - 2027\6. Documentos PDE - atualizada\"/>
    </mc:Choice>
  </mc:AlternateContent>
  <xr:revisionPtr revIDLastSave="0" documentId="13_ncr:1_{2859AF16-39DC-4250-A4EB-3892BF1FAB15}" xr6:coauthVersionLast="47" xr6:coauthVersionMax="47" xr10:uidLastSave="{00000000-0000-0000-0000-000000000000}"/>
  <bookViews>
    <workbookView xWindow="-120" yWindow="-120" windowWidth="29040" windowHeight="15720" activeTab="10" xr2:uid="{BD795F08-0AD1-4AF0-B29D-F7893744821A}"/>
  </bookViews>
  <sheets>
    <sheet name="MENU" sheetId="14" r:id="rId1"/>
    <sheet name="Alinhamento_ind_Painel PIDE" sheetId="7" r:id="rId2"/>
    <sheet name="Alinhamento_outros" sheetId="18" r:id="rId3"/>
    <sheet name="BASE_TODOS" sheetId="19" state="hidden" r:id="rId4"/>
    <sheet name="BASE_OUTROSIND" sheetId="15" state="hidden" r:id="rId5"/>
    <sheet name="Planilha2" sheetId="17" state="hidden" r:id="rId6"/>
    <sheet name="Plano de ação" sheetId="2" r:id="rId7"/>
    <sheet name="Conferência alinhamento_outros" sheetId="24" state="hidden" r:id="rId8"/>
    <sheet name="Novos indicadores" sheetId="3" r:id="rId9"/>
    <sheet name="Lista diretrizes" sheetId="20" state="hidden" r:id="rId10"/>
    <sheet name="LOA" sheetId="22" r:id="rId11"/>
    <sheet name="ODS" sheetId="23" r:id="rId12"/>
    <sheet name="Lista_parametros" sheetId="21" state="hidden" r:id="rId13"/>
    <sheet name="BASE METAS" sheetId="13" state="hidden" r:id="rId14"/>
    <sheet name="BASE UNIDADES" sheetId="5" state="hidden" r:id="rId15"/>
    <sheet name="SIGLASUNIDADES" sheetId="11" state="hidden" r:id="rId16"/>
    <sheet name="BASE_POWERBI" sheetId="9" state="hidden" r:id="rId17"/>
    <sheet name="BASE_PLANEJADOUNIDADES" sheetId="10" state="hidden" r:id="rId18"/>
  </sheets>
  <externalReferences>
    <externalReference r:id="rId19"/>
  </externalReferences>
  <definedNames>
    <definedName name="_xlnm._FilterDatabase" localSheetId="14" hidden="1">'BASE UNIDADES'!$B$2:$E$290</definedName>
    <definedName name="_xlnm._FilterDatabase" localSheetId="4" hidden="1">BASE_OUTROSIND!$A$2:$AE$1939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8" l="1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7" i="18"/>
  <c r="T8" i="18"/>
  <c r="T9" i="18"/>
  <c r="T10" i="18"/>
  <c r="T11" i="18"/>
  <c r="T12" i="18"/>
  <c r="T13" i="18"/>
  <c r="T14" i="18"/>
  <c r="T15" i="18"/>
  <c r="T16" i="18"/>
  <c r="T17" i="18"/>
  <c r="T18" i="18"/>
  <c r="T19" i="18"/>
  <c r="T20" i="18"/>
  <c r="T21" i="18"/>
  <c r="T22" i="18"/>
  <c r="T23" i="18"/>
  <c r="T24" i="18"/>
  <c r="T25" i="18"/>
  <c r="T26" i="18"/>
  <c r="T27" i="18"/>
  <c r="T28" i="18"/>
  <c r="T29" i="18"/>
  <c r="T30" i="18"/>
  <c r="T31" i="18"/>
  <c r="T32" i="18"/>
  <c r="T33" i="18"/>
  <c r="T34" i="18"/>
  <c r="T35" i="18"/>
  <c r="T36" i="18"/>
  <c r="T37" i="18"/>
  <c r="T38" i="18"/>
  <c r="T39" i="18"/>
  <c r="T40" i="18"/>
  <c r="T41" i="18"/>
  <c r="T42" i="18"/>
  <c r="T43" i="18"/>
  <c r="T7" i="18"/>
  <c r="Q8" i="18"/>
  <c r="Q9" i="18"/>
  <c r="Q10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Q30" i="18"/>
  <c r="Q31" i="18"/>
  <c r="Q32" i="18"/>
  <c r="Q33" i="18"/>
  <c r="Q34" i="18"/>
  <c r="Q35" i="18"/>
  <c r="Q36" i="18"/>
  <c r="Q37" i="18"/>
  <c r="Q38" i="18"/>
  <c r="Q39" i="18"/>
  <c r="Q40" i="18"/>
  <c r="Q41" i="18"/>
  <c r="Q42" i="18"/>
  <c r="Q43" i="18"/>
  <c r="Q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7" i="18"/>
  <c r="D8" i="18"/>
  <c r="D9" i="18"/>
  <c r="D10" i="18"/>
  <c r="D11" i="18"/>
  <c r="D12" i="18"/>
  <c r="D13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7" i="18"/>
  <c r="F32" i="15"/>
  <c r="F33" i="15"/>
  <c r="F93" i="15"/>
  <c r="F94" i="15"/>
  <c r="F154" i="15"/>
  <c r="F155" i="15"/>
  <c r="F215" i="15"/>
  <c r="F216" i="15"/>
  <c r="F276" i="15"/>
  <c r="F277" i="15"/>
  <c r="F395" i="15"/>
  <c r="F396" i="15"/>
  <c r="F456" i="15"/>
  <c r="F457" i="15"/>
  <c r="F517" i="15"/>
  <c r="F518" i="15"/>
  <c r="F578" i="15"/>
  <c r="F579" i="15"/>
  <c r="F639" i="15"/>
  <c r="F640" i="15"/>
  <c r="F700" i="15"/>
  <c r="F701" i="15"/>
  <c r="F761" i="15"/>
  <c r="F762" i="15"/>
  <c r="F881" i="15"/>
  <c r="F882" i="15"/>
  <c r="F998" i="15"/>
  <c r="F999" i="15"/>
  <c r="F1059" i="15"/>
  <c r="F1060" i="15"/>
  <c r="F1120" i="15"/>
  <c r="F1121" i="15"/>
  <c r="F1239" i="15"/>
  <c r="F1240" i="15"/>
  <c r="F1300" i="15"/>
  <c r="F1301" i="15"/>
  <c r="F1361" i="15"/>
  <c r="F1362" i="15"/>
  <c r="F1423" i="15"/>
  <c r="F1424" i="15"/>
  <c r="F1542" i="15"/>
  <c r="F1543" i="15"/>
  <c r="F1603" i="15"/>
  <c r="F1604" i="15"/>
  <c r="F1664" i="15"/>
  <c r="F1665" i="15"/>
  <c r="F1725" i="15"/>
  <c r="F1726" i="15"/>
  <c r="F1786" i="15"/>
  <c r="F1787" i="15"/>
  <c r="F1847" i="15"/>
  <c r="F1848" i="15"/>
  <c r="F1908" i="15"/>
  <c r="F1909" i="15"/>
  <c r="E32" i="15"/>
  <c r="E33" i="15"/>
  <c r="E93" i="15"/>
  <c r="E94" i="15"/>
  <c r="E154" i="15"/>
  <c r="E155" i="15"/>
  <c r="E215" i="15"/>
  <c r="E216" i="15"/>
  <c r="E276" i="15"/>
  <c r="E277" i="15"/>
  <c r="E395" i="15"/>
  <c r="E396" i="15"/>
  <c r="E456" i="15"/>
  <c r="E457" i="15"/>
  <c r="E517" i="15"/>
  <c r="E518" i="15"/>
  <c r="E578" i="15"/>
  <c r="E579" i="15"/>
  <c r="E639" i="15"/>
  <c r="E640" i="15"/>
  <c r="E700" i="15"/>
  <c r="E701" i="15"/>
  <c r="E761" i="15"/>
  <c r="E762" i="15"/>
  <c r="E881" i="15"/>
  <c r="E882" i="15"/>
  <c r="E998" i="15"/>
  <c r="E999" i="15"/>
  <c r="E1059" i="15"/>
  <c r="E1060" i="15"/>
  <c r="E1120" i="15"/>
  <c r="E1121" i="15"/>
  <c r="E1239" i="15"/>
  <c r="E1240" i="15"/>
  <c r="E1300" i="15"/>
  <c r="E1301" i="15"/>
  <c r="E1361" i="15"/>
  <c r="E1362" i="15"/>
  <c r="E1423" i="15"/>
  <c r="E1424" i="15"/>
  <c r="E1542" i="15"/>
  <c r="E1543" i="15"/>
  <c r="E1603" i="15"/>
  <c r="E1604" i="15"/>
  <c r="E1664" i="15"/>
  <c r="E1665" i="15"/>
  <c r="E1725" i="15"/>
  <c r="E1726" i="15"/>
  <c r="E1786" i="15"/>
  <c r="E1787" i="15"/>
  <c r="E1847" i="15"/>
  <c r="E1848" i="15"/>
  <c r="E1908" i="15"/>
  <c r="E1909" i="15"/>
  <c r="D32" i="15"/>
  <c r="D33" i="15"/>
  <c r="D93" i="15"/>
  <c r="D94" i="15"/>
  <c r="D154" i="15"/>
  <c r="D155" i="15"/>
  <c r="D215" i="15"/>
  <c r="D216" i="15"/>
  <c r="D276" i="15"/>
  <c r="D277" i="15"/>
  <c r="D395" i="15"/>
  <c r="D396" i="15"/>
  <c r="D456" i="15"/>
  <c r="D457" i="15"/>
  <c r="D517" i="15"/>
  <c r="D518" i="15"/>
  <c r="D578" i="15"/>
  <c r="D579" i="15"/>
  <c r="D639" i="15"/>
  <c r="D640" i="15"/>
  <c r="D700" i="15"/>
  <c r="D701" i="15"/>
  <c r="D761" i="15"/>
  <c r="D762" i="15"/>
  <c r="D881" i="15"/>
  <c r="D882" i="15"/>
  <c r="D998" i="15"/>
  <c r="D999" i="15"/>
  <c r="D1059" i="15"/>
  <c r="D1060" i="15"/>
  <c r="D1120" i="15"/>
  <c r="D1121" i="15"/>
  <c r="D1239" i="15"/>
  <c r="D1240" i="15"/>
  <c r="D1300" i="15"/>
  <c r="D1301" i="15"/>
  <c r="D1361" i="15"/>
  <c r="D1362" i="15"/>
  <c r="D1423" i="15"/>
  <c r="D1424" i="15"/>
  <c r="D1542" i="15"/>
  <c r="D1543" i="15"/>
  <c r="D1603" i="15"/>
  <c r="D1604" i="15"/>
  <c r="D1664" i="15"/>
  <c r="D1665" i="15"/>
  <c r="D1725" i="15"/>
  <c r="D1726" i="15"/>
  <c r="D1786" i="15"/>
  <c r="D1787" i="15"/>
  <c r="D1847" i="15"/>
  <c r="D1848" i="15"/>
  <c r="D1908" i="15"/>
  <c r="D1909" i="15"/>
  <c r="C32" i="15"/>
  <c r="C33" i="15"/>
  <c r="C93" i="15"/>
  <c r="C94" i="15"/>
  <c r="C154" i="15"/>
  <c r="C155" i="15"/>
  <c r="C215" i="15"/>
  <c r="C216" i="15"/>
  <c r="C276" i="15"/>
  <c r="C277" i="15"/>
  <c r="C395" i="15"/>
  <c r="C396" i="15"/>
  <c r="C456" i="15"/>
  <c r="C457" i="15"/>
  <c r="C517" i="15"/>
  <c r="C518" i="15"/>
  <c r="C578" i="15"/>
  <c r="C579" i="15"/>
  <c r="C639" i="15"/>
  <c r="C640" i="15"/>
  <c r="C700" i="15"/>
  <c r="C701" i="15"/>
  <c r="C761" i="15"/>
  <c r="C762" i="15"/>
  <c r="C881" i="15"/>
  <c r="C882" i="15"/>
  <c r="C998" i="15"/>
  <c r="C999" i="15"/>
  <c r="C1059" i="15"/>
  <c r="C1060" i="15"/>
  <c r="C1120" i="15"/>
  <c r="C1121" i="15"/>
  <c r="C1239" i="15"/>
  <c r="C1240" i="15"/>
  <c r="C1300" i="15"/>
  <c r="C1301" i="15"/>
  <c r="C1361" i="15"/>
  <c r="C1362" i="15"/>
  <c r="C1423" i="15"/>
  <c r="C1424" i="15"/>
  <c r="C1542" i="15"/>
  <c r="C1543" i="15"/>
  <c r="C1603" i="15"/>
  <c r="C1604" i="15"/>
  <c r="C1664" i="15"/>
  <c r="C1665" i="15"/>
  <c r="C1725" i="15"/>
  <c r="C1726" i="15"/>
  <c r="C1786" i="15"/>
  <c r="C1787" i="15"/>
  <c r="C1847" i="15"/>
  <c r="C1848" i="15"/>
  <c r="C1908" i="15"/>
  <c r="C1909" i="15"/>
  <c r="A32" i="15"/>
  <c r="B32" i="15"/>
  <c r="A33" i="15"/>
  <c r="B33" i="15"/>
  <c r="A93" i="15"/>
  <c r="B93" i="15"/>
  <c r="A94" i="15"/>
  <c r="B94" i="15"/>
  <c r="A154" i="15"/>
  <c r="B154" i="15"/>
  <c r="A155" i="15"/>
  <c r="B155" i="15"/>
  <c r="A215" i="15"/>
  <c r="B215" i="15"/>
  <c r="A216" i="15"/>
  <c r="B216" i="15"/>
  <c r="A276" i="15"/>
  <c r="B276" i="15"/>
  <c r="A277" i="15"/>
  <c r="B277" i="15"/>
  <c r="A395" i="15"/>
  <c r="B395" i="15"/>
  <c r="A396" i="15"/>
  <c r="B396" i="15"/>
  <c r="A456" i="15"/>
  <c r="B456" i="15"/>
  <c r="A457" i="15"/>
  <c r="B457" i="15"/>
  <c r="A517" i="15"/>
  <c r="B517" i="15"/>
  <c r="A518" i="15"/>
  <c r="B518" i="15"/>
  <c r="A578" i="15"/>
  <c r="B578" i="15"/>
  <c r="A579" i="15"/>
  <c r="B579" i="15"/>
  <c r="A639" i="15"/>
  <c r="B639" i="15"/>
  <c r="A640" i="15"/>
  <c r="B640" i="15"/>
  <c r="A700" i="15"/>
  <c r="B700" i="15"/>
  <c r="A701" i="15"/>
  <c r="B701" i="15"/>
  <c r="A761" i="15"/>
  <c r="B761" i="15"/>
  <c r="A762" i="15"/>
  <c r="B762" i="15"/>
  <c r="A881" i="15"/>
  <c r="B881" i="15"/>
  <c r="A882" i="15"/>
  <c r="B882" i="15"/>
  <c r="A998" i="15"/>
  <c r="B998" i="15"/>
  <c r="A999" i="15"/>
  <c r="B999" i="15"/>
  <c r="A1059" i="15"/>
  <c r="B1059" i="15"/>
  <c r="A1060" i="15"/>
  <c r="B1060" i="15"/>
  <c r="A1120" i="15"/>
  <c r="B1120" i="15"/>
  <c r="A1121" i="15"/>
  <c r="B1121" i="15"/>
  <c r="A1239" i="15"/>
  <c r="B1239" i="15"/>
  <c r="A1240" i="15"/>
  <c r="B1240" i="15"/>
  <c r="A1300" i="15"/>
  <c r="B1300" i="15"/>
  <c r="A1301" i="15"/>
  <c r="B1301" i="15"/>
  <c r="A1361" i="15"/>
  <c r="B1361" i="15"/>
  <c r="A1362" i="15"/>
  <c r="B1362" i="15"/>
  <c r="A1423" i="15"/>
  <c r="B1423" i="15"/>
  <c r="A1424" i="15"/>
  <c r="B1424" i="15"/>
  <c r="A1542" i="15"/>
  <c r="B1542" i="15"/>
  <c r="A1543" i="15"/>
  <c r="B1543" i="15"/>
  <c r="A1603" i="15"/>
  <c r="B1603" i="15"/>
  <c r="A1604" i="15"/>
  <c r="B1604" i="15"/>
  <c r="A1664" i="15"/>
  <c r="B1664" i="15"/>
  <c r="A1665" i="15"/>
  <c r="B1665" i="15"/>
  <c r="A1725" i="15"/>
  <c r="B1725" i="15"/>
  <c r="A1726" i="15"/>
  <c r="B1726" i="15"/>
  <c r="A1786" i="15"/>
  <c r="B1786" i="15"/>
  <c r="A1787" i="15"/>
  <c r="B1787" i="15"/>
  <c r="A1847" i="15"/>
  <c r="B1847" i="15"/>
  <c r="A1848" i="15"/>
  <c r="B1848" i="15"/>
  <c r="A1908" i="15"/>
  <c r="B1908" i="15"/>
  <c r="A1909" i="15"/>
  <c r="B1909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3" i="15"/>
  <c r="I214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2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5" i="15"/>
  <c r="I278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I299" i="15"/>
  <c r="I300" i="15"/>
  <c r="I301" i="15"/>
  <c r="I302" i="15"/>
  <c r="I303" i="15"/>
  <c r="I304" i="15"/>
  <c r="I305" i="15"/>
  <c r="I306" i="15"/>
  <c r="I307" i="15"/>
  <c r="I308" i="15"/>
  <c r="I309" i="15"/>
  <c r="I310" i="15"/>
  <c r="I311" i="15"/>
  <c r="I312" i="15"/>
  <c r="I313" i="15"/>
  <c r="I314" i="15"/>
  <c r="I315" i="15"/>
  <c r="I316" i="15"/>
  <c r="I317" i="15"/>
  <c r="I318" i="15"/>
  <c r="I319" i="15"/>
  <c r="I320" i="15"/>
  <c r="I321" i="15"/>
  <c r="I322" i="15"/>
  <c r="I323" i="15"/>
  <c r="I324" i="15"/>
  <c r="I325" i="15"/>
  <c r="I326" i="15"/>
  <c r="I327" i="15"/>
  <c r="I328" i="15"/>
  <c r="I329" i="15"/>
  <c r="I330" i="15"/>
  <c r="I331" i="15"/>
  <c r="I332" i="15"/>
  <c r="I333" i="15"/>
  <c r="I334" i="15"/>
  <c r="I335" i="15"/>
  <c r="I336" i="15"/>
  <c r="I337" i="15"/>
  <c r="I338" i="15"/>
  <c r="I339" i="15"/>
  <c r="I340" i="15"/>
  <c r="I341" i="15"/>
  <c r="I342" i="15"/>
  <c r="I343" i="15"/>
  <c r="I344" i="15"/>
  <c r="I345" i="15"/>
  <c r="I346" i="15"/>
  <c r="I347" i="15"/>
  <c r="I348" i="15"/>
  <c r="I349" i="15"/>
  <c r="I350" i="15"/>
  <c r="I351" i="15"/>
  <c r="I352" i="15"/>
  <c r="I353" i="15"/>
  <c r="I354" i="15"/>
  <c r="I355" i="15"/>
  <c r="I356" i="15"/>
  <c r="I357" i="15"/>
  <c r="I358" i="15"/>
  <c r="I359" i="15"/>
  <c r="I360" i="15"/>
  <c r="I361" i="15"/>
  <c r="I362" i="15"/>
  <c r="I363" i="15"/>
  <c r="I364" i="15"/>
  <c r="I365" i="15"/>
  <c r="I366" i="15"/>
  <c r="I367" i="15"/>
  <c r="I368" i="15"/>
  <c r="I369" i="15"/>
  <c r="I370" i="15"/>
  <c r="I371" i="15"/>
  <c r="I372" i="15"/>
  <c r="I373" i="15"/>
  <c r="I374" i="15"/>
  <c r="I375" i="15"/>
  <c r="I376" i="15"/>
  <c r="I377" i="15"/>
  <c r="I378" i="15"/>
  <c r="I379" i="15"/>
  <c r="I380" i="15"/>
  <c r="I381" i="15"/>
  <c r="I382" i="15"/>
  <c r="I383" i="15"/>
  <c r="I384" i="15"/>
  <c r="I385" i="15"/>
  <c r="I386" i="15"/>
  <c r="I387" i="15"/>
  <c r="I388" i="15"/>
  <c r="I389" i="15"/>
  <c r="I390" i="15"/>
  <c r="I391" i="15"/>
  <c r="I392" i="15"/>
  <c r="I393" i="15"/>
  <c r="I394" i="15"/>
  <c r="I397" i="15"/>
  <c r="I398" i="15"/>
  <c r="I399" i="15"/>
  <c r="I400" i="15"/>
  <c r="I401" i="15"/>
  <c r="I402" i="15"/>
  <c r="I403" i="15"/>
  <c r="I404" i="15"/>
  <c r="I405" i="15"/>
  <c r="I406" i="15"/>
  <c r="I407" i="15"/>
  <c r="I408" i="15"/>
  <c r="I409" i="15"/>
  <c r="I410" i="15"/>
  <c r="I411" i="15"/>
  <c r="I412" i="15"/>
  <c r="I413" i="15"/>
  <c r="I414" i="15"/>
  <c r="I415" i="15"/>
  <c r="I416" i="15"/>
  <c r="I417" i="15"/>
  <c r="I418" i="15"/>
  <c r="I419" i="15"/>
  <c r="I420" i="15"/>
  <c r="I421" i="15"/>
  <c r="I422" i="15"/>
  <c r="I423" i="15"/>
  <c r="I424" i="15"/>
  <c r="I425" i="15"/>
  <c r="I426" i="15"/>
  <c r="I427" i="15"/>
  <c r="I428" i="15"/>
  <c r="I429" i="15"/>
  <c r="I430" i="15"/>
  <c r="I431" i="15"/>
  <c r="I432" i="15"/>
  <c r="I433" i="15"/>
  <c r="I434" i="15"/>
  <c r="I435" i="15"/>
  <c r="I436" i="15"/>
  <c r="I437" i="15"/>
  <c r="I438" i="15"/>
  <c r="I439" i="15"/>
  <c r="I440" i="15"/>
  <c r="I441" i="15"/>
  <c r="I442" i="15"/>
  <c r="I443" i="15"/>
  <c r="I444" i="15"/>
  <c r="I445" i="15"/>
  <c r="I446" i="15"/>
  <c r="I447" i="15"/>
  <c r="I448" i="15"/>
  <c r="I449" i="15"/>
  <c r="I450" i="15"/>
  <c r="I451" i="15"/>
  <c r="I452" i="15"/>
  <c r="I453" i="15"/>
  <c r="I454" i="15"/>
  <c r="I455" i="15"/>
  <c r="I458" i="15"/>
  <c r="I459" i="15"/>
  <c r="I460" i="15"/>
  <c r="I461" i="15"/>
  <c r="I462" i="15"/>
  <c r="I463" i="15"/>
  <c r="I464" i="15"/>
  <c r="I465" i="15"/>
  <c r="I466" i="15"/>
  <c r="I467" i="15"/>
  <c r="I468" i="15"/>
  <c r="I469" i="15"/>
  <c r="I470" i="15"/>
  <c r="I471" i="15"/>
  <c r="I472" i="15"/>
  <c r="I473" i="15"/>
  <c r="I474" i="15"/>
  <c r="I475" i="15"/>
  <c r="I476" i="15"/>
  <c r="I477" i="15"/>
  <c r="I478" i="15"/>
  <c r="I479" i="15"/>
  <c r="I480" i="15"/>
  <c r="I481" i="15"/>
  <c r="I482" i="15"/>
  <c r="I483" i="15"/>
  <c r="I484" i="15"/>
  <c r="I485" i="15"/>
  <c r="I486" i="15"/>
  <c r="I487" i="15"/>
  <c r="I488" i="15"/>
  <c r="I489" i="15"/>
  <c r="I490" i="15"/>
  <c r="I491" i="15"/>
  <c r="I492" i="15"/>
  <c r="I493" i="15"/>
  <c r="I494" i="15"/>
  <c r="I495" i="15"/>
  <c r="I496" i="15"/>
  <c r="I497" i="15"/>
  <c r="I498" i="15"/>
  <c r="I499" i="15"/>
  <c r="I500" i="15"/>
  <c r="I501" i="15"/>
  <c r="I502" i="15"/>
  <c r="I503" i="15"/>
  <c r="I504" i="15"/>
  <c r="I505" i="15"/>
  <c r="I506" i="15"/>
  <c r="I507" i="15"/>
  <c r="I508" i="15"/>
  <c r="I509" i="15"/>
  <c r="I510" i="15"/>
  <c r="I511" i="15"/>
  <c r="I512" i="15"/>
  <c r="I513" i="15"/>
  <c r="I514" i="15"/>
  <c r="I515" i="15"/>
  <c r="I516" i="15"/>
  <c r="I519" i="15"/>
  <c r="I520" i="15"/>
  <c r="I521" i="15"/>
  <c r="I522" i="15"/>
  <c r="I523" i="15"/>
  <c r="I524" i="15"/>
  <c r="I525" i="15"/>
  <c r="I526" i="15"/>
  <c r="I527" i="15"/>
  <c r="I528" i="15"/>
  <c r="I529" i="15"/>
  <c r="I530" i="15"/>
  <c r="I531" i="15"/>
  <c r="I532" i="15"/>
  <c r="I533" i="15"/>
  <c r="I534" i="15"/>
  <c r="I535" i="15"/>
  <c r="I536" i="15"/>
  <c r="I537" i="15"/>
  <c r="I538" i="15"/>
  <c r="I539" i="15"/>
  <c r="I540" i="15"/>
  <c r="I541" i="15"/>
  <c r="I542" i="15"/>
  <c r="I543" i="15"/>
  <c r="I544" i="15"/>
  <c r="I545" i="15"/>
  <c r="I546" i="15"/>
  <c r="I547" i="15"/>
  <c r="I548" i="15"/>
  <c r="I549" i="15"/>
  <c r="I550" i="15"/>
  <c r="I551" i="15"/>
  <c r="I552" i="15"/>
  <c r="I553" i="15"/>
  <c r="I554" i="15"/>
  <c r="I555" i="15"/>
  <c r="I556" i="15"/>
  <c r="I557" i="15"/>
  <c r="I558" i="15"/>
  <c r="I559" i="15"/>
  <c r="I560" i="15"/>
  <c r="I561" i="15"/>
  <c r="I562" i="15"/>
  <c r="I563" i="15"/>
  <c r="I564" i="15"/>
  <c r="I565" i="15"/>
  <c r="I566" i="15"/>
  <c r="I567" i="15"/>
  <c r="I568" i="15"/>
  <c r="I569" i="15"/>
  <c r="I570" i="15"/>
  <c r="I571" i="15"/>
  <c r="I572" i="15"/>
  <c r="I573" i="15"/>
  <c r="I574" i="15"/>
  <c r="I575" i="15"/>
  <c r="I576" i="15"/>
  <c r="I577" i="15"/>
  <c r="I580" i="15"/>
  <c r="I581" i="15"/>
  <c r="I582" i="15"/>
  <c r="I583" i="15"/>
  <c r="I584" i="15"/>
  <c r="I585" i="15"/>
  <c r="I586" i="15"/>
  <c r="I587" i="15"/>
  <c r="I588" i="15"/>
  <c r="I589" i="15"/>
  <c r="I590" i="15"/>
  <c r="I591" i="15"/>
  <c r="I592" i="15"/>
  <c r="I593" i="15"/>
  <c r="I594" i="15"/>
  <c r="I595" i="15"/>
  <c r="I596" i="15"/>
  <c r="I597" i="15"/>
  <c r="I598" i="15"/>
  <c r="I599" i="15"/>
  <c r="I600" i="15"/>
  <c r="I601" i="15"/>
  <c r="I602" i="15"/>
  <c r="I603" i="15"/>
  <c r="I604" i="15"/>
  <c r="I605" i="15"/>
  <c r="I606" i="15"/>
  <c r="I607" i="15"/>
  <c r="I608" i="15"/>
  <c r="I609" i="15"/>
  <c r="I610" i="15"/>
  <c r="I611" i="15"/>
  <c r="I612" i="15"/>
  <c r="I613" i="15"/>
  <c r="I614" i="15"/>
  <c r="I615" i="15"/>
  <c r="I616" i="15"/>
  <c r="I617" i="15"/>
  <c r="I618" i="15"/>
  <c r="I619" i="15"/>
  <c r="I620" i="15"/>
  <c r="I621" i="15"/>
  <c r="I622" i="15"/>
  <c r="I623" i="15"/>
  <c r="I624" i="15"/>
  <c r="I625" i="15"/>
  <c r="I626" i="15"/>
  <c r="I627" i="15"/>
  <c r="I628" i="15"/>
  <c r="I629" i="15"/>
  <c r="I630" i="15"/>
  <c r="I631" i="15"/>
  <c r="I632" i="15"/>
  <c r="I633" i="15"/>
  <c r="I634" i="15"/>
  <c r="I635" i="15"/>
  <c r="I636" i="15"/>
  <c r="I637" i="15"/>
  <c r="I638" i="15"/>
  <c r="I641" i="15"/>
  <c r="I642" i="15"/>
  <c r="I643" i="15"/>
  <c r="I644" i="15"/>
  <c r="I645" i="15"/>
  <c r="I646" i="15"/>
  <c r="I647" i="15"/>
  <c r="I648" i="15"/>
  <c r="I649" i="15"/>
  <c r="I650" i="15"/>
  <c r="I651" i="15"/>
  <c r="I652" i="15"/>
  <c r="I653" i="15"/>
  <c r="I654" i="15"/>
  <c r="I655" i="15"/>
  <c r="I656" i="15"/>
  <c r="I657" i="15"/>
  <c r="I658" i="15"/>
  <c r="I659" i="15"/>
  <c r="I660" i="15"/>
  <c r="I661" i="15"/>
  <c r="I662" i="15"/>
  <c r="I663" i="15"/>
  <c r="I664" i="15"/>
  <c r="I665" i="15"/>
  <c r="I666" i="15"/>
  <c r="I667" i="15"/>
  <c r="I668" i="15"/>
  <c r="I669" i="15"/>
  <c r="I670" i="15"/>
  <c r="I671" i="15"/>
  <c r="I672" i="15"/>
  <c r="I673" i="15"/>
  <c r="I674" i="15"/>
  <c r="I675" i="15"/>
  <c r="I676" i="15"/>
  <c r="I677" i="15"/>
  <c r="I678" i="15"/>
  <c r="I679" i="15"/>
  <c r="I680" i="15"/>
  <c r="I681" i="15"/>
  <c r="I682" i="15"/>
  <c r="I683" i="15"/>
  <c r="I684" i="15"/>
  <c r="I685" i="15"/>
  <c r="I686" i="15"/>
  <c r="I687" i="15"/>
  <c r="I688" i="15"/>
  <c r="I689" i="15"/>
  <c r="I690" i="15"/>
  <c r="I691" i="15"/>
  <c r="I692" i="15"/>
  <c r="I693" i="15"/>
  <c r="I694" i="15"/>
  <c r="I695" i="15"/>
  <c r="I696" i="15"/>
  <c r="I697" i="15"/>
  <c r="I698" i="15"/>
  <c r="I699" i="15"/>
  <c r="I702" i="15"/>
  <c r="I703" i="15"/>
  <c r="I704" i="15"/>
  <c r="I705" i="15"/>
  <c r="I706" i="15"/>
  <c r="I707" i="15"/>
  <c r="I708" i="15"/>
  <c r="I709" i="15"/>
  <c r="I710" i="15"/>
  <c r="I711" i="15"/>
  <c r="I712" i="15"/>
  <c r="I713" i="15"/>
  <c r="I714" i="15"/>
  <c r="I715" i="15"/>
  <c r="I716" i="15"/>
  <c r="I717" i="15"/>
  <c r="I718" i="15"/>
  <c r="I719" i="15"/>
  <c r="I720" i="15"/>
  <c r="I721" i="15"/>
  <c r="I722" i="15"/>
  <c r="I723" i="15"/>
  <c r="I724" i="15"/>
  <c r="I725" i="15"/>
  <c r="I726" i="15"/>
  <c r="I727" i="15"/>
  <c r="I728" i="15"/>
  <c r="I729" i="15"/>
  <c r="I730" i="15"/>
  <c r="I731" i="15"/>
  <c r="I732" i="15"/>
  <c r="I733" i="15"/>
  <c r="I734" i="15"/>
  <c r="I735" i="15"/>
  <c r="I736" i="15"/>
  <c r="I737" i="15"/>
  <c r="I738" i="15"/>
  <c r="I739" i="15"/>
  <c r="I740" i="15"/>
  <c r="I741" i="15"/>
  <c r="I742" i="15"/>
  <c r="I743" i="15"/>
  <c r="I744" i="15"/>
  <c r="I745" i="15"/>
  <c r="I746" i="15"/>
  <c r="I747" i="15"/>
  <c r="I748" i="15"/>
  <c r="I749" i="15"/>
  <c r="I750" i="15"/>
  <c r="I751" i="15"/>
  <c r="I752" i="15"/>
  <c r="I753" i="15"/>
  <c r="I754" i="15"/>
  <c r="I755" i="15"/>
  <c r="I756" i="15"/>
  <c r="I757" i="15"/>
  <c r="I758" i="15"/>
  <c r="I759" i="15"/>
  <c r="I760" i="15"/>
  <c r="I763" i="15"/>
  <c r="I764" i="15"/>
  <c r="I765" i="15"/>
  <c r="I766" i="15"/>
  <c r="I767" i="15"/>
  <c r="I768" i="15"/>
  <c r="I769" i="15"/>
  <c r="I770" i="15"/>
  <c r="I771" i="15"/>
  <c r="I772" i="15"/>
  <c r="I773" i="15"/>
  <c r="I774" i="15"/>
  <c r="I775" i="15"/>
  <c r="I776" i="15"/>
  <c r="I777" i="15"/>
  <c r="I778" i="15"/>
  <c r="I779" i="15"/>
  <c r="I780" i="15"/>
  <c r="I781" i="15"/>
  <c r="I782" i="15"/>
  <c r="I783" i="15"/>
  <c r="I784" i="15"/>
  <c r="I785" i="15"/>
  <c r="I786" i="15"/>
  <c r="I787" i="15"/>
  <c r="I788" i="15"/>
  <c r="I789" i="15"/>
  <c r="I790" i="15"/>
  <c r="I791" i="15"/>
  <c r="I792" i="15"/>
  <c r="I793" i="15"/>
  <c r="I794" i="15"/>
  <c r="I795" i="15"/>
  <c r="I796" i="15"/>
  <c r="I797" i="15"/>
  <c r="I798" i="15"/>
  <c r="I799" i="15"/>
  <c r="I800" i="15"/>
  <c r="I801" i="15"/>
  <c r="I802" i="15"/>
  <c r="I803" i="15"/>
  <c r="I804" i="15"/>
  <c r="I805" i="15"/>
  <c r="I806" i="15"/>
  <c r="I807" i="15"/>
  <c r="I808" i="15"/>
  <c r="I809" i="15"/>
  <c r="I810" i="15"/>
  <c r="I811" i="15"/>
  <c r="I812" i="15"/>
  <c r="I813" i="15"/>
  <c r="I814" i="15"/>
  <c r="I815" i="15"/>
  <c r="I816" i="15"/>
  <c r="I817" i="15"/>
  <c r="I818" i="15"/>
  <c r="I819" i="15"/>
  <c r="I820" i="15"/>
  <c r="I821" i="15"/>
  <c r="I822" i="15"/>
  <c r="I823" i="15"/>
  <c r="I824" i="15"/>
  <c r="I825" i="15"/>
  <c r="I826" i="15"/>
  <c r="I827" i="15"/>
  <c r="I828" i="15"/>
  <c r="I829" i="15"/>
  <c r="I830" i="15"/>
  <c r="I831" i="15"/>
  <c r="I832" i="15"/>
  <c r="I833" i="15"/>
  <c r="I834" i="15"/>
  <c r="I835" i="15"/>
  <c r="I836" i="15"/>
  <c r="I837" i="15"/>
  <c r="I838" i="15"/>
  <c r="I839" i="15"/>
  <c r="I840" i="15"/>
  <c r="I841" i="15"/>
  <c r="I842" i="15"/>
  <c r="I843" i="15"/>
  <c r="I844" i="15"/>
  <c r="I845" i="15"/>
  <c r="I846" i="15"/>
  <c r="I847" i="15"/>
  <c r="I848" i="15"/>
  <c r="I849" i="15"/>
  <c r="I850" i="15"/>
  <c r="I851" i="15"/>
  <c r="I852" i="15"/>
  <c r="I853" i="15"/>
  <c r="I854" i="15"/>
  <c r="I855" i="15"/>
  <c r="I856" i="15"/>
  <c r="I857" i="15"/>
  <c r="I858" i="15"/>
  <c r="I859" i="15"/>
  <c r="I860" i="15"/>
  <c r="I861" i="15"/>
  <c r="I862" i="15"/>
  <c r="I863" i="15"/>
  <c r="I864" i="15"/>
  <c r="I865" i="15"/>
  <c r="I866" i="15"/>
  <c r="I867" i="15"/>
  <c r="I868" i="15"/>
  <c r="I869" i="15"/>
  <c r="I870" i="15"/>
  <c r="I871" i="15"/>
  <c r="I872" i="15"/>
  <c r="I873" i="15"/>
  <c r="I874" i="15"/>
  <c r="I875" i="15"/>
  <c r="I876" i="15"/>
  <c r="I877" i="15"/>
  <c r="I878" i="15"/>
  <c r="I879" i="15"/>
  <c r="I880" i="15"/>
  <c r="I883" i="15"/>
  <c r="I884" i="15"/>
  <c r="I885" i="15"/>
  <c r="I886" i="15"/>
  <c r="I887" i="15"/>
  <c r="I888" i="15"/>
  <c r="I889" i="15"/>
  <c r="I890" i="15"/>
  <c r="I891" i="15"/>
  <c r="I892" i="15"/>
  <c r="I893" i="15"/>
  <c r="I894" i="15"/>
  <c r="I895" i="15"/>
  <c r="I896" i="15"/>
  <c r="I897" i="15"/>
  <c r="I898" i="15"/>
  <c r="I899" i="15"/>
  <c r="I900" i="15"/>
  <c r="I901" i="15"/>
  <c r="I902" i="15"/>
  <c r="I903" i="15"/>
  <c r="I904" i="15"/>
  <c r="I905" i="15"/>
  <c r="I906" i="15"/>
  <c r="I907" i="15"/>
  <c r="I908" i="15"/>
  <c r="I909" i="15"/>
  <c r="I910" i="15"/>
  <c r="I911" i="15"/>
  <c r="I912" i="15"/>
  <c r="I913" i="15"/>
  <c r="I914" i="15"/>
  <c r="I915" i="15"/>
  <c r="I916" i="15"/>
  <c r="I917" i="15"/>
  <c r="I918" i="15"/>
  <c r="I919" i="15"/>
  <c r="I920" i="15"/>
  <c r="I921" i="15"/>
  <c r="I922" i="15"/>
  <c r="I923" i="15"/>
  <c r="I924" i="15"/>
  <c r="I925" i="15"/>
  <c r="I926" i="15"/>
  <c r="I927" i="15"/>
  <c r="I928" i="15"/>
  <c r="I929" i="15"/>
  <c r="I930" i="15"/>
  <c r="I931" i="15"/>
  <c r="I932" i="15"/>
  <c r="I933" i="15"/>
  <c r="I934" i="15"/>
  <c r="I935" i="15"/>
  <c r="I936" i="15"/>
  <c r="I937" i="15"/>
  <c r="I938" i="15"/>
  <c r="I939" i="15"/>
  <c r="I940" i="15"/>
  <c r="I941" i="15"/>
  <c r="I942" i="15"/>
  <c r="I943" i="15"/>
  <c r="I944" i="15"/>
  <c r="I945" i="15"/>
  <c r="I946" i="15"/>
  <c r="I947" i="15"/>
  <c r="I948" i="15"/>
  <c r="I949" i="15"/>
  <c r="I950" i="15"/>
  <c r="I951" i="15"/>
  <c r="I952" i="15"/>
  <c r="I953" i="15"/>
  <c r="I954" i="15"/>
  <c r="I955" i="15"/>
  <c r="I956" i="15"/>
  <c r="I957" i="15"/>
  <c r="I958" i="15"/>
  <c r="I959" i="15"/>
  <c r="I960" i="15"/>
  <c r="I961" i="15"/>
  <c r="I962" i="15"/>
  <c r="I963" i="15"/>
  <c r="I964" i="15"/>
  <c r="I965" i="15"/>
  <c r="I966" i="15"/>
  <c r="I967" i="15"/>
  <c r="I968" i="15"/>
  <c r="I969" i="15"/>
  <c r="I970" i="15"/>
  <c r="I971" i="15"/>
  <c r="I972" i="15"/>
  <c r="I973" i="15"/>
  <c r="I974" i="15"/>
  <c r="I975" i="15"/>
  <c r="I976" i="15"/>
  <c r="I977" i="15"/>
  <c r="I978" i="15"/>
  <c r="I979" i="15"/>
  <c r="I980" i="15"/>
  <c r="I981" i="15"/>
  <c r="I982" i="15"/>
  <c r="I983" i="15"/>
  <c r="I984" i="15"/>
  <c r="I985" i="15"/>
  <c r="I986" i="15"/>
  <c r="I987" i="15"/>
  <c r="I988" i="15"/>
  <c r="I989" i="15"/>
  <c r="I990" i="15"/>
  <c r="I991" i="15"/>
  <c r="I992" i="15"/>
  <c r="I993" i="15"/>
  <c r="I994" i="15"/>
  <c r="I995" i="15"/>
  <c r="I996" i="15"/>
  <c r="I997" i="15"/>
  <c r="I1000" i="15"/>
  <c r="I1001" i="15"/>
  <c r="I1002" i="15"/>
  <c r="I1003" i="15"/>
  <c r="I1004" i="15"/>
  <c r="I1005" i="15"/>
  <c r="I1006" i="15"/>
  <c r="I1007" i="15"/>
  <c r="I1008" i="15"/>
  <c r="I1009" i="15"/>
  <c r="I1010" i="15"/>
  <c r="I1011" i="15"/>
  <c r="I1012" i="15"/>
  <c r="I1013" i="15"/>
  <c r="I1014" i="15"/>
  <c r="I1015" i="15"/>
  <c r="I1016" i="15"/>
  <c r="I1017" i="15"/>
  <c r="I1018" i="15"/>
  <c r="I1019" i="15"/>
  <c r="I1020" i="15"/>
  <c r="I1021" i="15"/>
  <c r="I1022" i="15"/>
  <c r="I1023" i="15"/>
  <c r="I1024" i="15"/>
  <c r="I1025" i="15"/>
  <c r="I1026" i="15"/>
  <c r="I1027" i="15"/>
  <c r="I1028" i="15"/>
  <c r="I1029" i="15"/>
  <c r="I1030" i="15"/>
  <c r="I1031" i="15"/>
  <c r="I1032" i="15"/>
  <c r="I1033" i="15"/>
  <c r="I1034" i="15"/>
  <c r="I1035" i="15"/>
  <c r="I1036" i="15"/>
  <c r="I1037" i="15"/>
  <c r="I1038" i="15"/>
  <c r="I1039" i="15"/>
  <c r="I1040" i="15"/>
  <c r="I1041" i="15"/>
  <c r="I1042" i="15"/>
  <c r="I1043" i="15"/>
  <c r="I1044" i="15"/>
  <c r="I1045" i="15"/>
  <c r="I1046" i="15"/>
  <c r="I1047" i="15"/>
  <c r="I1048" i="15"/>
  <c r="I1049" i="15"/>
  <c r="I1050" i="15"/>
  <c r="I1051" i="15"/>
  <c r="I1052" i="15"/>
  <c r="I1053" i="15"/>
  <c r="I1054" i="15"/>
  <c r="I1055" i="15"/>
  <c r="I1056" i="15"/>
  <c r="I1057" i="15"/>
  <c r="I1058" i="15"/>
  <c r="I1061" i="15"/>
  <c r="I1062" i="15"/>
  <c r="I1063" i="15"/>
  <c r="I1064" i="15"/>
  <c r="I1065" i="15"/>
  <c r="I1066" i="15"/>
  <c r="I1067" i="15"/>
  <c r="I1068" i="15"/>
  <c r="I1069" i="15"/>
  <c r="I1070" i="15"/>
  <c r="I1071" i="15"/>
  <c r="I1072" i="15"/>
  <c r="I1073" i="15"/>
  <c r="I1074" i="15"/>
  <c r="I1075" i="15"/>
  <c r="I1076" i="15"/>
  <c r="I1077" i="15"/>
  <c r="I1078" i="15"/>
  <c r="I1079" i="15"/>
  <c r="I1080" i="15"/>
  <c r="I1081" i="15"/>
  <c r="I1082" i="15"/>
  <c r="I1083" i="15"/>
  <c r="I1084" i="15"/>
  <c r="I1085" i="15"/>
  <c r="I1086" i="15"/>
  <c r="I1087" i="15"/>
  <c r="I1088" i="15"/>
  <c r="I1089" i="15"/>
  <c r="I1090" i="15"/>
  <c r="I1091" i="15"/>
  <c r="I1092" i="15"/>
  <c r="I1093" i="15"/>
  <c r="I1094" i="15"/>
  <c r="I1095" i="15"/>
  <c r="I1096" i="15"/>
  <c r="I1097" i="15"/>
  <c r="I1098" i="15"/>
  <c r="I1099" i="15"/>
  <c r="I1100" i="15"/>
  <c r="I1101" i="15"/>
  <c r="I1102" i="15"/>
  <c r="I1103" i="15"/>
  <c r="I1104" i="15"/>
  <c r="I1105" i="15"/>
  <c r="I1106" i="15"/>
  <c r="I1107" i="15"/>
  <c r="I1108" i="15"/>
  <c r="I1109" i="15"/>
  <c r="I1110" i="15"/>
  <c r="I1111" i="15"/>
  <c r="I1112" i="15"/>
  <c r="I1113" i="15"/>
  <c r="I1114" i="15"/>
  <c r="I1115" i="15"/>
  <c r="I1116" i="15"/>
  <c r="I1117" i="15"/>
  <c r="I1118" i="15"/>
  <c r="I1119" i="15"/>
  <c r="I1122" i="15"/>
  <c r="I1123" i="15"/>
  <c r="I1124" i="15"/>
  <c r="I1125" i="15"/>
  <c r="I1126" i="15"/>
  <c r="I1127" i="15"/>
  <c r="I1128" i="15"/>
  <c r="I1129" i="15"/>
  <c r="I1130" i="15"/>
  <c r="I1131" i="15"/>
  <c r="I1132" i="15"/>
  <c r="I1133" i="15"/>
  <c r="I1134" i="15"/>
  <c r="I1135" i="15"/>
  <c r="I1136" i="15"/>
  <c r="I1137" i="15"/>
  <c r="I1138" i="15"/>
  <c r="I1139" i="15"/>
  <c r="I1140" i="15"/>
  <c r="I1141" i="15"/>
  <c r="I1142" i="15"/>
  <c r="I1143" i="15"/>
  <c r="I1144" i="15"/>
  <c r="I1145" i="15"/>
  <c r="I1146" i="15"/>
  <c r="I1147" i="15"/>
  <c r="I1148" i="15"/>
  <c r="I1149" i="15"/>
  <c r="I1150" i="15"/>
  <c r="I1151" i="15"/>
  <c r="I1152" i="15"/>
  <c r="I1153" i="15"/>
  <c r="I1154" i="15"/>
  <c r="I1155" i="15"/>
  <c r="I1156" i="15"/>
  <c r="I1157" i="15"/>
  <c r="I1158" i="15"/>
  <c r="I1159" i="15"/>
  <c r="I1160" i="15"/>
  <c r="I1161" i="15"/>
  <c r="I1162" i="15"/>
  <c r="I1163" i="15"/>
  <c r="I1164" i="15"/>
  <c r="I1165" i="15"/>
  <c r="I1166" i="15"/>
  <c r="I1167" i="15"/>
  <c r="I1168" i="15"/>
  <c r="I1169" i="15"/>
  <c r="I1170" i="15"/>
  <c r="I1171" i="15"/>
  <c r="I1172" i="15"/>
  <c r="I1173" i="15"/>
  <c r="I1174" i="15"/>
  <c r="I1175" i="15"/>
  <c r="I1176" i="15"/>
  <c r="I1177" i="15"/>
  <c r="I1178" i="15"/>
  <c r="I1179" i="15"/>
  <c r="I1180" i="15"/>
  <c r="I1181" i="15"/>
  <c r="I1182" i="15"/>
  <c r="I1183" i="15"/>
  <c r="I1184" i="15"/>
  <c r="I1185" i="15"/>
  <c r="I1186" i="15"/>
  <c r="I1187" i="15"/>
  <c r="I1188" i="15"/>
  <c r="I1189" i="15"/>
  <c r="I1190" i="15"/>
  <c r="I1191" i="15"/>
  <c r="I1192" i="15"/>
  <c r="I1193" i="15"/>
  <c r="I1194" i="15"/>
  <c r="I1195" i="15"/>
  <c r="I1196" i="15"/>
  <c r="I1197" i="15"/>
  <c r="I1198" i="15"/>
  <c r="I1199" i="15"/>
  <c r="I1200" i="15"/>
  <c r="I1201" i="15"/>
  <c r="I1202" i="15"/>
  <c r="I1203" i="15"/>
  <c r="I1204" i="15"/>
  <c r="I1205" i="15"/>
  <c r="I1206" i="15"/>
  <c r="I1207" i="15"/>
  <c r="I1208" i="15"/>
  <c r="I1209" i="15"/>
  <c r="I1210" i="15"/>
  <c r="I1211" i="15"/>
  <c r="I1212" i="15"/>
  <c r="I1213" i="15"/>
  <c r="I1214" i="15"/>
  <c r="I1215" i="15"/>
  <c r="I1216" i="15"/>
  <c r="I1217" i="15"/>
  <c r="I1218" i="15"/>
  <c r="I1219" i="15"/>
  <c r="I1220" i="15"/>
  <c r="I1221" i="15"/>
  <c r="I1222" i="15"/>
  <c r="I1223" i="15"/>
  <c r="I1224" i="15"/>
  <c r="I1225" i="15"/>
  <c r="I1226" i="15"/>
  <c r="I1227" i="15"/>
  <c r="I1228" i="15"/>
  <c r="I1229" i="15"/>
  <c r="I1230" i="15"/>
  <c r="I1231" i="15"/>
  <c r="I1232" i="15"/>
  <c r="I1233" i="15"/>
  <c r="I1234" i="15"/>
  <c r="I1235" i="15"/>
  <c r="I1236" i="15"/>
  <c r="I1237" i="15"/>
  <c r="I1238" i="15"/>
  <c r="I1241" i="15"/>
  <c r="I1242" i="15"/>
  <c r="I1243" i="15"/>
  <c r="I1244" i="15"/>
  <c r="I1245" i="15"/>
  <c r="I1246" i="15"/>
  <c r="I1247" i="15"/>
  <c r="I1248" i="15"/>
  <c r="I1249" i="15"/>
  <c r="I1250" i="15"/>
  <c r="I1251" i="15"/>
  <c r="I1252" i="15"/>
  <c r="I1253" i="15"/>
  <c r="I1254" i="15"/>
  <c r="I1255" i="15"/>
  <c r="I1256" i="15"/>
  <c r="I1257" i="15"/>
  <c r="I1258" i="15"/>
  <c r="I1259" i="15"/>
  <c r="I1260" i="15"/>
  <c r="I1261" i="15"/>
  <c r="I1262" i="15"/>
  <c r="I1263" i="15"/>
  <c r="I1264" i="15"/>
  <c r="I1265" i="15"/>
  <c r="I1266" i="15"/>
  <c r="I1267" i="15"/>
  <c r="I1268" i="15"/>
  <c r="I1269" i="15"/>
  <c r="I1270" i="15"/>
  <c r="I1271" i="15"/>
  <c r="I1272" i="15"/>
  <c r="I1273" i="15"/>
  <c r="I1274" i="15"/>
  <c r="I1275" i="15"/>
  <c r="I1276" i="15"/>
  <c r="I1277" i="15"/>
  <c r="I1278" i="15"/>
  <c r="I1279" i="15"/>
  <c r="I1280" i="15"/>
  <c r="I1281" i="15"/>
  <c r="I1282" i="15"/>
  <c r="I1283" i="15"/>
  <c r="I1284" i="15"/>
  <c r="I1285" i="15"/>
  <c r="I1286" i="15"/>
  <c r="I1287" i="15"/>
  <c r="I1288" i="15"/>
  <c r="I1289" i="15"/>
  <c r="I1290" i="15"/>
  <c r="I1291" i="15"/>
  <c r="I1292" i="15"/>
  <c r="I1293" i="15"/>
  <c r="I1294" i="15"/>
  <c r="I1295" i="15"/>
  <c r="I1296" i="15"/>
  <c r="I1297" i="15"/>
  <c r="I1298" i="15"/>
  <c r="I1299" i="15"/>
  <c r="I1302" i="15"/>
  <c r="I1303" i="15"/>
  <c r="I1304" i="15"/>
  <c r="I1305" i="15"/>
  <c r="I1306" i="15"/>
  <c r="I1307" i="15"/>
  <c r="I1308" i="15"/>
  <c r="I1309" i="15"/>
  <c r="I1310" i="15"/>
  <c r="I1311" i="15"/>
  <c r="I1312" i="15"/>
  <c r="I1313" i="15"/>
  <c r="I1314" i="15"/>
  <c r="I1315" i="15"/>
  <c r="I1316" i="15"/>
  <c r="I1317" i="15"/>
  <c r="I1318" i="15"/>
  <c r="I1319" i="15"/>
  <c r="I1320" i="15"/>
  <c r="I1321" i="15"/>
  <c r="I1322" i="15"/>
  <c r="I1323" i="15"/>
  <c r="I1324" i="15"/>
  <c r="I1325" i="15"/>
  <c r="I1326" i="15"/>
  <c r="I1327" i="15"/>
  <c r="I1328" i="15"/>
  <c r="I1329" i="15"/>
  <c r="I1330" i="15"/>
  <c r="I1331" i="15"/>
  <c r="I1332" i="15"/>
  <c r="I1333" i="15"/>
  <c r="I1334" i="15"/>
  <c r="I1335" i="15"/>
  <c r="I1336" i="15"/>
  <c r="I1337" i="15"/>
  <c r="I1338" i="15"/>
  <c r="I1339" i="15"/>
  <c r="I1340" i="15"/>
  <c r="I1341" i="15"/>
  <c r="I1342" i="15"/>
  <c r="I1343" i="15"/>
  <c r="I1344" i="15"/>
  <c r="I1345" i="15"/>
  <c r="I1346" i="15"/>
  <c r="I1347" i="15"/>
  <c r="I1348" i="15"/>
  <c r="I1349" i="15"/>
  <c r="I1350" i="15"/>
  <c r="I1351" i="15"/>
  <c r="I1352" i="15"/>
  <c r="I1353" i="15"/>
  <c r="I1354" i="15"/>
  <c r="I1355" i="15"/>
  <c r="I1356" i="15"/>
  <c r="I1357" i="15"/>
  <c r="I1358" i="15"/>
  <c r="I1359" i="15"/>
  <c r="I1360" i="15"/>
  <c r="I1363" i="15"/>
  <c r="I1364" i="15"/>
  <c r="I1365" i="15"/>
  <c r="I1366" i="15"/>
  <c r="I1367" i="15"/>
  <c r="I1368" i="15"/>
  <c r="I1369" i="15"/>
  <c r="I1370" i="15"/>
  <c r="I1371" i="15"/>
  <c r="I1372" i="15"/>
  <c r="I1373" i="15"/>
  <c r="I1374" i="15"/>
  <c r="I1375" i="15"/>
  <c r="I1376" i="15"/>
  <c r="I1377" i="15"/>
  <c r="I1378" i="15"/>
  <c r="I1379" i="15"/>
  <c r="I1380" i="15"/>
  <c r="I1381" i="15"/>
  <c r="I1382" i="15"/>
  <c r="I1383" i="15"/>
  <c r="I1384" i="15"/>
  <c r="I1385" i="15"/>
  <c r="I1386" i="15"/>
  <c r="I1387" i="15"/>
  <c r="I1388" i="15"/>
  <c r="I1389" i="15"/>
  <c r="I1390" i="15"/>
  <c r="I1391" i="15"/>
  <c r="I1392" i="15"/>
  <c r="I1393" i="15"/>
  <c r="I1394" i="15"/>
  <c r="I1395" i="15"/>
  <c r="I1396" i="15"/>
  <c r="I1397" i="15"/>
  <c r="I1398" i="15"/>
  <c r="I1399" i="15"/>
  <c r="I1400" i="15"/>
  <c r="I1401" i="15"/>
  <c r="I1402" i="15"/>
  <c r="I1403" i="15"/>
  <c r="I1404" i="15"/>
  <c r="I1405" i="15"/>
  <c r="I1406" i="15"/>
  <c r="I1407" i="15"/>
  <c r="I1408" i="15"/>
  <c r="I1409" i="15"/>
  <c r="I1410" i="15"/>
  <c r="I1411" i="15"/>
  <c r="I1412" i="15"/>
  <c r="I1413" i="15"/>
  <c r="I1414" i="15"/>
  <c r="I1415" i="15"/>
  <c r="I1416" i="15"/>
  <c r="I1417" i="15"/>
  <c r="I1418" i="15"/>
  <c r="I1419" i="15"/>
  <c r="I1420" i="15"/>
  <c r="I1421" i="15"/>
  <c r="I1422" i="15"/>
  <c r="I1425" i="15"/>
  <c r="I1426" i="15"/>
  <c r="I1427" i="15"/>
  <c r="I1428" i="15"/>
  <c r="I1429" i="15"/>
  <c r="I1430" i="15"/>
  <c r="I1431" i="15"/>
  <c r="I1432" i="15"/>
  <c r="I1433" i="15"/>
  <c r="I1434" i="15"/>
  <c r="I1435" i="15"/>
  <c r="I1436" i="15"/>
  <c r="I1437" i="15"/>
  <c r="I1438" i="15"/>
  <c r="I1439" i="15"/>
  <c r="I1440" i="15"/>
  <c r="I1441" i="15"/>
  <c r="I1442" i="15"/>
  <c r="I1443" i="15"/>
  <c r="I1444" i="15"/>
  <c r="I1445" i="15"/>
  <c r="I1446" i="15"/>
  <c r="I1447" i="15"/>
  <c r="I1448" i="15"/>
  <c r="I1449" i="15"/>
  <c r="I1450" i="15"/>
  <c r="I1451" i="15"/>
  <c r="I1452" i="15"/>
  <c r="I1453" i="15"/>
  <c r="I1454" i="15"/>
  <c r="I1455" i="15"/>
  <c r="I1456" i="15"/>
  <c r="I1457" i="15"/>
  <c r="I1458" i="15"/>
  <c r="I1459" i="15"/>
  <c r="I1460" i="15"/>
  <c r="I1461" i="15"/>
  <c r="I1462" i="15"/>
  <c r="I1463" i="15"/>
  <c r="I1464" i="15"/>
  <c r="I1465" i="15"/>
  <c r="I1466" i="15"/>
  <c r="I1467" i="15"/>
  <c r="I1468" i="15"/>
  <c r="I1469" i="15"/>
  <c r="I1470" i="15"/>
  <c r="I1471" i="15"/>
  <c r="I1472" i="15"/>
  <c r="I1473" i="15"/>
  <c r="I1474" i="15"/>
  <c r="I1475" i="15"/>
  <c r="I1476" i="15"/>
  <c r="I1477" i="15"/>
  <c r="I1478" i="15"/>
  <c r="I1479" i="15"/>
  <c r="I1480" i="15"/>
  <c r="I1481" i="15"/>
  <c r="I1482" i="15"/>
  <c r="I1483" i="15"/>
  <c r="I1484" i="15"/>
  <c r="I1485" i="15"/>
  <c r="I1486" i="15"/>
  <c r="I1487" i="15"/>
  <c r="I1488" i="15"/>
  <c r="I1489" i="15"/>
  <c r="I1490" i="15"/>
  <c r="I1491" i="15"/>
  <c r="I1492" i="15"/>
  <c r="I1493" i="15"/>
  <c r="I1494" i="15"/>
  <c r="I1495" i="15"/>
  <c r="I1496" i="15"/>
  <c r="I1497" i="15"/>
  <c r="I1498" i="15"/>
  <c r="I1499" i="15"/>
  <c r="I1500" i="15"/>
  <c r="I1501" i="15"/>
  <c r="I1502" i="15"/>
  <c r="I1503" i="15"/>
  <c r="I1504" i="15"/>
  <c r="I1505" i="15"/>
  <c r="I1506" i="15"/>
  <c r="I1507" i="15"/>
  <c r="I1508" i="15"/>
  <c r="I1509" i="15"/>
  <c r="I1510" i="15"/>
  <c r="I1511" i="15"/>
  <c r="I1512" i="15"/>
  <c r="I1513" i="15"/>
  <c r="I1514" i="15"/>
  <c r="I1515" i="15"/>
  <c r="I1516" i="15"/>
  <c r="I1517" i="15"/>
  <c r="I1518" i="15"/>
  <c r="I1519" i="15"/>
  <c r="I1520" i="15"/>
  <c r="I1521" i="15"/>
  <c r="I1522" i="15"/>
  <c r="I1523" i="15"/>
  <c r="I1524" i="15"/>
  <c r="I1525" i="15"/>
  <c r="I1526" i="15"/>
  <c r="I1527" i="15"/>
  <c r="I1528" i="15"/>
  <c r="I1529" i="15"/>
  <c r="I1530" i="15"/>
  <c r="I1531" i="15"/>
  <c r="I1532" i="15"/>
  <c r="I1533" i="15"/>
  <c r="I1534" i="15"/>
  <c r="I1535" i="15"/>
  <c r="I1536" i="15"/>
  <c r="I1537" i="15"/>
  <c r="I1538" i="15"/>
  <c r="I1539" i="15"/>
  <c r="I1540" i="15"/>
  <c r="I1541" i="15"/>
  <c r="I1544" i="15"/>
  <c r="I1545" i="15"/>
  <c r="I1546" i="15"/>
  <c r="I1547" i="15"/>
  <c r="I1548" i="15"/>
  <c r="I1549" i="15"/>
  <c r="I1550" i="15"/>
  <c r="I1551" i="15"/>
  <c r="I1552" i="15"/>
  <c r="I1553" i="15"/>
  <c r="I1554" i="15"/>
  <c r="I1555" i="15"/>
  <c r="I1556" i="15"/>
  <c r="I1557" i="15"/>
  <c r="I1558" i="15"/>
  <c r="I1559" i="15"/>
  <c r="I1560" i="15"/>
  <c r="I1561" i="15"/>
  <c r="I1562" i="15"/>
  <c r="I1563" i="15"/>
  <c r="I1564" i="15"/>
  <c r="I1565" i="15"/>
  <c r="I1566" i="15"/>
  <c r="I1567" i="15"/>
  <c r="I1568" i="15"/>
  <c r="I1569" i="15"/>
  <c r="I1570" i="15"/>
  <c r="I1571" i="15"/>
  <c r="I1572" i="15"/>
  <c r="I1573" i="15"/>
  <c r="I1574" i="15"/>
  <c r="I1575" i="15"/>
  <c r="I1576" i="15"/>
  <c r="I1577" i="15"/>
  <c r="I1578" i="15"/>
  <c r="I1579" i="15"/>
  <c r="I1580" i="15"/>
  <c r="I1581" i="15"/>
  <c r="I1582" i="15"/>
  <c r="I1583" i="15"/>
  <c r="I1584" i="15"/>
  <c r="I1585" i="15"/>
  <c r="I1586" i="15"/>
  <c r="I1587" i="15"/>
  <c r="I1588" i="15"/>
  <c r="I1589" i="15"/>
  <c r="I1590" i="15"/>
  <c r="I1591" i="15"/>
  <c r="I1592" i="15"/>
  <c r="I1593" i="15"/>
  <c r="I1594" i="15"/>
  <c r="I1595" i="15"/>
  <c r="I1596" i="15"/>
  <c r="I1597" i="15"/>
  <c r="I1598" i="15"/>
  <c r="I1599" i="15"/>
  <c r="I1600" i="15"/>
  <c r="I1601" i="15"/>
  <c r="I1602" i="15"/>
  <c r="I1605" i="15"/>
  <c r="I1606" i="15"/>
  <c r="I1607" i="15"/>
  <c r="I1608" i="15"/>
  <c r="I1609" i="15"/>
  <c r="I1610" i="15"/>
  <c r="I1611" i="15"/>
  <c r="I1612" i="15"/>
  <c r="I1613" i="15"/>
  <c r="I1614" i="15"/>
  <c r="I1615" i="15"/>
  <c r="I1616" i="15"/>
  <c r="I1617" i="15"/>
  <c r="I1618" i="15"/>
  <c r="I1619" i="15"/>
  <c r="I1620" i="15"/>
  <c r="I1621" i="15"/>
  <c r="I1622" i="15"/>
  <c r="I1623" i="15"/>
  <c r="I1624" i="15"/>
  <c r="I1625" i="15"/>
  <c r="I1626" i="15"/>
  <c r="I1627" i="15"/>
  <c r="I1628" i="15"/>
  <c r="I1629" i="15"/>
  <c r="I1630" i="15"/>
  <c r="I1631" i="15"/>
  <c r="I1632" i="15"/>
  <c r="I1633" i="15"/>
  <c r="I1634" i="15"/>
  <c r="I1635" i="15"/>
  <c r="I1636" i="15"/>
  <c r="I1637" i="15"/>
  <c r="I1638" i="15"/>
  <c r="I1639" i="15"/>
  <c r="I1640" i="15"/>
  <c r="I1641" i="15"/>
  <c r="I1642" i="15"/>
  <c r="I1643" i="15"/>
  <c r="I1644" i="15"/>
  <c r="I1645" i="15"/>
  <c r="I1646" i="15"/>
  <c r="I1647" i="15"/>
  <c r="I1648" i="15"/>
  <c r="I1649" i="15"/>
  <c r="I1650" i="15"/>
  <c r="I1651" i="15"/>
  <c r="I1652" i="15"/>
  <c r="I1653" i="15"/>
  <c r="I1654" i="15"/>
  <c r="I1655" i="15"/>
  <c r="I1656" i="15"/>
  <c r="I1657" i="15"/>
  <c r="I1658" i="15"/>
  <c r="I1659" i="15"/>
  <c r="I1660" i="15"/>
  <c r="I1661" i="15"/>
  <c r="I1662" i="15"/>
  <c r="I1663" i="15"/>
  <c r="I1666" i="15"/>
  <c r="I1667" i="15"/>
  <c r="I1668" i="15"/>
  <c r="I1669" i="15"/>
  <c r="I1670" i="15"/>
  <c r="I1671" i="15"/>
  <c r="I1672" i="15"/>
  <c r="I1673" i="15"/>
  <c r="I1674" i="15"/>
  <c r="I1675" i="15"/>
  <c r="I1676" i="15"/>
  <c r="I1677" i="15"/>
  <c r="I1678" i="15"/>
  <c r="I1679" i="15"/>
  <c r="I1680" i="15"/>
  <c r="I1681" i="15"/>
  <c r="I1682" i="15"/>
  <c r="I1683" i="15"/>
  <c r="I1684" i="15"/>
  <c r="I1685" i="15"/>
  <c r="I1686" i="15"/>
  <c r="I1687" i="15"/>
  <c r="I1688" i="15"/>
  <c r="I1689" i="15"/>
  <c r="I1690" i="15"/>
  <c r="I1691" i="15"/>
  <c r="I1692" i="15"/>
  <c r="I1693" i="15"/>
  <c r="I1694" i="15"/>
  <c r="I1695" i="15"/>
  <c r="I1696" i="15"/>
  <c r="I1697" i="15"/>
  <c r="I1698" i="15"/>
  <c r="I1699" i="15"/>
  <c r="I1700" i="15"/>
  <c r="I1701" i="15"/>
  <c r="I1702" i="15"/>
  <c r="I1703" i="15"/>
  <c r="I1704" i="15"/>
  <c r="I1705" i="15"/>
  <c r="I1706" i="15"/>
  <c r="I1707" i="15"/>
  <c r="I1708" i="15"/>
  <c r="I1709" i="15"/>
  <c r="I1710" i="15"/>
  <c r="I1711" i="15"/>
  <c r="I1712" i="15"/>
  <c r="I1713" i="15"/>
  <c r="I1714" i="15"/>
  <c r="I1715" i="15"/>
  <c r="I1716" i="15"/>
  <c r="I1717" i="15"/>
  <c r="I1718" i="15"/>
  <c r="I1719" i="15"/>
  <c r="I1720" i="15"/>
  <c r="I1721" i="15"/>
  <c r="I1722" i="15"/>
  <c r="I1723" i="15"/>
  <c r="I1724" i="15"/>
  <c r="I1727" i="15"/>
  <c r="I1728" i="15"/>
  <c r="I1729" i="15"/>
  <c r="I1730" i="15"/>
  <c r="I1731" i="15"/>
  <c r="I1732" i="15"/>
  <c r="I1733" i="15"/>
  <c r="I1734" i="15"/>
  <c r="I1735" i="15"/>
  <c r="I1736" i="15"/>
  <c r="I1737" i="15"/>
  <c r="I1738" i="15"/>
  <c r="I1739" i="15"/>
  <c r="I1740" i="15"/>
  <c r="I1741" i="15"/>
  <c r="I1742" i="15"/>
  <c r="I1743" i="15"/>
  <c r="I1744" i="15"/>
  <c r="I1745" i="15"/>
  <c r="I1746" i="15"/>
  <c r="I1747" i="15"/>
  <c r="I1748" i="15"/>
  <c r="I1749" i="15"/>
  <c r="I1750" i="15"/>
  <c r="I1751" i="15"/>
  <c r="I1752" i="15"/>
  <c r="I1753" i="15"/>
  <c r="I1754" i="15"/>
  <c r="I1755" i="15"/>
  <c r="I1756" i="15"/>
  <c r="I1757" i="15"/>
  <c r="I1758" i="15"/>
  <c r="I1759" i="15"/>
  <c r="I1760" i="15"/>
  <c r="I1761" i="15"/>
  <c r="I1762" i="15"/>
  <c r="I1763" i="15"/>
  <c r="I1764" i="15"/>
  <c r="I1765" i="15"/>
  <c r="I1766" i="15"/>
  <c r="I1767" i="15"/>
  <c r="I1768" i="15"/>
  <c r="I1769" i="15"/>
  <c r="I1770" i="15"/>
  <c r="I1771" i="15"/>
  <c r="I1772" i="15"/>
  <c r="I1773" i="15"/>
  <c r="I1774" i="15"/>
  <c r="I1775" i="15"/>
  <c r="I1776" i="15"/>
  <c r="I1777" i="15"/>
  <c r="I1778" i="15"/>
  <c r="I1779" i="15"/>
  <c r="I1780" i="15"/>
  <c r="I1781" i="15"/>
  <c r="I1782" i="15"/>
  <c r="I1783" i="15"/>
  <c r="I1784" i="15"/>
  <c r="I1785" i="15"/>
  <c r="I1788" i="15"/>
  <c r="I1789" i="15"/>
  <c r="I1790" i="15"/>
  <c r="I1791" i="15"/>
  <c r="I1792" i="15"/>
  <c r="I1793" i="15"/>
  <c r="I1794" i="15"/>
  <c r="I1795" i="15"/>
  <c r="I1796" i="15"/>
  <c r="I1797" i="15"/>
  <c r="I1798" i="15"/>
  <c r="I1799" i="15"/>
  <c r="I1800" i="15"/>
  <c r="I1801" i="15"/>
  <c r="I1802" i="15"/>
  <c r="I1803" i="15"/>
  <c r="I1804" i="15"/>
  <c r="I1805" i="15"/>
  <c r="I1806" i="15"/>
  <c r="I1807" i="15"/>
  <c r="I1808" i="15"/>
  <c r="I1809" i="15"/>
  <c r="I1810" i="15"/>
  <c r="I1811" i="15"/>
  <c r="I1812" i="15"/>
  <c r="I1813" i="15"/>
  <c r="I1814" i="15"/>
  <c r="I1815" i="15"/>
  <c r="I1816" i="15"/>
  <c r="I1817" i="15"/>
  <c r="I1818" i="15"/>
  <c r="I1819" i="15"/>
  <c r="I1820" i="15"/>
  <c r="I1821" i="15"/>
  <c r="I1822" i="15"/>
  <c r="I1823" i="15"/>
  <c r="I1824" i="15"/>
  <c r="I1825" i="15"/>
  <c r="I1826" i="15"/>
  <c r="I1827" i="15"/>
  <c r="I1828" i="15"/>
  <c r="I1829" i="15"/>
  <c r="I1830" i="15"/>
  <c r="I1831" i="15"/>
  <c r="I1832" i="15"/>
  <c r="I1833" i="15"/>
  <c r="I1834" i="15"/>
  <c r="I1835" i="15"/>
  <c r="I1836" i="15"/>
  <c r="I1837" i="15"/>
  <c r="I1838" i="15"/>
  <c r="I1839" i="15"/>
  <c r="I1840" i="15"/>
  <c r="I1841" i="15"/>
  <c r="I1842" i="15"/>
  <c r="I1843" i="15"/>
  <c r="I1844" i="15"/>
  <c r="I1845" i="15"/>
  <c r="I1846" i="15"/>
  <c r="I1849" i="15"/>
  <c r="I1850" i="15"/>
  <c r="I1851" i="15"/>
  <c r="I1852" i="15"/>
  <c r="I1853" i="15"/>
  <c r="I1854" i="15"/>
  <c r="I1855" i="15"/>
  <c r="I1856" i="15"/>
  <c r="I1857" i="15"/>
  <c r="I1858" i="15"/>
  <c r="I1859" i="15"/>
  <c r="I1860" i="15"/>
  <c r="I1861" i="15"/>
  <c r="I1862" i="15"/>
  <c r="I1863" i="15"/>
  <c r="I1864" i="15"/>
  <c r="I1865" i="15"/>
  <c r="I1866" i="15"/>
  <c r="I1867" i="15"/>
  <c r="I1868" i="15"/>
  <c r="I1869" i="15"/>
  <c r="I1870" i="15"/>
  <c r="I1871" i="15"/>
  <c r="I1872" i="15"/>
  <c r="I1873" i="15"/>
  <c r="I1874" i="15"/>
  <c r="I1875" i="15"/>
  <c r="I1876" i="15"/>
  <c r="I1877" i="15"/>
  <c r="I1878" i="15"/>
  <c r="I1879" i="15"/>
  <c r="I1880" i="15"/>
  <c r="I1881" i="15"/>
  <c r="I1882" i="15"/>
  <c r="I1883" i="15"/>
  <c r="I1884" i="15"/>
  <c r="I1885" i="15"/>
  <c r="I1886" i="15"/>
  <c r="I1887" i="15"/>
  <c r="I1888" i="15"/>
  <c r="I1889" i="15"/>
  <c r="I1890" i="15"/>
  <c r="I1891" i="15"/>
  <c r="I1892" i="15"/>
  <c r="I1893" i="15"/>
  <c r="I1894" i="15"/>
  <c r="I1895" i="15"/>
  <c r="I1896" i="15"/>
  <c r="I1897" i="15"/>
  <c r="I1898" i="15"/>
  <c r="I1899" i="15"/>
  <c r="I1900" i="15"/>
  <c r="I1901" i="15"/>
  <c r="I1902" i="15"/>
  <c r="I1903" i="15"/>
  <c r="I1904" i="15"/>
  <c r="I1905" i="15"/>
  <c r="I1906" i="15"/>
  <c r="I1907" i="15"/>
  <c r="I1910" i="15"/>
  <c r="I1911" i="15"/>
  <c r="I1912" i="15"/>
  <c r="I1913" i="15"/>
  <c r="I1914" i="15"/>
  <c r="I1915" i="15"/>
  <c r="I1916" i="15"/>
  <c r="I1917" i="15"/>
  <c r="I1918" i="15"/>
  <c r="I1919" i="15"/>
  <c r="I1920" i="15"/>
  <c r="I1921" i="15"/>
  <c r="I1922" i="15"/>
  <c r="I1923" i="15"/>
  <c r="I1924" i="15"/>
  <c r="I1925" i="15"/>
  <c r="I1926" i="15"/>
  <c r="I1927" i="15"/>
  <c r="I1928" i="15"/>
  <c r="I1929" i="15"/>
  <c r="I1930" i="15"/>
  <c r="I1931" i="15"/>
  <c r="I1932" i="15"/>
  <c r="I1933" i="15"/>
  <c r="I1934" i="15"/>
  <c r="I1935" i="15"/>
  <c r="I1936" i="15"/>
  <c r="I1937" i="15"/>
  <c r="I1938" i="15"/>
  <c r="I1939" i="15"/>
  <c r="I3" i="15"/>
  <c r="W1716" i="15"/>
  <c r="V1716" i="15"/>
  <c r="U1716" i="15"/>
  <c r="T1716" i="15"/>
  <c r="S1716" i="15"/>
  <c r="R1716" i="15"/>
  <c r="Q1716" i="15"/>
  <c r="R1393" i="15"/>
  <c r="Q1393" i="15"/>
  <c r="Q1178" i="15"/>
  <c r="U1124" i="15"/>
  <c r="S1124" i="15"/>
  <c r="R1124" i="15"/>
  <c r="Q1124" i="15"/>
  <c r="W1121" i="15"/>
  <c r="V1121" i="15"/>
  <c r="U1121" i="15"/>
  <c r="T1121" i="15"/>
  <c r="S1121" i="15"/>
  <c r="R1121" i="15"/>
  <c r="Q445" i="15"/>
  <c r="Q444" i="15"/>
  <c r="Q443" i="15"/>
  <c r="Q405" i="15"/>
  <c r="E3" i="15" l="1"/>
  <c r="F3" i="15"/>
  <c r="D3" i="15"/>
  <c r="C3" i="15"/>
  <c r="B3" i="15"/>
  <c r="A3" i="15"/>
  <c r="F1939" i="15"/>
  <c r="E1939" i="15"/>
  <c r="D1939" i="15"/>
  <c r="C1939" i="15"/>
  <c r="A1939" i="15"/>
  <c r="B1939" i="15"/>
  <c r="F1938" i="15"/>
  <c r="E1938" i="15"/>
  <c r="D1938" i="15"/>
  <c r="C1938" i="15"/>
  <c r="A1938" i="15"/>
  <c r="B1938" i="15"/>
  <c r="F1937" i="15"/>
  <c r="E1937" i="15"/>
  <c r="D1937" i="15"/>
  <c r="C1937" i="15"/>
  <c r="A1937" i="15"/>
  <c r="B1937" i="15"/>
  <c r="F1936" i="15"/>
  <c r="E1936" i="15"/>
  <c r="D1936" i="15"/>
  <c r="C1936" i="15"/>
  <c r="A1936" i="15"/>
  <c r="B1936" i="15"/>
  <c r="F1935" i="15"/>
  <c r="E1935" i="15"/>
  <c r="D1935" i="15"/>
  <c r="C1935" i="15"/>
  <c r="A1935" i="15"/>
  <c r="B1935" i="15"/>
  <c r="F1934" i="15"/>
  <c r="E1934" i="15"/>
  <c r="D1934" i="15"/>
  <c r="C1934" i="15"/>
  <c r="A1934" i="15"/>
  <c r="B1934" i="15"/>
  <c r="F1933" i="15"/>
  <c r="E1933" i="15"/>
  <c r="D1933" i="15"/>
  <c r="C1933" i="15"/>
  <c r="A1933" i="15"/>
  <c r="B1933" i="15"/>
  <c r="F1932" i="15"/>
  <c r="E1932" i="15"/>
  <c r="D1932" i="15"/>
  <c r="C1932" i="15"/>
  <c r="A1932" i="15"/>
  <c r="B1932" i="15"/>
  <c r="F1931" i="15"/>
  <c r="E1931" i="15"/>
  <c r="D1931" i="15"/>
  <c r="C1931" i="15"/>
  <c r="A1931" i="15"/>
  <c r="B1931" i="15"/>
  <c r="F1930" i="15"/>
  <c r="E1930" i="15"/>
  <c r="D1930" i="15"/>
  <c r="C1930" i="15"/>
  <c r="A1930" i="15"/>
  <c r="B1930" i="15"/>
  <c r="F1929" i="15"/>
  <c r="E1929" i="15"/>
  <c r="D1929" i="15"/>
  <c r="C1929" i="15"/>
  <c r="A1929" i="15"/>
  <c r="B1929" i="15"/>
  <c r="F1928" i="15"/>
  <c r="E1928" i="15"/>
  <c r="D1928" i="15"/>
  <c r="C1928" i="15"/>
  <c r="A1928" i="15"/>
  <c r="B1928" i="15"/>
  <c r="F1927" i="15"/>
  <c r="E1927" i="15"/>
  <c r="D1927" i="15"/>
  <c r="C1927" i="15"/>
  <c r="A1927" i="15"/>
  <c r="B1927" i="15"/>
  <c r="F1926" i="15"/>
  <c r="E1926" i="15"/>
  <c r="D1926" i="15"/>
  <c r="C1926" i="15"/>
  <c r="A1926" i="15"/>
  <c r="B1926" i="15"/>
  <c r="F1925" i="15"/>
  <c r="E1925" i="15"/>
  <c r="D1925" i="15"/>
  <c r="C1925" i="15"/>
  <c r="A1925" i="15"/>
  <c r="B1925" i="15"/>
  <c r="F1924" i="15"/>
  <c r="E1924" i="15"/>
  <c r="D1924" i="15"/>
  <c r="C1924" i="15"/>
  <c r="A1924" i="15"/>
  <c r="B1924" i="15"/>
  <c r="F1923" i="15"/>
  <c r="E1923" i="15"/>
  <c r="D1923" i="15"/>
  <c r="C1923" i="15"/>
  <c r="A1923" i="15"/>
  <c r="B1923" i="15"/>
  <c r="F1922" i="15"/>
  <c r="E1922" i="15"/>
  <c r="D1922" i="15"/>
  <c r="C1922" i="15"/>
  <c r="A1922" i="15"/>
  <c r="B1922" i="15"/>
  <c r="F1921" i="15"/>
  <c r="E1921" i="15"/>
  <c r="D1921" i="15"/>
  <c r="C1921" i="15"/>
  <c r="A1921" i="15"/>
  <c r="B1921" i="15"/>
  <c r="F1920" i="15"/>
  <c r="E1920" i="15"/>
  <c r="D1920" i="15"/>
  <c r="C1920" i="15"/>
  <c r="A1920" i="15"/>
  <c r="B1920" i="15"/>
  <c r="F1919" i="15"/>
  <c r="E1919" i="15"/>
  <c r="D1919" i="15"/>
  <c r="C1919" i="15"/>
  <c r="A1919" i="15"/>
  <c r="B1919" i="15"/>
  <c r="F1918" i="15"/>
  <c r="E1918" i="15"/>
  <c r="D1918" i="15"/>
  <c r="C1918" i="15"/>
  <c r="A1918" i="15"/>
  <c r="B1918" i="15"/>
  <c r="F1917" i="15"/>
  <c r="E1917" i="15"/>
  <c r="D1917" i="15"/>
  <c r="C1917" i="15"/>
  <c r="A1917" i="15"/>
  <c r="B1917" i="15"/>
  <c r="F1916" i="15"/>
  <c r="E1916" i="15"/>
  <c r="D1916" i="15"/>
  <c r="C1916" i="15"/>
  <c r="A1916" i="15"/>
  <c r="B1916" i="15"/>
  <c r="F1915" i="15"/>
  <c r="E1915" i="15"/>
  <c r="D1915" i="15"/>
  <c r="C1915" i="15"/>
  <c r="A1915" i="15"/>
  <c r="B1915" i="15"/>
  <c r="F1914" i="15"/>
  <c r="E1914" i="15"/>
  <c r="D1914" i="15"/>
  <c r="C1914" i="15"/>
  <c r="A1914" i="15"/>
  <c r="B1914" i="15"/>
  <c r="F1913" i="15"/>
  <c r="E1913" i="15"/>
  <c r="D1913" i="15"/>
  <c r="C1913" i="15"/>
  <c r="A1913" i="15"/>
  <c r="B1913" i="15"/>
  <c r="F1912" i="15"/>
  <c r="E1912" i="15"/>
  <c r="D1912" i="15"/>
  <c r="C1912" i="15"/>
  <c r="A1912" i="15"/>
  <c r="B1912" i="15"/>
  <c r="F1911" i="15"/>
  <c r="E1911" i="15"/>
  <c r="D1911" i="15"/>
  <c r="C1911" i="15"/>
  <c r="A1911" i="15"/>
  <c r="B1911" i="15"/>
  <c r="F1910" i="15"/>
  <c r="E1910" i="15"/>
  <c r="D1910" i="15"/>
  <c r="C1910" i="15"/>
  <c r="A1910" i="15"/>
  <c r="B1910" i="15"/>
  <c r="F1907" i="15"/>
  <c r="E1907" i="15"/>
  <c r="D1907" i="15"/>
  <c r="C1907" i="15"/>
  <c r="A1907" i="15"/>
  <c r="B1907" i="15"/>
  <c r="F1906" i="15"/>
  <c r="E1906" i="15"/>
  <c r="D1906" i="15"/>
  <c r="C1906" i="15"/>
  <c r="A1906" i="15"/>
  <c r="B1906" i="15"/>
  <c r="F1905" i="15"/>
  <c r="E1905" i="15"/>
  <c r="D1905" i="15"/>
  <c r="C1905" i="15"/>
  <c r="A1905" i="15"/>
  <c r="B1905" i="15"/>
  <c r="F1904" i="15"/>
  <c r="E1904" i="15"/>
  <c r="D1904" i="15"/>
  <c r="C1904" i="15"/>
  <c r="A1904" i="15"/>
  <c r="B1904" i="15"/>
  <c r="F1903" i="15"/>
  <c r="E1903" i="15"/>
  <c r="D1903" i="15"/>
  <c r="C1903" i="15"/>
  <c r="A1903" i="15"/>
  <c r="B1903" i="15"/>
  <c r="F1902" i="15"/>
  <c r="E1902" i="15"/>
  <c r="D1902" i="15"/>
  <c r="C1902" i="15"/>
  <c r="A1902" i="15"/>
  <c r="B1902" i="15"/>
  <c r="F1901" i="15"/>
  <c r="E1901" i="15"/>
  <c r="D1901" i="15"/>
  <c r="C1901" i="15"/>
  <c r="A1901" i="15"/>
  <c r="B1901" i="15"/>
  <c r="F1900" i="15"/>
  <c r="E1900" i="15"/>
  <c r="D1900" i="15"/>
  <c r="C1900" i="15"/>
  <c r="A1900" i="15"/>
  <c r="B1900" i="15"/>
  <c r="F1899" i="15"/>
  <c r="E1899" i="15"/>
  <c r="D1899" i="15"/>
  <c r="C1899" i="15"/>
  <c r="A1899" i="15"/>
  <c r="B1899" i="15"/>
  <c r="F1898" i="15"/>
  <c r="E1898" i="15"/>
  <c r="D1898" i="15"/>
  <c r="C1898" i="15"/>
  <c r="A1898" i="15"/>
  <c r="B1898" i="15"/>
  <c r="F1897" i="15"/>
  <c r="E1897" i="15"/>
  <c r="D1897" i="15"/>
  <c r="C1897" i="15"/>
  <c r="A1897" i="15"/>
  <c r="B1897" i="15"/>
  <c r="F1896" i="15"/>
  <c r="E1896" i="15"/>
  <c r="D1896" i="15"/>
  <c r="C1896" i="15"/>
  <c r="A1896" i="15"/>
  <c r="B1896" i="15"/>
  <c r="F1895" i="15"/>
  <c r="E1895" i="15"/>
  <c r="D1895" i="15"/>
  <c r="C1895" i="15"/>
  <c r="A1895" i="15"/>
  <c r="B1895" i="15"/>
  <c r="F1894" i="15"/>
  <c r="E1894" i="15"/>
  <c r="D1894" i="15"/>
  <c r="C1894" i="15"/>
  <c r="A1894" i="15"/>
  <c r="B1894" i="15"/>
  <c r="F1893" i="15"/>
  <c r="E1893" i="15"/>
  <c r="D1893" i="15"/>
  <c r="C1893" i="15"/>
  <c r="A1893" i="15"/>
  <c r="B1893" i="15"/>
  <c r="F1892" i="15"/>
  <c r="E1892" i="15"/>
  <c r="D1892" i="15"/>
  <c r="C1892" i="15"/>
  <c r="A1892" i="15"/>
  <c r="B1892" i="15"/>
  <c r="F1891" i="15"/>
  <c r="E1891" i="15"/>
  <c r="D1891" i="15"/>
  <c r="C1891" i="15"/>
  <c r="A1891" i="15"/>
  <c r="B1891" i="15"/>
  <c r="F1890" i="15"/>
  <c r="E1890" i="15"/>
  <c r="D1890" i="15"/>
  <c r="C1890" i="15"/>
  <c r="A1890" i="15"/>
  <c r="B1890" i="15"/>
  <c r="F1889" i="15"/>
  <c r="E1889" i="15"/>
  <c r="D1889" i="15"/>
  <c r="C1889" i="15"/>
  <c r="A1889" i="15"/>
  <c r="B1889" i="15"/>
  <c r="F1888" i="15"/>
  <c r="E1888" i="15"/>
  <c r="D1888" i="15"/>
  <c r="C1888" i="15"/>
  <c r="A1888" i="15"/>
  <c r="B1888" i="15"/>
  <c r="F1887" i="15"/>
  <c r="E1887" i="15"/>
  <c r="D1887" i="15"/>
  <c r="C1887" i="15"/>
  <c r="A1887" i="15"/>
  <c r="B1887" i="15"/>
  <c r="F1886" i="15"/>
  <c r="E1886" i="15"/>
  <c r="D1886" i="15"/>
  <c r="C1886" i="15"/>
  <c r="A1886" i="15"/>
  <c r="B1886" i="15"/>
  <c r="F1885" i="15"/>
  <c r="E1885" i="15"/>
  <c r="D1885" i="15"/>
  <c r="C1885" i="15"/>
  <c r="A1885" i="15"/>
  <c r="B1885" i="15"/>
  <c r="F1884" i="15"/>
  <c r="E1884" i="15"/>
  <c r="D1884" i="15"/>
  <c r="C1884" i="15"/>
  <c r="A1884" i="15"/>
  <c r="B1884" i="15"/>
  <c r="F1883" i="15"/>
  <c r="E1883" i="15"/>
  <c r="D1883" i="15"/>
  <c r="C1883" i="15"/>
  <c r="A1883" i="15"/>
  <c r="B1883" i="15"/>
  <c r="F1882" i="15"/>
  <c r="E1882" i="15"/>
  <c r="D1882" i="15"/>
  <c r="C1882" i="15"/>
  <c r="A1882" i="15"/>
  <c r="B1882" i="15"/>
  <c r="F1881" i="15"/>
  <c r="E1881" i="15"/>
  <c r="D1881" i="15"/>
  <c r="C1881" i="15"/>
  <c r="A1881" i="15"/>
  <c r="B1881" i="15"/>
  <c r="F1880" i="15"/>
  <c r="E1880" i="15"/>
  <c r="D1880" i="15"/>
  <c r="C1880" i="15"/>
  <c r="A1880" i="15"/>
  <c r="B1880" i="15"/>
  <c r="F1879" i="15"/>
  <c r="E1879" i="15"/>
  <c r="D1879" i="15"/>
  <c r="C1879" i="15"/>
  <c r="A1879" i="15"/>
  <c r="B1879" i="15"/>
  <c r="F1878" i="15"/>
  <c r="E1878" i="15"/>
  <c r="D1878" i="15"/>
  <c r="C1878" i="15"/>
  <c r="A1878" i="15"/>
  <c r="B1878" i="15"/>
  <c r="F1877" i="15"/>
  <c r="E1877" i="15"/>
  <c r="D1877" i="15"/>
  <c r="C1877" i="15"/>
  <c r="A1877" i="15"/>
  <c r="B1877" i="15"/>
  <c r="F1876" i="15"/>
  <c r="E1876" i="15"/>
  <c r="D1876" i="15"/>
  <c r="C1876" i="15"/>
  <c r="A1876" i="15"/>
  <c r="B1876" i="15"/>
  <c r="F1875" i="15"/>
  <c r="E1875" i="15"/>
  <c r="D1875" i="15"/>
  <c r="C1875" i="15"/>
  <c r="A1875" i="15"/>
  <c r="B1875" i="15"/>
  <c r="F1874" i="15"/>
  <c r="E1874" i="15"/>
  <c r="D1874" i="15"/>
  <c r="C1874" i="15"/>
  <c r="A1874" i="15"/>
  <c r="B1874" i="15"/>
  <c r="F1873" i="15"/>
  <c r="E1873" i="15"/>
  <c r="D1873" i="15"/>
  <c r="C1873" i="15"/>
  <c r="A1873" i="15"/>
  <c r="B1873" i="15"/>
  <c r="F1872" i="15"/>
  <c r="E1872" i="15"/>
  <c r="D1872" i="15"/>
  <c r="C1872" i="15"/>
  <c r="A1872" i="15"/>
  <c r="B1872" i="15"/>
  <c r="F1871" i="15"/>
  <c r="E1871" i="15"/>
  <c r="D1871" i="15"/>
  <c r="C1871" i="15"/>
  <c r="A1871" i="15"/>
  <c r="B1871" i="15"/>
  <c r="F1870" i="15"/>
  <c r="E1870" i="15"/>
  <c r="D1870" i="15"/>
  <c r="C1870" i="15"/>
  <c r="A1870" i="15"/>
  <c r="B1870" i="15"/>
  <c r="F1869" i="15"/>
  <c r="E1869" i="15"/>
  <c r="D1869" i="15"/>
  <c r="C1869" i="15"/>
  <c r="A1869" i="15"/>
  <c r="B1869" i="15"/>
  <c r="F1868" i="15"/>
  <c r="E1868" i="15"/>
  <c r="D1868" i="15"/>
  <c r="C1868" i="15"/>
  <c r="A1868" i="15"/>
  <c r="B1868" i="15"/>
  <c r="F1867" i="15"/>
  <c r="E1867" i="15"/>
  <c r="D1867" i="15"/>
  <c r="C1867" i="15"/>
  <c r="A1867" i="15"/>
  <c r="B1867" i="15"/>
  <c r="F1866" i="15"/>
  <c r="E1866" i="15"/>
  <c r="D1866" i="15"/>
  <c r="C1866" i="15"/>
  <c r="A1866" i="15"/>
  <c r="B1866" i="15"/>
  <c r="F1865" i="15"/>
  <c r="E1865" i="15"/>
  <c r="D1865" i="15"/>
  <c r="C1865" i="15"/>
  <c r="A1865" i="15"/>
  <c r="B1865" i="15"/>
  <c r="F1864" i="15"/>
  <c r="E1864" i="15"/>
  <c r="D1864" i="15"/>
  <c r="C1864" i="15"/>
  <c r="A1864" i="15"/>
  <c r="B1864" i="15"/>
  <c r="F1863" i="15"/>
  <c r="E1863" i="15"/>
  <c r="D1863" i="15"/>
  <c r="C1863" i="15"/>
  <c r="A1863" i="15"/>
  <c r="B1863" i="15"/>
  <c r="F1862" i="15"/>
  <c r="E1862" i="15"/>
  <c r="D1862" i="15"/>
  <c r="C1862" i="15"/>
  <c r="A1862" i="15"/>
  <c r="B1862" i="15"/>
  <c r="F1861" i="15"/>
  <c r="E1861" i="15"/>
  <c r="D1861" i="15"/>
  <c r="C1861" i="15"/>
  <c r="A1861" i="15"/>
  <c r="B1861" i="15"/>
  <c r="F1860" i="15"/>
  <c r="E1860" i="15"/>
  <c r="D1860" i="15"/>
  <c r="C1860" i="15"/>
  <c r="A1860" i="15"/>
  <c r="B1860" i="15"/>
  <c r="F1859" i="15"/>
  <c r="E1859" i="15"/>
  <c r="D1859" i="15"/>
  <c r="C1859" i="15"/>
  <c r="A1859" i="15"/>
  <c r="B1859" i="15"/>
  <c r="F1858" i="15"/>
  <c r="E1858" i="15"/>
  <c r="D1858" i="15"/>
  <c r="C1858" i="15"/>
  <c r="A1858" i="15"/>
  <c r="B1858" i="15"/>
  <c r="F1857" i="15"/>
  <c r="E1857" i="15"/>
  <c r="D1857" i="15"/>
  <c r="C1857" i="15"/>
  <c r="A1857" i="15"/>
  <c r="B1857" i="15"/>
  <c r="F1856" i="15"/>
  <c r="E1856" i="15"/>
  <c r="D1856" i="15"/>
  <c r="C1856" i="15"/>
  <c r="A1856" i="15"/>
  <c r="B1856" i="15"/>
  <c r="F1855" i="15"/>
  <c r="E1855" i="15"/>
  <c r="D1855" i="15"/>
  <c r="C1855" i="15"/>
  <c r="A1855" i="15"/>
  <c r="B1855" i="15"/>
  <c r="F1854" i="15"/>
  <c r="E1854" i="15"/>
  <c r="D1854" i="15"/>
  <c r="C1854" i="15"/>
  <c r="A1854" i="15"/>
  <c r="B1854" i="15"/>
  <c r="F1853" i="15"/>
  <c r="E1853" i="15"/>
  <c r="D1853" i="15"/>
  <c r="C1853" i="15"/>
  <c r="A1853" i="15"/>
  <c r="B1853" i="15"/>
  <c r="F1852" i="15"/>
  <c r="E1852" i="15"/>
  <c r="D1852" i="15"/>
  <c r="C1852" i="15"/>
  <c r="A1852" i="15"/>
  <c r="B1852" i="15"/>
  <c r="F1851" i="15"/>
  <c r="E1851" i="15"/>
  <c r="D1851" i="15"/>
  <c r="C1851" i="15"/>
  <c r="A1851" i="15"/>
  <c r="B1851" i="15"/>
  <c r="F1850" i="15"/>
  <c r="E1850" i="15"/>
  <c r="D1850" i="15"/>
  <c r="C1850" i="15"/>
  <c r="A1850" i="15"/>
  <c r="B1850" i="15"/>
  <c r="F1849" i="15"/>
  <c r="E1849" i="15"/>
  <c r="D1849" i="15"/>
  <c r="C1849" i="15"/>
  <c r="A1849" i="15"/>
  <c r="B1849" i="15"/>
  <c r="F1846" i="15"/>
  <c r="E1846" i="15"/>
  <c r="D1846" i="15"/>
  <c r="C1846" i="15"/>
  <c r="A1846" i="15"/>
  <c r="B1846" i="15"/>
  <c r="F1845" i="15"/>
  <c r="E1845" i="15"/>
  <c r="D1845" i="15"/>
  <c r="C1845" i="15"/>
  <c r="A1845" i="15"/>
  <c r="B1845" i="15"/>
  <c r="F1844" i="15"/>
  <c r="E1844" i="15"/>
  <c r="D1844" i="15"/>
  <c r="C1844" i="15"/>
  <c r="A1844" i="15"/>
  <c r="B1844" i="15"/>
  <c r="F1843" i="15"/>
  <c r="E1843" i="15"/>
  <c r="D1843" i="15"/>
  <c r="C1843" i="15"/>
  <c r="A1843" i="15"/>
  <c r="B1843" i="15"/>
  <c r="F1842" i="15"/>
  <c r="E1842" i="15"/>
  <c r="D1842" i="15"/>
  <c r="C1842" i="15"/>
  <c r="A1842" i="15"/>
  <c r="B1842" i="15"/>
  <c r="F1841" i="15"/>
  <c r="E1841" i="15"/>
  <c r="D1841" i="15"/>
  <c r="C1841" i="15"/>
  <c r="A1841" i="15"/>
  <c r="B1841" i="15"/>
  <c r="F1840" i="15"/>
  <c r="E1840" i="15"/>
  <c r="D1840" i="15"/>
  <c r="C1840" i="15"/>
  <c r="A1840" i="15"/>
  <c r="B1840" i="15"/>
  <c r="F1839" i="15"/>
  <c r="E1839" i="15"/>
  <c r="D1839" i="15"/>
  <c r="C1839" i="15"/>
  <c r="A1839" i="15"/>
  <c r="B1839" i="15"/>
  <c r="F1838" i="15"/>
  <c r="E1838" i="15"/>
  <c r="D1838" i="15"/>
  <c r="C1838" i="15"/>
  <c r="A1838" i="15"/>
  <c r="B1838" i="15"/>
  <c r="F1837" i="15"/>
  <c r="E1837" i="15"/>
  <c r="D1837" i="15"/>
  <c r="C1837" i="15"/>
  <c r="A1837" i="15"/>
  <c r="B1837" i="15"/>
  <c r="F1836" i="15"/>
  <c r="E1836" i="15"/>
  <c r="D1836" i="15"/>
  <c r="C1836" i="15"/>
  <c r="A1836" i="15"/>
  <c r="B1836" i="15"/>
  <c r="F1835" i="15"/>
  <c r="E1835" i="15"/>
  <c r="D1835" i="15"/>
  <c r="C1835" i="15"/>
  <c r="A1835" i="15"/>
  <c r="B1835" i="15"/>
  <c r="F1834" i="15"/>
  <c r="E1834" i="15"/>
  <c r="D1834" i="15"/>
  <c r="C1834" i="15"/>
  <c r="A1834" i="15"/>
  <c r="B1834" i="15"/>
  <c r="F1833" i="15"/>
  <c r="E1833" i="15"/>
  <c r="D1833" i="15"/>
  <c r="C1833" i="15"/>
  <c r="A1833" i="15"/>
  <c r="B1833" i="15"/>
  <c r="F1832" i="15"/>
  <c r="E1832" i="15"/>
  <c r="D1832" i="15"/>
  <c r="C1832" i="15"/>
  <c r="A1832" i="15"/>
  <c r="B1832" i="15"/>
  <c r="F1831" i="15"/>
  <c r="E1831" i="15"/>
  <c r="D1831" i="15"/>
  <c r="C1831" i="15"/>
  <c r="A1831" i="15"/>
  <c r="B1831" i="15"/>
  <c r="F1830" i="15"/>
  <c r="E1830" i="15"/>
  <c r="D1830" i="15"/>
  <c r="C1830" i="15"/>
  <c r="A1830" i="15"/>
  <c r="B1830" i="15"/>
  <c r="F1829" i="15"/>
  <c r="E1829" i="15"/>
  <c r="D1829" i="15"/>
  <c r="C1829" i="15"/>
  <c r="A1829" i="15"/>
  <c r="B1829" i="15"/>
  <c r="F1828" i="15"/>
  <c r="E1828" i="15"/>
  <c r="D1828" i="15"/>
  <c r="C1828" i="15"/>
  <c r="A1828" i="15"/>
  <c r="B1828" i="15"/>
  <c r="F1827" i="15"/>
  <c r="E1827" i="15"/>
  <c r="D1827" i="15"/>
  <c r="C1827" i="15"/>
  <c r="A1827" i="15"/>
  <c r="B1827" i="15"/>
  <c r="F1826" i="15"/>
  <c r="E1826" i="15"/>
  <c r="D1826" i="15"/>
  <c r="C1826" i="15"/>
  <c r="A1826" i="15"/>
  <c r="B1826" i="15"/>
  <c r="F1825" i="15"/>
  <c r="E1825" i="15"/>
  <c r="D1825" i="15"/>
  <c r="C1825" i="15"/>
  <c r="A1825" i="15"/>
  <c r="B1825" i="15"/>
  <c r="F1824" i="15"/>
  <c r="E1824" i="15"/>
  <c r="D1824" i="15"/>
  <c r="C1824" i="15"/>
  <c r="A1824" i="15"/>
  <c r="B1824" i="15"/>
  <c r="F1823" i="15"/>
  <c r="E1823" i="15"/>
  <c r="D1823" i="15"/>
  <c r="C1823" i="15"/>
  <c r="A1823" i="15"/>
  <c r="B1823" i="15"/>
  <c r="F1822" i="15"/>
  <c r="E1822" i="15"/>
  <c r="D1822" i="15"/>
  <c r="C1822" i="15"/>
  <c r="A1822" i="15"/>
  <c r="B1822" i="15"/>
  <c r="F1821" i="15"/>
  <c r="E1821" i="15"/>
  <c r="D1821" i="15"/>
  <c r="C1821" i="15"/>
  <c r="A1821" i="15"/>
  <c r="B1821" i="15"/>
  <c r="F1820" i="15"/>
  <c r="E1820" i="15"/>
  <c r="D1820" i="15"/>
  <c r="C1820" i="15"/>
  <c r="A1820" i="15"/>
  <c r="B1820" i="15"/>
  <c r="F1819" i="15"/>
  <c r="E1819" i="15"/>
  <c r="D1819" i="15"/>
  <c r="C1819" i="15"/>
  <c r="A1819" i="15"/>
  <c r="B1819" i="15"/>
  <c r="F1818" i="15"/>
  <c r="E1818" i="15"/>
  <c r="D1818" i="15"/>
  <c r="C1818" i="15"/>
  <c r="A1818" i="15"/>
  <c r="B1818" i="15"/>
  <c r="F1817" i="15"/>
  <c r="E1817" i="15"/>
  <c r="D1817" i="15"/>
  <c r="C1817" i="15"/>
  <c r="A1817" i="15"/>
  <c r="B1817" i="15"/>
  <c r="F1816" i="15"/>
  <c r="E1816" i="15"/>
  <c r="D1816" i="15"/>
  <c r="C1816" i="15"/>
  <c r="A1816" i="15"/>
  <c r="B1816" i="15"/>
  <c r="F1815" i="15"/>
  <c r="E1815" i="15"/>
  <c r="D1815" i="15"/>
  <c r="C1815" i="15"/>
  <c r="A1815" i="15"/>
  <c r="B1815" i="15"/>
  <c r="F1814" i="15"/>
  <c r="E1814" i="15"/>
  <c r="D1814" i="15"/>
  <c r="C1814" i="15"/>
  <c r="A1814" i="15"/>
  <c r="B1814" i="15"/>
  <c r="F1813" i="15"/>
  <c r="E1813" i="15"/>
  <c r="D1813" i="15"/>
  <c r="C1813" i="15"/>
  <c r="A1813" i="15"/>
  <c r="B1813" i="15"/>
  <c r="F1812" i="15"/>
  <c r="E1812" i="15"/>
  <c r="D1812" i="15"/>
  <c r="C1812" i="15"/>
  <c r="A1812" i="15"/>
  <c r="B1812" i="15"/>
  <c r="F1811" i="15"/>
  <c r="E1811" i="15"/>
  <c r="D1811" i="15"/>
  <c r="C1811" i="15"/>
  <c r="A1811" i="15"/>
  <c r="B1811" i="15"/>
  <c r="F1810" i="15"/>
  <c r="E1810" i="15"/>
  <c r="D1810" i="15"/>
  <c r="C1810" i="15"/>
  <c r="A1810" i="15"/>
  <c r="B1810" i="15"/>
  <c r="F1809" i="15"/>
  <c r="E1809" i="15"/>
  <c r="D1809" i="15"/>
  <c r="C1809" i="15"/>
  <c r="A1809" i="15"/>
  <c r="B1809" i="15"/>
  <c r="F1808" i="15"/>
  <c r="E1808" i="15"/>
  <c r="D1808" i="15"/>
  <c r="C1808" i="15"/>
  <c r="A1808" i="15"/>
  <c r="B1808" i="15"/>
  <c r="F1807" i="15"/>
  <c r="E1807" i="15"/>
  <c r="D1807" i="15"/>
  <c r="C1807" i="15"/>
  <c r="A1807" i="15"/>
  <c r="B1807" i="15"/>
  <c r="F1806" i="15"/>
  <c r="E1806" i="15"/>
  <c r="D1806" i="15"/>
  <c r="C1806" i="15"/>
  <c r="A1806" i="15"/>
  <c r="B1806" i="15"/>
  <c r="F1805" i="15"/>
  <c r="E1805" i="15"/>
  <c r="D1805" i="15"/>
  <c r="C1805" i="15"/>
  <c r="A1805" i="15"/>
  <c r="B1805" i="15"/>
  <c r="F1804" i="15"/>
  <c r="E1804" i="15"/>
  <c r="D1804" i="15"/>
  <c r="C1804" i="15"/>
  <c r="A1804" i="15"/>
  <c r="B1804" i="15"/>
  <c r="F1803" i="15"/>
  <c r="E1803" i="15"/>
  <c r="D1803" i="15"/>
  <c r="C1803" i="15"/>
  <c r="A1803" i="15"/>
  <c r="B1803" i="15"/>
  <c r="F1802" i="15"/>
  <c r="E1802" i="15"/>
  <c r="D1802" i="15"/>
  <c r="C1802" i="15"/>
  <c r="A1802" i="15"/>
  <c r="B1802" i="15"/>
  <c r="F1801" i="15"/>
  <c r="E1801" i="15"/>
  <c r="D1801" i="15"/>
  <c r="C1801" i="15"/>
  <c r="A1801" i="15"/>
  <c r="B1801" i="15"/>
  <c r="F1800" i="15"/>
  <c r="E1800" i="15"/>
  <c r="D1800" i="15"/>
  <c r="C1800" i="15"/>
  <c r="A1800" i="15"/>
  <c r="B1800" i="15"/>
  <c r="F1799" i="15"/>
  <c r="E1799" i="15"/>
  <c r="D1799" i="15"/>
  <c r="C1799" i="15"/>
  <c r="A1799" i="15"/>
  <c r="B1799" i="15"/>
  <c r="F1798" i="15"/>
  <c r="E1798" i="15"/>
  <c r="D1798" i="15"/>
  <c r="C1798" i="15"/>
  <c r="A1798" i="15"/>
  <c r="B1798" i="15"/>
  <c r="F1797" i="15"/>
  <c r="E1797" i="15"/>
  <c r="D1797" i="15"/>
  <c r="C1797" i="15"/>
  <c r="A1797" i="15"/>
  <c r="B1797" i="15"/>
  <c r="F1796" i="15"/>
  <c r="E1796" i="15"/>
  <c r="D1796" i="15"/>
  <c r="C1796" i="15"/>
  <c r="A1796" i="15"/>
  <c r="B1796" i="15"/>
  <c r="F1795" i="15"/>
  <c r="E1795" i="15"/>
  <c r="D1795" i="15"/>
  <c r="C1795" i="15"/>
  <c r="A1795" i="15"/>
  <c r="B1795" i="15"/>
  <c r="F1794" i="15"/>
  <c r="E1794" i="15"/>
  <c r="D1794" i="15"/>
  <c r="C1794" i="15"/>
  <c r="A1794" i="15"/>
  <c r="B1794" i="15"/>
  <c r="F1793" i="15"/>
  <c r="E1793" i="15"/>
  <c r="D1793" i="15"/>
  <c r="C1793" i="15"/>
  <c r="A1793" i="15"/>
  <c r="B1793" i="15"/>
  <c r="F1792" i="15"/>
  <c r="E1792" i="15"/>
  <c r="D1792" i="15"/>
  <c r="C1792" i="15"/>
  <c r="A1792" i="15"/>
  <c r="B1792" i="15"/>
  <c r="F1791" i="15"/>
  <c r="E1791" i="15"/>
  <c r="D1791" i="15"/>
  <c r="C1791" i="15"/>
  <c r="A1791" i="15"/>
  <c r="B1791" i="15"/>
  <c r="F1790" i="15"/>
  <c r="E1790" i="15"/>
  <c r="D1790" i="15"/>
  <c r="C1790" i="15"/>
  <c r="A1790" i="15"/>
  <c r="B1790" i="15"/>
  <c r="F1789" i="15"/>
  <c r="E1789" i="15"/>
  <c r="D1789" i="15"/>
  <c r="C1789" i="15"/>
  <c r="A1789" i="15"/>
  <c r="B1789" i="15"/>
  <c r="F1788" i="15"/>
  <c r="E1788" i="15"/>
  <c r="D1788" i="15"/>
  <c r="C1788" i="15"/>
  <c r="A1788" i="15"/>
  <c r="B1788" i="15"/>
  <c r="F1785" i="15"/>
  <c r="E1785" i="15"/>
  <c r="D1785" i="15"/>
  <c r="C1785" i="15"/>
  <c r="A1785" i="15"/>
  <c r="B1785" i="15"/>
  <c r="F1784" i="15"/>
  <c r="E1784" i="15"/>
  <c r="D1784" i="15"/>
  <c r="C1784" i="15"/>
  <c r="A1784" i="15"/>
  <c r="B1784" i="15"/>
  <c r="F1783" i="15"/>
  <c r="E1783" i="15"/>
  <c r="D1783" i="15"/>
  <c r="C1783" i="15"/>
  <c r="A1783" i="15"/>
  <c r="B1783" i="15"/>
  <c r="F1782" i="15"/>
  <c r="E1782" i="15"/>
  <c r="D1782" i="15"/>
  <c r="C1782" i="15"/>
  <c r="A1782" i="15"/>
  <c r="B1782" i="15"/>
  <c r="F1781" i="15"/>
  <c r="E1781" i="15"/>
  <c r="D1781" i="15"/>
  <c r="C1781" i="15"/>
  <c r="A1781" i="15"/>
  <c r="B1781" i="15"/>
  <c r="F1780" i="15"/>
  <c r="E1780" i="15"/>
  <c r="D1780" i="15"/>
  <c r="C1780" i="15"/>
  <c r="A1780" i="15"/>
  <c r="B1780" i="15"/>
  <c r="F1779" i="15"/>
  <c r="E1779" i="15"/>
  <c r="D1779" i="15"/>
  <c r="C1779" i="15"/>
  <c r="A1779" i="15"/>
  <c r="B1779" i="15"/>
  <c r="F1778" i="15"/>
  <c r="E1778" i="15"/>
  <c r="D1778" i="15"/>
  <c r="C1778" i="15"/>
  <c r="A1778" i="15"/>
  <c r="B1778" i="15"/>
  <c r="F1777" i="15"/>
  <c r="E1777" i="15"/>
  <c r="D1777" i="15"/>
  <c r="C1777" i="15"/>
  <c r="A1777" i="15"/>
  <c r="B1777" i="15"/>
  <c r="F1776" i="15"/>
  <c r="E1776" i="15"/>
  <c r="D1776" i="15"/>
  <c r="C1776" i="15"/>
  <c r="A1776" i="15"/>
  <c r="B1776" i="15"/>
  <c r="F1775" i="15"/>
  <c r="E1775" i="15"/>
  <c r="D1775" i="15"/>
  <c r="C1775" i="15"/>
  <c r="A1775" i="15"/>
  <c r="B1775" i="15"/>
  <c r="F1774" i="15"/>
  <c r="E1774" i="15"/>
  <c r="D1774" i="15"/>
  <c r="C1774" i="15"/>
  <c r="A1774" i="15"/>
  <c r="B1774" i="15"/>
  <c r="F1773" i="15"/>
  <c r="E1773" i="15"/>
  <c r="D1773" i="15"/>
  <c r="C1773" i="15"/>
  <c r="A1773" i="15"/>
  <c r="B1773" i="15"/>
  <c r="F1772" i="15"/>
  <c r="E1772" i="15"/>
  <c r="D1772" i="15"/>
  <c r="C1772" i="15"/>
  <c r="A1772" i="15"/>
  <c r="B1772" i="15"/>
  <c r="F1771" i="15"/>
  <c r="E1771" i="15"/>
  <c r="D1771" i="15"/>
  <c r="C1771" i="15"/>
  <c r="A1771" i="15"/>
  <c r="B1771" i="15"/>
  <c r="F1770" i="15"/>
  <c r="E1770" i="15"/>
  <c r="D1770" i="15"/>
  <c r="C1770" i="15"/>
  <c r="A1770" i="15"/>
  <c r="B1770" i="15"/>
  <c r="F1769" i="15"/>
  <c r="E1769" i="15"/>
  <c r="D1769" i="15"/>
  <c r="C1769" i="15"/>
  <c r="A1769" i="15"/>
  <c r="B1769" i="15"/>
  <c r="F1768" i="15"/>
  <c r="E1768" i="15"/>
  <c r="D1768" i="15"/>
  <c r="C1768" i="15"/>
  <c r="A1768" i="15"/>
  <c r="B1768" i="15"/>
  <c r="F1767" i="15"/>
  <c r="E1767" i="15"/>
  <c r="D1767" i="15"/>
  <c r="C1767" i="15"/>
  <c r="A1767" i="15"/>
  <c r="B1767" i="15"/>
  <c r="F1766" i="15"/>
  <c r="E1766" i="15"/>
  <c r="D1766" i="15"/>
  <c r="C1766" i="15"/>
  <c r="A1766" i="15"/>
  <c r="B1766" i="15"/>
  <c r="F1765" i="15"/>
  <c r="E1765" i="15"/>
  <c r="D1765" i="15"/>
  <c r="C1765" i="15"/>
  <c r="A1765" i="15"/>
  <c r="B1765" i="15"/>
  <c r="F1764" i="15"/>
  <c r="E1764" i="15"/>
  <c r="D1764" i="15"/>
  <c r="C1764" i="15"/>
  <c r="A1764" i="15"/>
  <c r="B1764" i="15"/>
  <c r="F1763" i="15"/>
  <c r="E1763" i="15"/>
  <c r="D1763" i="15"/>
  <c r="C1763" i="15"/>
  <c r="A1763" i="15"/>
  <c r="B1763" i="15"/>
  <c r="F1762" i="15"/>
  <c r="E1762" i="15"/>
  <c r="D1762" i="15"/>
  <c r="C1762" i="15"/>
  <c r="A1762" i="15"/>
  <c r="B1762" i="15"/>
  <c r="F1761" i="15"/>
  <c r="E1761" i="15"/>
  <c r="D1761" i="15"/>
  <c r="C1761" i="15"/>
  <c r="A1761" i="15"/>
  <c r="B1761" i="15"/>
  <c r="F1760" i="15"/>
  <c r="E1760" i="15"/>
  <c r="D1760" i="15"/>
  <c r="C1760" i="15"/>
  <c r="A1760" i="15"/>
  <c r="B1760" i="15"/>
  <c r="F1759" i="15"/>
  <c r="E1759" i="15"/>
  <c r="D1759" i="15"/>
  <c r="C1759" i="15"/>
  <c r="A1759" i="15"/>
  <c r="B1759" i="15"/>
  <c r="F1758" i="15"/>
  <c r="E1758" i="15"/>
  <c r="D1758" i="15"/>
  <c r="C1758" i="15"/>
  <c r="A1758" i="15"/>
  <c r="B1758" i="15"/>
  <c r="F1757" i="15"/>
  <c r="E1757" i="15"/>
  <c r="D1757" i="15"/>
  <c r="C1757" i="15"/>
  <c r="A1757" i="15"/>
  <c r="B1757" i="15"/>
  <c r="F1756" i="15"/>
  <c r="E1756" i="15"/>
  <c r="D1756" i="15"/>
  <c r="C1756" i="15"/>
  <c r="A1756" i="15"/>
  <c r="B1756" i="15"/>
  <c r="F1755" i="15"/>
  <c r="E1755" i="15"/>
  <c r="D1755" i="15"/>
  <c r="C1755" i="15"/>
  <c r="A1755" i="15"/>
  <c r="B1755" i="15"/>
  <c r="F1754" i="15"/>
  <c r="E1754" i="15"/>
  <c r="D1754" i="15"/>
  <c r="C1754" i="15"/>
  <c r="A1754" i="15"/>
  <c r="B1754" i="15"/>
  <c r="F1753" i="15"/>
  <c r="E1753" i="15"/>
  <c r="D1753" i="15"/>
  <c r="C1753" i="15"/>
  <c r="A1753" i="15"/>
  <c r="B1753" i="15"/>
  <c r="F1752" i="15"/>
  <c r="E1752" i="15"/>
  <c r="D1752" i="15"/>
  <c r="C1752" i="15"/>
  <c r="A1752" i="15"/>
  <c r="B1752" i="15"/>
  <c r="F1751" i="15"/>
  <c r="E1751" i="15"/>
  <c r="D1751" i="15"/>
  <c r="C1751" i="15"/>
  <c r="A1751" i="15"/>
  <c r="B1751" i="15"/>
  <c r="F1750" i="15"/>
  <c r="E1750" i="15"/>
  <c r="D1750" i="15"/>
  <c r="C1750" i="15"/>
  <c r="A1750" i="15"/>
  <c r="B1750" i="15"/>
  <c r="F1749" i="15"/>
  <c r="E1749" i="15"/>
  <c r="D1749" i="15"/>
  <c r="C1749" i="15"/>
  <c r="A1749" i="15"/>
  <c r="B1749" i="15"/>
  <c r="F1748" i="15"/>
  <c r="E1748" i="15"/>
  <c r="D1748" i="15"/>
  <c r="C1748" i="15"/>
  <c r="A1748" i="15"/>
  <c r="B1748" i="15"/>
  <c r="F1747" i="15"/>
  <c r="E1747" i="15"/>
  <c r="D1747" i="15"/>
  <c r="C1747" i="15"/>
  <c r="A1747" i="15"/>
  <c r="B1747" i="15"/>
  <c r="F1746" i="15"/>
  <c r="E1746" i="15"/>
  <c r="D1746" i="15"/>
  <c r="C1746" i="15"/>
  <c r="A1746" i="15"/>
  <c r="B1746" i="15"/>
  <c r="F1745" i="15"/>
  <c r="E1745" i="15"/>
  <c r="D1745" i="15"/>
  <c r="C1745" i="15"/>
  <c r="A1745" i="15"/>
  <c r="B1745" i="15"/>
  <c r="F1744" i="15"/>
  <c r="E1744" i="15"/>
  <c r="D1744" i="15"/>
  <c r="C1744" i="15"/>
  <c r="A1744" i="15"/>
  <c r="B1744" i="15"/>
  <c r="F1743" i="15"/>
  <c r="E1743" i="15"/>
  <c r="D1743" i="15"/>
  <c r="C1743" i="15"/>
  <c r="A1743" i="15"/>
  <c r="B1743" i="15"/>
  <c r="F1742" i="15"/>
  <c r="E1742" i="15"/>
  <c r="D1742" i="15"/>
  <c r="C1742" i="15"/>
  <c r="A1742" i="15"/>
  <c r="B1742" i="15"/>
  <c r="F1741" i="15"/>
  <c r="E1741" i="15"/>
  <c r="D1741" i="15"/>
  <c r="C1741" i="15"/>
  <c r="A1741" i="15"/>
  <c r="B1741" i="15"/>
  <c r="F1740" i="15"/>
  <c r="E1740" i="15"/>
  <c r="D1740" i="15"/>
  <c r="C1740" i="15"/>
  <c r="A1740" i="15"/>
  <c r="B1740" i="15"/>
  <c r="F1739" i="15"/>
  <c r="E1739" i="15"/>
  <c r="D1739" i="15"/>
  <c r="C1739" i="15"/>
  <c r="A1739" i="15"/>
  <c r="B1739" i="15"/>
  <c r="F1738" i="15"/>
  <c r="E1738" i="15"/>
  <c r="D1738" i="15"/>
  <c r="C1738" i="15"/>
  <c r="A1738" i="15"/>
  <c r="B1738" i="15"/>
  <c r="F1737" i="15"/>
  <c r="E1737" i="15"/>
  <c r="D1737" i="15"/>
  <c r="C1737" i="15"/>
  <c r="A1737" i="15"/>
  <c r="B1737" i="15"/>
  <c r="F1736" i="15"/>
  <c r="E1736" i="15"/>
  <c r="D1736" i="15"/>
  <c r="C1736" i="15"/>
  <c r="A1736" i="15"/>
  <c r="B1736" i="15"/>
  <c r="F1735" i="15"/>
  <c r="E1735" i="15"/>
  <c r="D1735" i="15"/>
  <c r="C1735" i="15"/>
  <c r="A1735" i="15"/>
  <c r="B1735" i="15"/>
  <c r="F1734" i="15"/>
  <c r="E1734" i="15"/>
  <c r="D1734" i="15"/>
  <c r="C1734" i="15"/>
  <c r="A1734" i="15"/>
  <c r="B1734" i="15"/>
  <c r="F1733" i="15"/>
  <c r="E1733" i="15"/>
  <c r="D1733" i="15"/>
  <c r="C1733" i="15"/>
  <c r="A1733" i="15"/>
  <c r="B1733" i="15"/>
  <c r="F1732" i="15"/>
  <c r="E1732" i="15"/>
  <c r="D1732" i="15"/>
  <c r="C1732" i="15"/>
  <c r="A1732" i="15"/>
  <c r="B1732" i="15"/>
  <c r="F1731" i="15"/>
  <c r="E1731" i="15"/>
  <c r="D1731" i="15"/>
  <c r="C1731" i="15"/>
  <c r="A1731" i="15"/>
  <c r="B1731" i="15"/>
  <c r="F1730" i="15"/>
  <c r="E1730" i="15"/>
  <c r="D1730" i="15"/>
  <c r="C1730" i="15"/>
  <c r="A1730" i="15"/>
  <c r="B1730" i="15"/>
  <c r="F1729" i="15"/>
  <c r="E1729" i="15"/>
  <c r="D1729" i="15"/>
  <c r="C1729" i="15"/>
  <c r="A1729" i="15"/>
  <c r="B1729" i="15"/>
  <c r="F1728" i="15"/>
  <c r="E1728" i="15"/>
  <c r="D1728" i="15"/>
  <c r="C1728" i="15"/>
  <c r="A1728" i="15"/>
  <c r="B1728" i="15"/>
  <c r="F1727" i="15"/>
  <c r="E1727" i="15"/>
  <c r="D1727" i="15"/>
  <c r="C1727" i="15"/>
  <c r="A1727" i="15"/>
  <c r="B1727" i="15"/>
  <c r="F1724" i="15"/>
  <c r="E1724" i="15"/>
  <c r="D1724" i="15"/>
  <c r="C1724" i="15"/>
  <c r="A1724" i="15"/>
  <c r="B1724" i="15"/>
  <c r="F1723" i="15"/>
  <c r="E1723" i="15"/>
  <c r="D1723" i="15"/>
  <c r="C1723" i="15"/>
  <c r="A1723" i="15"/>
  <c r="B1723" i="15"/>
  <c r="F1722" i="15"/>
  <c r="E1722" i="15"/>
  <c r="D1722" i="15"/>
  <c r="C1722" i="15"/>
  <c r="A1722" i="15"/>
  <c r="B1722" i="15"/>
  <c r="F1721" i="15"/>
  <c r="E1721" i="15"/>
  <c r="D1721" i="15"/>
  <c r="C1721" i="15"/>
  <c r="A1721" i="15"/>
  <c r="B1721" i="15"/>
  <c r="F1720" i="15"/>
  <c r="E1720" i="15"/>
  <c r="D1720" i="15"/>
  <c r="C1720" i="15"/>
  <c r="A1720" i="15"/>
  <c r="B1720" i="15"/>
  <c r="F1719" i="15"/>
  <c r="E1719" i="15"/>
  <c r="D1719" i="15"/>
  <c r="C1719" i="15"/>
  <c r="A1719" i="15"/>
  <c r="B1719" i="15"/>
  <c r="F1718" i="15"/>
  <c r="E1718" i="15"/>
  <c r="D1718" i="15"/>
  <c r="C1718" i="15"/>
  <c r="A1718" i="15"/>
  <c r="B1718" i="15"/>
  <c r="F1717" i="15"/>
  <c r="E1717" i="15"/>
  <c r="D1717" i="15"/>
  <c r="C1717" i="15"/>
  <c r="A1717" i="15"/>
  <c r="B1717" i="15"/>
  <c r="F1716" i="15"/>
  <c r="E1716" i="15"/>
  <c r="D1716" i="15"/>
  <c r="C1716" i="15"/>
  <c r="A1716" i="15"/>
  <c r="B1716" i="15"/>
  <c r="F1715" i="15"/>
  <c r="E1715" i="15"/>
  <c r="D1715" i="15"/>
  <c r="C1715" i="15"/>
  <c r="A1715" i="15"/>
  <c r="B1715" i="15"/>
  <c r="F1714" i="15"/>
  <c r="E1714" i="15"/>
  <c r="D1714" i="15"/>
  <c r="C1714" i="15"/>
  <c r="A1714" i="15"/>
  <c r="B1714" i="15"/>
  <c r="F1713" i="15"/>
  <c r="E1713" i="15"/>
  <c r="D1713" i="15"/>
  <c r="C1713" i="15"/>
  <c r="A1713" i="15"/>
  <c r="B1713" i="15"/>
  <c r="F1712" i="15"/>
  <c r="E1712" i="15"/>
  <c r="D1712" i="15"/>
  <c r="C1712" i="15"/>
  <c r="A1712" i="15"/>
  <c r="B1712" i="15"/>
  <c r="F1711" i="15"/>
  <c r="E1711" i="15"/>
  <c r="D1711" i="15"/>
  <c r="C1711" i="15"/>
  <c r="A1711" i="15"/>
  <c r="B1711" i="15"/>
  <c r="F1710" i="15"/>
  <c r="E1710" i="15"/>
  <c r="D1710" i="15"/>
  <c r="C1710" i="15"/>
  <c r="A1710" i="15"/>
  <c r="B1710" i="15"/>
  <c r="F1709" i="15"/>
  <c r="E1709" i="15"/>
  <c r="D1709" i="15"/>
  <c r="C1709" i="15"/>
  <c r="A1709" i="15"/>
  <c r="B1709" i="15"/>
  <c r="F1708" i="15"/>
  <c r="E1708" i="15"/>
  <c r="D1708" i="15"/>
  <c r="C1708" i="15"/>
  <c r="A1708" i="15"/>
  <c r="B1708" i="15"/>
  <c r="F1707" i="15"/>
  <c r="E1707" i="15"/>
  <c r="D1707" i="15"/>
  <c r="C1707" i="15"/>
  <c r="A1707" i="15"/>
  <c r="B1707" i="15"/>
  <c r="F1706" i="15"/>
  <c r="E1706" i="15"/>
  <c r="D1706" i="15"/>
  <c r="C1706" i="15"/>
  <c r="A1706" i="15"/>
  <c r="B1706" i="15"/>
  <c r="F1705" i="15"/>
  <c r="E1705" i="15"/>
  <c r="D1705" i="15"/>
  <c r="C1705" i="15"/>
  <c r="A1705" i="15"/>
  <c r="B1705" i="15"/>
  <c r="F1704" i="15"/>
  <c r="E1704" i="15"/>
  <c r="D1704" i="15"/>
  <c r="C1704" i="15"/>
  <c r="A1704" i="15"/>
  <c r="B1704" i="15"/>
  <c r="F1703" i="15"/>
  <c r="E1703" i="15"/>
  <c r="D1703" i="15"/>
  <c r="C1703" i="15"/>
  <c r="A1703" i="15"/>
  <c r="B1703" i="15"/>
  <c r="F1702" i="15"/>
  <c r="E1702" i="15"/>
  <c r="D1702" i="15"/>
  <c r="C1702" i="15"/>
  <c r="A1702" i="15"/>
  <c r="B1702" i="15"/>
  <c r="F1701" i="15"/>
  <c r="E1701" i="15"/>
  <c r="D1701" i="15"/>
  <c r="C1701" i="15"/>
  <c r="A1701" i="15"/>
  <c r="B1701" i="15"/>
  <c r="F1700" i="15"/>
  <c r="E1700" i="15"/>
  <c r="D1700" i="15"/>
  <c r="C1700" i="15"/>
  <c r="A1700" i="15"/>
  <c r="B1700" i="15"/>
  <c r="F1699" i="15"/>
  <c r="E1699" i="15"/>
  <c r="D1699" i="15"/>
  <c r="C1699" i="15"/>
  <c r="A1699" i="15"/>
  <c r="B1699" i="15"/>
  <c r="F1698" i="15"/>
  <c r="E1698" i="15"/>
  <c r="D1698" i="15"/>
  <c r="C1698" i="15"/>
  <c r="A1698" i="15"/>
  <c r="B1698" i="15"/>
  <c r="F1697" i="15"/>
  <c r="E1697" i="15"/>
  <c r="D1697" i="15"/>
  <c r="C1697" i="15"/>
  <c r="A1697" i="15"/>
  <c r="B1697" i="15"/>
  <c r="F1696" i="15"/>
  <c r="E1696" i="15"/>
  <c r="D1696" i="15"/>
  <c r="C1696" i="15"/>
  <c r="A1696" i="15"/>
  <c r="B1696" i="15"/>
  <c r="F1695" i="15"/>
  <c r="E1695" i="15"/>
  <c r="D1695" i="15"/>
  <c r="C1695" i="15"/>
  <c r="A1695" i="15"/>
  <c r="B1695" i="15"/>
  <c r="F1694" i="15"/>
  <c r="E1694" i="15"/>
  <c r="D1694" i="15"/>
  <c r="C1694" i="15"/>
  <c r="A1694" i="15"/>
  <c r="B1694" i="15"/>
  <c r="F1693" i="15"/>
  <c r="E1693" i="15"/>
  <c r="D1693" i="15"/>
  <c r="C1693" i="15"/>
  <c r="A1693" i="15"/>
  <c r="B1693" i="15"/>
  <c r="F1692" i="15"/>
  <c r="E1692" i="15"/>
  <c r="D1692" i="15"/>
  <c r="C1692" i="15"/>
  <c r="A1692" i="15"/>
  <c r="B1692" i="15"/>
  <c r="F1691" i="15"/>
  <c r="E1691" i="15"/>
  <c r="D1691" i="15"/>
  <c r="C1691" i="15"/>
  <c r="A1691" i="15"/>
  <c r="B1691" i="15"/>
  <c r="F1690" i="15"/>
  <c r="E1690" i="15"/>
  <c r="D1690" i="15"/>
  <c r="C1690" i="15"/>
  <c r="A1690" i="15"/>
  <c r="B1690" i="15"/>
  <c r="F1689" i="15"/>
  <c r="E1689" i="15"/>
  <c r="D1689" i="15"/>
  <c r="C1689" i="15"/>
  <c r="A1689" i="15"/>
  <c r="B1689" i="15"/>
  <c r="F1688" i="15"/>
  <c r="E1688" i="15"/>
  <c r="D1688" i="15"/>
  <c r="C1688" i="15"/>
  <c r="A1688" i="15"/>
  <c r="B1688" i="15"/>
  <c r="F1687" i="15"/>
  <c r="E1687" i="15"/>
  <c r="D1687" i="15"/>
  <c r="C1687" i="15"/>
  <c r="A1687" i="15"/>
  <c r="B1687" i="15"/>
  <c r="F1686" i="15"/>
  <c r="E1686" i="15"/>
  <c r="D1686" i="15"/>
  <c r="C1686" i="15"/>
  <c r="A1686" i="15"/>
  <c r="B1686" i="15"/>
  <c r="F1685" i="15"/>
  <c r="E1685" i="15"/>
  <c r="D1685" i="15"/>
  <c r="C1685" i="15"/>
  <c r="A1685" i="15"/>
  <c r="B1685" i="15"/>
  <c r="F1684" i="15"/>
  <c r="E1684" i="15"/>
  <c r="D1684" i="15"/>
  <c r="C1684" i="15"/>
  <c r="A1684" i="15"/>
  <c r="B1684" i="15"/>
  <c r="F1683" i="15"/>
  <c r="E1683" i="15"/>
  <c r="D1683" i="15"/>
  <c r="C1683" i="15"/>
  <c r="A1683" i="15"/>
  <c r="B1683" i="15"/>
  <c r="F1682" i="15"/>
  <c r="E1682" i="15"/>
  <c r="D1682" i="15"/>
  <c r="C1682" i="15"/>
  <c r="A1682" i="15"/>
  <c r="B1682" i="15"/>
  <c r="F1681" i="15"/>
  <c r="E1681" i="15"/>
  <c r="D1681" i="15"/>
  <c r="C1681" i="15"/>
  <c r="A1681" i="15"/>
  <c r="B1681" i="15"/>
  <c r="F1680" i="15"/>
  <c r="E1680" i="15"/>
  <c r="D1680" i="15"/>
  <c r="C1680" i="15"/>
  <c r="A1680" i="15"/>
  <c r="B1680" i="15"/>
  <c r="F1679" i="15"/>
  <c r="E1679" i="15"/>
  <c r="D1679" i="15"/>
  <c r="C1679" i="15"/>
  <c r="A1679" i="15"/>
  <c r="B1679" i="15"/>
  <c r="F1678" i="15"/>
  <c r="E1678" i="15"/>
  <c r="D1678" i="15"/>
  <c r="C1678" i="15"/>
  <c r="A1678" i="15"/>
  <c r="B1678" i="15"/>
  <c r="F1677" i="15"/>
  <c r="E1677" i="15"/>
  <c r="D1677" i="15"/>
  <c r="C1677" i="15"/>
  <c r="A1677" i="15"/>
  <c r="B1677" i="15"/>
  <c r="F1676" i="15"/>
  <c r="E1676" i="15"/>
  <c r="D1676" i="15"/>
  <c r="C1676" i="15"/>
  <c r="A1676" i="15"/>
  <c r="B1676" i="15"/>
  <c r="F1675" i="15"/>
  <c r="E1675" i="15"/>
  <c r="D1675" i="15"/>
  <c r="C1675" i="15"/>
  <c r="A1675" i="15"/>
  <c r="B1675" i="15"/>
  <c r="F1674" i="15"/>
  <c r="E1674" i="15"/>
  <c r="D1674" i="15"/>
  <c r="C1674" i="15"/>
  <c r="A1674" i="15"/>
  <c r="B1674" i="15"/>
  <c r="F1673" i="15"/>
  <c r="E1673" i="15"/>
  <c r="D1673" i="15"/>
  <c r="C1673" i="15"/>
  <c r="A1673" i="15"/>
  <c r="B1673" i="15"/>
  <c r="F1672" i="15"/>
  <c r="E1672" i="15"/>
  <c r="D1672" i="15"/>
  <c r="C1672" i="15"/>
  <c r="A1672" i="15"/>
  <c r="B1672" i="15"/>
  <c r="F1671" i="15"/>
  <c r="E1671" i="15"/>
  <c r="D1671" i="15"/>
  <c r="C1671" i="15"/>
  <c r="A1671" i="15"/>
  <c r="B1671" i="15"/>
  <c r="F1670" i="15"/>
  <c r="E1670" i="15"/>
  <c r="D1670" i="15"/>
  <c r="C1670" i="15"/>
  <c r="A1670" i="15"/>
  <c r="B1670" i="15"/>
  <c r="F1669" i="15"/>
  <c r="E1669" i="15"/>
  <c r="D1669" i="15"/>
  <c r="C1669" i="15"/>
  <c r="A1669" i="15"/>
  <c r="B1669" i="15"/>
  <c r="F1668" i="15"/>
  <c r="E1668" i="15"/>
  <c r="D1668" i="15"/>
  <c r="C1668" i="15"/>
  <c r="A1668" i="15"/>
  <c r="B1668" i="15"/>
  <c r="F1667" i="15"/>
  <c r="E1667" i="15"/>
  <c r="D1667" i="15"/>
  <c r="C1667" i="15"/>
  <c r="A1667" i="15"/>
  <c r="B1667" i="15"/>
  <c r="F1666" i="15"/>
  <c r="E1666" i="15"/>
  <c r="D1666" i="15"/>
  <c r="C1666" i="15"/>
  <c r="A1666" i="15"/>
  <c r="B1666" i="15"/>
  <c r="F1663" i="15"/>
  <c r="E1663" i="15"/>
  <c r="D1663" i="15"/>
  <c r="C1663" i="15"/>
  <c r="A1663" i="15"/>
  <c r="B1663" i="15"/>
  <c r="F1662" i="15"/>
  <c r="E1662" i="15"/>
  <c r="D1662" i="15"/>
  <c r="C1662" i="15"/>
  <c r="A1662" i="15"/>
  <c r="B1662" i="15"/>
  <c r="F1661" i="15"/>
  <c r="E1661" i="15"/>
  <c r="D1661" i="15"/>
  <c r="C1661" i="15"/>
  <c r="A1661" i="15"/>
  <c r="B1661" i="15"/>
  <c r="F1660" i="15"/>
  <c r="E1660" i="15"/>
  <c r="D1660" i="15"/>
  <c r="C1660" i="15"/>
  <c r="A1660" i="15"/>
  <c r="B1660" i="15"/>
  <c r="F1659" i="15"/>
  <c r="E1659" i="15"/>
  <c r="D1659" i="15"/>
  <c r="C1659" i="15"/>
  <c r="A1659" i="15"/>
  <c r="B1659" i="15"/>
  <c r="F1658" i="15"/>
  <c r="E1658" i="15"/>
  <c r="D1658" i="15"/>
  <c r="C1658" i="15"/>
  <c r="A1658" i="15"/>
  <c r="B1658" i="15"/>
  <c r="F1657" i="15"/>
  <c r="E1657" i="15"/>
  <c r="D1657" i="15"/>
  <c r="C1657" i="15"/>
  <c r="A1657" i="15"/>
  <c r="B1657" i="15"/>
  <c r="F1656" i="15"/>
  <c r="E1656" i="15"/>
  <c r="D1656" i="15"/>
  <c r="C1656" i="15"/>
  <c r="A1656" i="15"/>
  <c r="B1656" i="15"/>
  <c r="F1655" i="15"/>
  <c r="E1655" i="15"/>
  <c r="D1655" i="15"/>
  <c r="C1655" i="15"/>
  <c r="A1655" i="15"/>
  <c r="B1655" i="15"/>
  <c r="F1654" i="15"/>
  <c r="E1654" i="15"/>
  <c r="D1654" i="15"/>
  <c r="C1654" i="15"/>
  <c r="A1654" i="15"/>
  <c r="B1654" i="15"/>
  <c r="F1653" i="15"/>
  <c r="E1653" i="15"/>
  <c r="D1653" i="15"/>
  <c r="C1653" i="15"/>
  <c r="A1653" i="15"/>
  <c r="B1653" i="15"/>
  <c r="F1652" i="15"/>
  <c r="E1652" i="15"/>
  <c r="D1652" i="15"/>
  <c r="C1652" i="15"/>
  <c r="A1652" i="15"/>
  <c r="B1652" i="15"/>
  <c r="F1651" i="15"/>
  <c r="E1651" i="15"/>
  <c r="D1651" i="15"/>
  <c r="C1651" i="15"/>
  <c r="A1651" i="15"/>
  <c r="B1651" i="15"/>
  <c r="F1650" i="15"/>
  <c r="E1650" i="15"/>
  <c r="D1650" i="15"/>
  <c r="C1650" i="15"/>
  <c r="A1650" i="15"/>
  <c r="B1650" i="15"/>
  <c r="F1649" i="15"/>
  <c r="E1649" i="15"/>
  <c r="D1649" i="15"/>
  <c r="C1649" i="15"/>
  <c r="A1649" i="15"/>
  <c r="B1649" i="15"/>
  <c r="F1648" i="15"/>
  <c r="E1648" i="15"/>
  <c r="D1648" i="15"/>
  <c r="C1648" i="15"/>
  <c r="A1648" i="15"/>
  <c r="B1648" i="15"/>
  <c r="F1647" i="15"/>
  <c r="E1647" i="15"/>
  <c r="D1647" i="15"/>
  <c r="C1647" i="15"/>
  <c r="A1647" i="15"/>
  <c r="B1647" i="15"/>
  <c r="F1646" i="15"/>
  <c r="E1646" i="15"/>
  <c r="D1646" i="15"/>
  <c r="C1646" i="15"/>
  <c r="A1646" i="15"/>
  <c r="B1646" i="15"/>
  <c r="F1645" i="15"/>
  <c r="E1645" i="15"/>
  <c r="D1645" i="15"/>
  <c r="C1645" i="15"/>
  <c r="A1645" i="15"/>
  <c r="B1645" i="15"/>
  <c r="F1644" i="15"/>
  <c r="E1644" i="15"/>
  <c r="D1644" i="15"/>
  <c r="C1644" i="15"/>
  <c r="A1644" i="15"/>
  <c r="B1644" i="15"/>
  <c r="F1643" i="15"/>
  <c r="E1643" i="15"/>
  <c r="D1643" i="15"/>
  <c r="C1643" i="15"/>
  <c r="A1643" i="15"/>
  <c r="B1643" i="15"/>
  <c r="F1642" i="15"/>
  <c r="E1642" i="15"/>
  <c r="D1642" i="15"/>
  <c r="C1642" i="15"/>
  <c r="A1642" i="15"/>
  <c r="B1642" i="15"/>
  <c r="F1641" i="15"/>
  <c r="E1641" i="15"/>
  <c r="D1641" i="15"/>
  <c r="C1641" i="15"/>
  <c r="A1641" i="15"/>
  <c r="B1641" i="15"/>
  <c r="F1640" i="15"/>
  <c r="E1640" i="15"/>
  <c r="D1640" i="15"/>
  <c r="C1640" i="15"/>
  <c r="A1640" i="15"/>
  <c r="B1640" i="15"/>
  <c r="F1639" i="15"/>
  <c r="E1639" i="15"/>
  <c r="D1639" i="15"/>
  <c r="C1639" i="15"/>
  <c r="A1639" i="15"/>
  <c r="B1639" i="15"/>
  <c r="F1638" i="15"/>
  <c r="E1638" i="15"/>
  <c r="D1638" i="15"/>
  <c r="C1638" i="15"/>
  <c r="A1638" i="15"/>
  <c r="B1638" i="15"/>
  <c r="F1637" i="15"/>
  <c r="E1637" i="15"/>
  <c r="D1637" i="15"/>
  <c r="C1637" i="15"/>
  <c r="A1637" i="15"/>
  <c r="B1637" i="15"/>
  <c r="F1636" i="15"/>
  <c r="E1636" i="15"/>
  <c r="D1636" i="15"/>
  <c r="C1636" i="15"/>
  <c r="A1636" i="15"/>
  <c r="B1636" i="15"/>
  <c r="F1635" i="15"/>
  <c r="E1635" i="15"/>
  <c r="D1635" i="15"/>
  <c r="C1635" i="15"/>
  <c r="A1635" i="15"/>
  <c r="B1635" i="15"/>
  <c r="F1634" i="15"/>
  <c r="E1634" i="15"/>
  <c r="D1634" i="15"/>
  <c r="C1634" i="15"/>
  <c r="A1634" i="15"/>
  <c r="B1634" i="15"/>
  <c r="F1633" i="15"/>
  <c r="E1633" i="15"/>
  <c r="D1633" i="15"/>
  <c r="C1633" i="15"/>
  <c r="A1633" i="15"/>
  <c r="B1633" i="15"/>
  <c r="F1632" i="15"/>
  <c r="E1632" i="15"/>
  <c r="D1632" i="15"/>
  <c r="C1632" i="15"/>
  <c r="A1632" i="15"/>
  <c r="B1632" i="15"/>
  <c r="F1631" i="15"/>
  <c r="E1631" i="15"/>
  <c r="D1631" i="15"/>
  <c r="C1631" i="15"/>
  <c r="A1631" i="15"/>
  <c r="B1631" i="15"/>
  <c r="F1630" i="15"/>
  <c r="E1630" i="15"/>
  <c r="D1630" i="15"/>
  <c r="C1630" i="15"/>
  <c r="A1630" i="15"/>
  <c r="B1630" i="15"/>
  <c r="F1629" i="15"/>
  <c r="E1629" i="15"/>
  <c r="D1629" i="15"/>
  <c r="C1629" i="15"/>
  <c r="A1629" i="15"/>
  <c r="B1629" i="15"/>
  <c r="F1628" i="15"/>
  <c r="E1628" i="15"/>
  <c r="D1628" i="15"/>
  <c r="C1628" i="15"/>
  <c r="A1628" i="15"/>
  <c r="B1628" i="15"/>
  <c r="F1627" i="15"/>
  <c r="E1627" i="15"/>
  <c r="D1627" i="15"/>
  <c r="C1627" i="15"/>
  <c r="A1627" i="15"/>
  <c r="B1627" i="15"/>
  <c r="F1626" i="15"/>
  <c r="E1626" i="15"/>
  <c r="D1626" i="15"/>
  <c r="C1626" i="15"/>
  <c r="A1626" i="15"/>
  <c r="B1626" i="15"/>
  <c r="F1625" i="15"/>
  <c r="E1625" i="15"/>
  <c r="D1625" i="15"/>
  <c r="C1625" i="15"/>
  <c r="A1625" i="15"/>
  <c r="B1625" i="15"/>
  <c r="F1624" i="15"/>
  <c r="E1624" i="15"/>
  <c r="D1624" i="15"/>
  <c r="C1624" i="15"/>
  <c r="A1624" i="15"/>
  <c r="B1624" i="15"/>
  <c r="F1623" i="15"/>
  <c r="E1623" i="15"/>
  <c r="D1623" i="15"/>
  <c r="C1623" i="15"/>
  <c r="A1623" i="15"/>
  <c r="B1623" i="15"/>
  <c r="F1622" i="15"/>
  <c r="E1622" i="15"/>
  <c r="D1622" i="15"/>
  <c r="C1622" i="15"/>
  <c r="A1622" i="15"/>
  <c r="B1622" i="15"/>
  <c r="F1621" i="15"/>
  <c r="E1621" i="15"/>
  <c r="D1621" i="15"/>
  <c r="C1621" i="15"/>
  <c r="A1621" i="15"/>
  <c r="B1621" i="15"/>
  <c r="F1620" i="15"/>
  <c r="E1620" i="15"/>
  <c r="D1620" i="15"/>
  <c r="C1620" i="15"/>
  <c r="A1620" i="15"/>
  <c r="B1620" i="15"/>
  <c r="F1619" i="15"/>
  <c r="E1619" i="15"/>
  <c r="D1619" i="15"/>
  <c r="C1619" i="15"/>
  <c r="A1619" i="15"/>
  <c r="B1619" i="15"/>
  <c r="F1618" i="15"/>
  <c r="E1618" i="15"/>
  <c r="D1618" i="15"/>
  <c r="C1618" i="15"/>
  <c r="A1618" i="15"/>
  <c r="B1618" i="15"/>
  <c r="F1617" i="15"/>
  <c r="E1617" i="15"/>
  <c r="D1617" i="15"/>
  <c r="C1617" i="15"/>
  <c r="A1617" i="15"/>
  <c r="B1617" i="15"/>
  <c r="F1616" i="15"/>
  <c r="E1616" i="15"/>
  <c r="D1616" i="15"/>
  <c r="C1616" i="15"/>
  <c r="A1616" i="15"/>
  <c r="B1616" i="15"/>
  <c r="F1615" i="15"/>
  <c r="E1615" i="15"/>
  <c r="D1615" i="15"/>
  <c r="C1615" i="15"/>
  <c r="A1615" i="15"/>
  <c r="B1615" i="15"/>
  <c r="F1614" i="15"/>
  <c r="E1614" i="15"/>
  <c r="D1614" i="15"/>
  <c r="C1614" i="15"/>
  <c r="A1614" i="15"/>
  <c r="B1614" i="15"/>
  <c r="F1613" i="15"/>
  <c r="E1613" i="15"/>
  <c r="D1613" i="15"/>
  <c r="C1613" i="15"/>
  <c r="A1613" i="15"/>
  <c r="B1613" i="15"/>
  <c r="F1612" i="15"/>
  <c r="E1612" i="15"/>
  <c r="D1612" i="15"/>
  <c r="C1612" i="15"/>
  <c r="A1612" i="15"/>
  <c r="B1612" i="15"/>
  <c r="F1611" i="15"/>
  <c r="E1611" i="15"/>
  <c r="D1611" i="15"/>
  <c r="C1611" i="15"/>
  <c r="A1611" i="15"/>
  <c r="B1611" i="15"/>
  <c r="F1610" i="15"/>
  <c r="E1610" i="15"/>
  <c r="D1610" i="15"/>
  <c r="C1610" i="15"/>
  <c r="A1610" i="15"/>
  <c r="B1610" i="15"/>
  <c r="F1609" i="15"/>
  <c r="E1609" i="15"/>
  <c r="D1609" i="15"/>
  <c r="C1609" i="15"/>
  <c r="A1609" i="15"/>
  <c r="B1609" i="15"/>
  <c r="F1608" i="15"/>
  <c r="E1608" i="15"/>
  <c r="D1608" i="15"/>
  <c r="C1608" i="15"/>
  <c r="A1608" i="15"/>
  <c r="B1608" i="15"/>
  <c r="F1607" i="15"/>
  <c r="E1607" i="15"/>
  <c r="D1607" i="15"/>
  <c r="C1607" i="15"/>
  <c r="A1607" i="15"/>
  <c r="B1607" i="15"/>
  <c r="F1606" i="15"/>
  <c r="E1606" i="15"/>
  <c r="D1606" i="15"/>
  <c r="C1606" i="15"/>
  <c r="A1606" i="15"/>
  <c r="B1606" i="15"/>
  <c r="F1605" i="15"/>
  <c r="E1605" i="15"/>
  <c r="D1605" i="15"/>
  <c r="C1605" i="15"/>
  <c r="A1605" i="15"/>
  <c r="B1605" i="15"/>
  <c r="F1602" i="15"/>
  <c r="E1602" i="15"/>
  <c r="D1602" i="15"/>
  <c r="C1602" i="15"/>
  <c r="A1602" i="15"/>
  <c r="B1602" i="15"/>
  <c r="F1601" i="15"/>
  <c r="E1601" i="15"/>
  <c r="D1601" i="15"/>
  <c r="C1601" i="15"/>
  <c r="A1601" i="15"/>
  <c r="B1601" i="15"/>
  <c r="F1600" i="15"/>
  <c r="E1600" i="15"/>
  <c r="D1600" i="15"/>
  <c r="C1600" i="15"/>
  <c r="A1600" i="15"/>
  <c r="B1600" i="15"/>
  <c r="F1599" i="15"/>
  <c r="E1599" i="15"/>
  <c r="D1599" i="15"/>
  <c r="C1599" i="15"/>
  <c r="A1599" i="15"/>
  <c r="B1599" i="15"/>
  <c r="F1598" i="15"/>
  <c r="E1598" i="15"/>
  <c r="D1598" i="15"/>
  <c r="C1598" i="15"/>
  <c r="A1598" i="15"/>
  <c r="B1598" i="15"/>
  <c r="F1597" i="15"/>
  <c r="E1597" i="15"/>
  <c r="D1597" i="15"/>
  <c r="C1597" i="15"/>
  <c r="A1597" i="15"/>
  <c r="B1597" i="15"/>
  <c r="F1596" i="15"/>
  <c r="E1596" i="15"/>
  <c r="D1596" i="15"/>
  <c r="C1596" i="15"/>
  <c r="A1596" i="15"/>
  <c r="B1596" i="15"/>
  <c r="F1595" i="15"/>
  <c r="E1595" i="15"/>
  <c r="D1595" i="15"/>
  <c r="C1595" i="15"/>
  <c r="A1595" i="15"/>
  <c r="B1595" i="15"/>
  <c r="F1594" i="15"/>
  <c r="E1594" i="15"/>
  <c r="D1594" i="15"/>
  <c r="C1594" i="15"/>
  <c r="A1594" i="15"/>
  <c r="B1594" i="15"/>
  <c r="F1593" i="15"/>
  <c r="E1593" i="15"/>
  <c r="D1593" i="15"/>
  <c r="C1593" i="15"/>
  <c r="A1593" i="15"/>
  <c r="B1593" i="15"/>
  <c r="F1592" i="15"/>
  <c r="E1592" i="15"/>
  <c r="D1592" i="15"/>
  <c r="C1592" i="15"/>
  <c r="A1592" i="15"/>
  <c r="B1592" i="15"/>
  <c r="F1591" i="15"/>
  <c r="E1591" i="15"/>
  <c r="D1591" i="15"/>
  <c r="C1591" i="15"/>
  <c r="A1591" i="15"/>
  <c r="B1591" i="15"/>
  <c r="F1590" i="15"/>
  <c r="E1590" i="15"/>
  <c r="D1590" i="15"/>
  <c r="C1590" i="15"/>
  <c r="A1590" i="15"/>
  <c r="B1590" i="15"/>
  <c r="F1589" i="15"/>
  <c r="E1589" i="15"/>
  <c r="D1589" i="15"/>
  <c r="C1589" i="15"/>
  <c r="A1589" i="15"/>
  <c r="B1589" i="15"/>
  <c r="F1588" i="15"/>
  <c r="E1588" i="15"/>
  <c r="D1588" i="15"/>
  <c r="C1588" i="15"/>
  <c r="A1588" i="15"/>
  <c r="B1588" i="15"/>
  <c r="F1587" i="15"/>
  <c r="E1587" i="15"/>
  <c r="D1587" i="15"/>
  <c r="C1587" i="15"/>
  <c r="A1587" i="15"/>
  <c r="B1587" i="15"/>
  <c r="F1586" i="15"/>
  <c r="E1586" i="15"/>
  <c r="D1586" i="15"/>
  <c r="C1586" i="15"/>
  <c r="A1586" i="15"/>
  <c r="B1586" i="15"/>
  <c r="F1585" i="15"/>
  <c r="E1585" i="15"/>
  <c r="D1585" i="15"/>
  <c r="C1585" i="15"/>
  <c r="A1585" i="15"/>
  <c r="B1585" i="15"/>
  <c r="F1584" i="15"/>
  <c r="E1584" i="15"/>
  <c r="D1584" i="15"/>
  <c r="C1584" i="15"/>
  <c r="A1584" i="15"/>
  <c r="B1584" i="15"/>
  <c r="F1583" i="15"/>
  <c r="E1583" i="15"/>
  <c r="D1583" i="15"/>
  <c r="C1583" i="15"/>
  <c r="A1583" i="15"/>
  <c r="B1583" i="15"/>
  <c r="F1582" i="15"/>
  <c r="E1582" i="15"/>
  <c r="D1582" i="15"/>
  <c r="C1582" i="15"/>
  <c r="A1582" i="15"/>
  <c r="B1582" i="15"/>
  <c r="F1581" i="15"/>
  <c r="E1581" i="15"/>
  <c r="D1581" i="15"/>
  <c r="C1581" i="15"/>
  <c r="A1581" i="15"/>
  <c r="B1581" i="15"/>
  <c r="F1580" i="15"/>
  <c r="E1580" i="15"/>
  <c r="D1580" i="15"/>
  <c r="C1580" i="15"/>
  <c r="A1580" i="15"/>
  <c r="B1580" i="15"/>
  <c r="F1579" i="15"/>
  <c r="E1579" i="15"/>
  <c r="D1579" i="15"/>
  <c r="C1579" i="15"/>
  <c r="A1579" i="15"/>
  <c r="B1579" i="15"/>
  <c r="F1578" i="15"/>
  <c r="E1578" i="15"/>
  <c r="D1578" i="15"/>
  <c r="C1578" i="15"/>
  <c r="A1578" i="15"/>
  <c r="B1578" i="15"/>
  <c r="F1577" i="15"/>
  <c r="E1577" i="15"/>
  <c r="D1577" i="15"/>
  <c r="C1577" i="15"/>
  <c r="A1577" i="15"/>
  <c r="B1577" i="15"/>
  <c r="F1576" i="15"/>
  <c r="E1576" i="15"/>
  <c r="D1576" i="15"/>
  <c r="C1576" i="15"/>
  <c r="A1576" i="15"/>
  <c r="B1576" i="15"/>
  <c r="F1575" i="15"/>
  <c r="E1575" i="15"/>
  <c r="D1575" i="15"/>
  <c r="C1575" i="15"/>
  <c r="A1575" i="15"/>
  <c r="B1575" i="15"/>
  <c r="F1574" i="15"/>
  <c r="E1574" i="15"/>
  <c r="D1574" i="15"/>
  <c r="C1574" i="15"/>
  <c r="A1574" i="15"/>
  <c r="B1574" i="15"/>
  <c r="F1573" i="15"/>
  <c r="E1573" i="15"/>
  <c r="D1573" i="15"/>
  <c r="C1573" i="15"/>
  <c r="A1573" i="15"/>
  <c r="B1573" i="15"/>
  <c r="F1572" i="15"/>
  <c r="E1572" i="15"/>
  <c r="D1572" i="15"/>
  <c r="C1572" i="15"/>
  <c r="A1572" i="15"/>
  <c r="B1572" i="15"/>
  <c r="F1571" i="15"/>
  <c r="E1571" i="15"/>
  <c r="D1571" i="15"/>
  <c r="C1571" i="15"/>
  <c r="A1571" i="15"/>
  <c r="B1571" i="15"/>
  <c r="F1570" i="15"/>
  <c r="E1570" i="15"/>
  <c r="D1570" i="15"/>
  <c r="C1570" i="15"/>
  <c r="A1570" i="15"/>
  <c r="B1570" i="15"/>
  <c r="F1569" i="15"/>
  <c r="E1569" i="15"/>
  <c r="D1569" i="15"/>
  <c r="C1569" i="15"/>
  <c r="A1569" i="15"/>
  <c r="B1569" i="15"/>
  <c r="F1568" i="15"/>
  <c r="E1568" i="15"/>
  <c r="D1568" i="15"/>
  <c r="C1568" i="15"/>
  <c r="A1568" i="15"/>
  <c r="B1568" i="15"/>
  <c r="F1567" i="15"/>
  <c r="E1567" i="15"/>
  <c r="D1567" i="15"/>
  <c r="C1567" i="15"/>
  <c r="A1567" i="15"/>
  <c r="B1567" i="15"/>
  <c r="F1566" i="15"/>
  <c r="E1566" i="15"/>
  <c r="D1566" i="15"/>
  <c r="C1566" i="15"/>
  <c r="A1566" i="15"/>
  <c r="B1566" i="15"/>
  <c r="F1565" i="15"/>
  <c r="E1565" i="15"/>
  <c r="D1565" i="15"/>
  <c r="C1565" i="15"/>
  <c r="A1565" i="15"/>
  <c r="B1565" i="15"/>
  <c r="F1564" i="15"/>
  <c r="E1564" i="15"/>
  <c r="D1564" i="15"/>
  <c r="C1564" i="15"/>
  <c r="A1564" i="15"/>
  <c r="B1564" i="15"/>
  <c r="F1563" i="15"/>
  <c r="E1563" i="15"/>
  <c r="D1563" i="15"/>
  <c r="C1563" i="15"/>
  <c r="A1563" i="15"/>
  <c r="B1563" i="15"/>
  <c r="F1562" i="15"/>
  <c r="E1562" i="15"/>
  <c r="D1562" i="15"/>
  <c r="C1562" i="15"/>
  <c r="A1562" i="15"/>
  <c r="B1562" i="15"/>
  <c r="F1561" i="15"/>
  <c r="E1561" i="15"/>
  <c r="D1561" i="15"/>
  <c r="C1561" i="15"/>
  <c r="A1561" i="15"/>
  <c r="B1561" i="15"/>
  <c r="F1560" i="15"/>
  <c r="E1560" i="15"/>
  <c r="D1560" i="15"/>
  <c r="C1560" i="15"/>
  <c r="A1560" i="15"/>
  <c r="B1560" i="15"/>
  <c r="F1559" i="15"/>
  <c r="E1559" i="15"/>
  <c r="D1559" i="15"/>
  <c r="C1559" i="15"/>
  <c r="A1559" i="15"/>
  <c r="B1559" i="15"/>
  <c r="F1558" i="15"/>
  <c r="E1558" i="15"/>
  <c r="D1558" i="15"/>
  <c r="C1558" i="15"/>
  <c r="A1558" i="15"/>
  <c r="B1558" i="15"/>
  <c r="F1557" i="15"/>
  <c r="E1557" i="15"/>
  <c r="D1557" i="15"/>
  <c r="C1557" i="15"/>
  <c r="A1557" i="15"/>
  <c r="B1557" i="15"/>
  <c r="F1556" i="15"/>
  <c r="E1556" i="15"/>
  <c r="D1556" i="15"/>
  <c r="C1556" i="15"/>
  <c r="A1556" i="15"/>
  <c r="B1556" i="15"/>
  <c r="F1555" i="15"/>
  <c r="E1555" i="15"/>
  <c r="D1555" i="15"/>
  <c r="C1555" i="15"/>
  <c r="A1555" i="15"/>
  <c r="B1555" i="15"/>
  <c r="F1554" i="15"/>
  <c r="E1554" i="15"/>
  <c r="D1554" i="15"/>
  <c r="C1554" i="15"/>
  <c r="A1554" i="15"/>
  <c r="B1554" i="15"/>
  <c r="F1553" i="15"/>
  <c r="E1553" i="15"/>
  <c r="D1553" i="15"/>
  <c r="C1553" i="15"/>
  <c r="A1553" i="15"/>
  <c r="B1553" i="15"/>
  <c r="F1552" i="15"/>
  <c r="E1552" i="15"/>
  <c r="D1552" i="15"/>
  <c r="C1552" i="15"/>
  <c r="A1552" i="15"/>
  <c r="B1552" i="15"/>
  <c r="F1551" i="15"/>
  <c r="E1551" i="15"/>
  <c r="D1551" i="15"/>
  <c r="C1551" i="15"/>
  <c r="A1551" i="15"/>
  <c r="B1551" i="15"/>
  <c r="F1550" i="15"/>
  <c r="E1550" i="15"/>
  <c r="D1550" i="15"/>
  <c r="C1550" i="15"/>
  <c r="A1550" i="15"/>
  <c r="B1550" i="15"/>
  <c r="F1549" i="15"/>
  <c r="E1549" i="15"/>
  <c r="D1549" i="15"/>
  <c r="C1549" i="15"/>
  <c r="A1549" i="15"/>
  <c r="B1549" i="15"/>
  <c r="F1548" i="15"/>
  <c r="E1548" i="15"/>
  <c r="D1548" i="15"/>
  <c r="C1548" i="15"/>
  <c r="A1548" i="15"/>
  <c r="B1548" i="15"/>
  <c r="F1547" i="15"/>
  <c r="E1547" i="15"/>
  <c r="D1547" i="15"/>
  <c r="C1547" i="15"/>
  <c r="A1547" i="15"/>
  <c r="B1547" i="15"/>
  <c r="F1546" i="15"/>
  <c r="E1546" i="15"/>
  <c r="D1546" i="15"/>
  <c r="C1546" i="15"/>
  <c r="A1546" i="15"/>
  <c r="B1546" i="15"/>
  <c r="F1545" i="15"/>
  <c r="E1545" i="15"/>
  <c r="D1545" i="15"/>
  <c r="C1545" i="15"/>
  <c r="A1545" i="15"/>
  <c r="B1545" i="15"/>
  <c r="F1544" i="15"/>
  <c r="E1544" i="15"/>
  <c r="D1544" i="15"/>
  <c r="C1544" i="15"/>
  <c r="A1544" i="15"/>
  <c r="B1544" i="15"/>
  <c r="F1541" i="15"/>
  <c r="E1541" i="15"/>
  <c r="D1541" i="15"/>
  <c r="C1541" i="15"/>
  <c r="A1541" i="15"/>
  <c r="B1541" i="15"/>
  <c r="F1540" i="15"/>
  <c r="E1540" i="15"/>
  <c r="D1540" i="15"/>
  <c r="C1540" i="15"/>
  <c r="A1540" i="15"/>
  <c r="B1540" i="15"/>
  <c r="F1539" i="15"/>
  <c r="E1539" i="15"/>
  <c r="D1539" i="15"/>
  <c r="C1539" i="15"/>
  <c r="A1539" i="15"/>
  <c r="B1539" i="15"/>
  <c r="F1538" i="15"/>
  <c r="E1538" i="15"/>
  <c r="D1538" i="15"/>
  <c r="C1538" i="15"/>
  <c r="A1538" i="15"/>
  <c r="B1538" i="15"/>
  <c r="F1537" i="15"/>
  <c r="E1537" i="15"/>
  <c r="D1537" i="15"/>
  <c r="C1537" i="15"/>
  <c r="A1537" i="15"/>
  <c r="B1537" i="15"/>
  <c r="F1536" i="15"/>
  <c r="E1536" i="15"/>
  <c r="D1536" i="15"/>
  <c r="C1536" i="15"/>
  <c r="A1536" i="15"/>
  <c r="B1536" i="15"/>
  <c r="F1535" i="15"/>
  <c r="E1535" i="15"/>
  <c r="D1535" i="15"/>
  <c r="C1535" i="15"/>
  <c r="A1535" i="15"/>
  <c r="B1535" i="15"/>
  <c r="F1534" i="15"/>
  <c r="E1534" i="15"/>
  <c r="D1534" i="15"/>
  <c r="C1534" i="15"/>
  <c r="A1534" i="15"/>
  <c r="B1534" i="15"/>
  <c r="F1533" i="15"/>
  <c r="E1533" i="15"/>
  <c r="D1533" i="15"/>
  <c r="C1533" i="15"/>
  <c r="A1533" i="15"/>
  <c r="B1533" i="15"/>
  <c r="F1532" i="15"/>
  <c r="E1532" i="15"/>
  <c r="D1532" i="15"/>
  <c r="C1532" i="15"/>
  <c r="A1532" i="15"/>
  <c r="B1532" i="15"/>
  <c r="F1531" i="15"/>
  <c r="E1531" i="15"/>
  <c r="D1531" i="15"/>
  <c r="C1531" i="15"/>
  <c r="A1531" i="15"/>
  <c r="B1531" i="15"/>
  <c r="F1530" i="15"/>
  <c r="E1530" i="15"/>
  <c r="D1530" i="15"/>
  <c r="C1530" i="15"/>
  <c r="A1530" i="15"/>
  <c r="B1530" i="15"/>
  <c r="F1529" i="15"/>
  <c r="E1529" i="15"/>
  <c r="D1529" i="15"/>
  <c r="C1529" i="15"/>
  <c r="A1529" i="15"/>
  <c r="B1529" i="15"/>
  <c r="F1528" i="15"/>
  <c r="E1528" i="15"/>
  <c r="D1528" i="15"/>
  <c r="C1528" i="15"/>
  <c r="A1528" i="15"/>
  <c r="B1528" i="15"/>
  <c r="F1527" i="15"/>
  <c r="E1527" i="15"/>
  <c r="D1527" i="15"/>
  <c r="C1527" i="15"/>
  <c r="A1527" i="15"/>
  <c r="B1527" i="15"/>
  <c r="F1526" i="15"/>
  <c r="E1526" i="15"/>
  <c r="D1526" i="15"/>
  <c r="C1526" i="15"/>
  <c r="A1526" i="15"/>
  <c r="B1526" i="15"/>
  <c r="F1525" i="15"/>
  <c r="E1525" i="15"/>
  <c r="D1525" i="15"/>
  <c r="C1525" i="15"/>
  <c r="A1525" i="15"/>
  <c r="B1525" i="15"/>
  <c r="F1524" i="15"/>
  <c r="E1524" i="15"/>
  <c r="D1524" i="15"/>
  <c r="C1524" i="15"/>
  <c r="A1524" i="15"/>
  <c r="B1524" i="15"/>
  <c r="F1523" i="15"/>
  <c r="E1523" i="15"/>
  <c r="D1523" i="15"/>
  <c r="C1523" i="15"/>
  <c r="A1523" i="15"/>
  <c r="B1523" i="15"/>
  <c r="F1522" i="15"/>
  <c r="E1522" i="15"/>
  <c r="D1522" i="15"/>
  <c r="C1522" i="15"/>
  <c r="A1522" i="15"/>
  <c r="B1522" i="15"/>
  <c r="F1521" i="15"/>
  <c r="E1521" i="15"/>
  <c r="D1521" i="15"/>
  <c r="C1521" i="15"/>
  <c r="A1521" i="15"/>
  <c r="B1521" i="15"/>
  <c r="F1520" i="15"/>
  <c r="E1520" i="15"/>
  <c r="D1520" i="15"/>
  <c r="C1520" i="15"/>
  <c r="A1520" i="15"/>
  <c r="B1520" i="15"/>
  <c r="F1519" i="15"/>
  <c r="E1519" i="15"/>
  <c r="D1519" i="15"/>
  <c r="C1519" i="15"/>
  <c r="A1519" i="15"/>
  <c r="B1519" i="15"/>
  <c r="F1518" i="15"/>
  <c r="E1518" i="15"/>
  <c r="D1518" i="15"/>
  <c r="C1518" i="15"/>
  <c r="A1518" i="15"/>
  <c r="B1518" i="15"/>
  <c r="F1517" i="15"/>
  <c r="E1517" i="15"/>
  <c r="D1517" i="15"/>
  <c r="C1517" i="15"/>
  <c r="A1517" i="15"/>
  <c r="B1517" i="15"/>
  <c r="F1516" i="15"/>
  <c r="E1516" i="15"/>
  <c r="D1516" i="15"/>
  <c r="C1516" i="15"/>
  <c r="A1516" i="15"/>
  <c r="B1516" i="15"/>
  <c r="F1515" i="15"/>
  <c r="E1515" i="15"/>
  <c r="D1515" i="15"/>
  <c r="C1515" i="15"/>
  <c r="A1515" i="15"/>
  <c r="B1515" i="15"/>
  <c r="F1514" i="15"/>
  <c r="E1514" i="15"/>
  <c r="D1514" i="15"/>
  <c r="C1514" i="15"/>
  <c r="A1514" i="15"/>
  <c r="B1514" i="15"/>
  <c r="F1513" i="15"/>
  <c r="E1513" i="15"/>
  <c r="D1513" i="15"/>
  <c r="C1513" i="15"/>
  <c r="A1513" i="15"/>
  <c r="B1513" i="15"/>
  <c r="F1512" i="15"/>
  <c r="E1512" i="15"/>
  <c r="D1512" i="15"/>
  <c r="C1512" i="15"/>
  <c r="A1512" i="15"/>
  <c r="B1512" i="15"/>
  <c r="F1511" i="15"/>
  <c r="E1511" i="15"/>
  <c r="D1511" i="15"/>
  <c r="C1511" i="15"/>
  <c r="A1511" i="15"/>
  <c r="B1511" i="15"/>
  <c r="F1510" i="15"/>
  <c r="E1510" i="15"/>
  <c r="D1510" i="15"/>
  <c r="C1510" i="15"/>
  <c r="A1510" i="15"/>
  <c r="B1510" i="15"/>
  <c r="F1509" i="15"/>
  <c r="E1509" i="15"/>
  <c r="D1509" i="15"/>
  <c r="C1509" i="15"/>
  <c r="A1509" i="15"/>
  <c r="B1509" i="15"/>
  <c r="F1508" i="15"/>
  <c r="E1508" i="15"/>
  <c r="D1508" i="15"/>
  <c r="C1508" i="15"/>
  <c r="A1508" i="15"/>
  <c r="B1508" i="15"/>
  <c r="F1507" i="15"/>
  <c r="E1507" i="15"/>
  <c r="D1507" i="15"/>
  <c r="C1507" i="15"/>
  <c r="A1507" i="15"/>
  <c r="B1507" i="15"/>
  <c r="F1506" i="15"/>
  <c r="E1506" i="15"/>
  <c r="D1506" i="15"/>
  <c r="C1506" i="15"/>
  <c r="A1506" i="15"/>
  <c r="B1506" i="15"/>
  <c r="F1505" i="15"/>
  <c r="E1505" i="15"/>
  <c r="D1505" i="15"/>
  <c r="C1505" i="15"/>
  <c r="A1505" i="15"/>
  <c r="B1505" i="15"/>
  <c r="F1504" i="15"/>
  <c r="E1504" i="15"/>
  <c r="D1504" i="15"/>
  <c r="C1504" i="15"/>
  <c r="A1504" i="15"/>
  <c r="B1504" i="15"/>
  <c r="F1503" i="15"/>
  <c r="E1503" i="15"/>
  <c r="D1503" i="15"/>
  <c r="C1503" i="15"/>
  <c r="A1503" i="15"/>
  <c r="B1503" i="15"/>
  <c r="F1502" i="15"/>
  <c r="E1502" i="15"/>
  <c r="D1502" i="15"/>
  <c r="C1502" i="15"/>
  <c r="A1502" i="15"/>
  <c r="B1502" i="15"/>
  <c r="F1501" i="15"/>
  <c r="E1501" i="15"/>
  <c r="D1501" i="15"/>
  <c r="C1501" i="15"/>
  <c r="A1501" i="15"/>
  <c r="B1501" i="15"/>
  <c r="F1500" i="15"/>
  <c r="E1500" i="15"/>
  <c r="D1500" i="15"/>
  <c r="C1500" i="15"/>
  <c r="A1500" i="15"/>
  <c r="B1500" i="15"/>
  <c r="F1499" i="15"/>
  <c r="E1499" i="15"/>
  <c r="D1499" i="15"/>
  <c r="C1499" i="15"/>
  <c r="A1499" i="15"/>
  <c r="B1499" i="15"/>
  <c r="F1498" i="15"/>
  <c r="E1498" i="15"/>
  <c r="D1498" i="15"/>
  <c r="C1498" i="15"/>
  <c r="A1498" i="15"/>
  <c r="B1498" i="15"/>
  <c r="F1497" i="15"/>
  <c r="E1497" i="15"/>
  <c r="D1497" i="15"/>
  <c r="C1497" i="15"/>
  <c r="A1497" i="15"/>
  <c r="B1497" i="15"/>
  <c r="F1496" i="15"/>
  <c r="E1496" i="15"/>
  <c r="D1496" i="15"/>
  <c r="C1496" i="15"/>
  <c r="A1496" i="15"/>
  <c r="B1496" i="15"/>
  <c r="F1495" i="15"/>
  <c r="E1495" i="15"/>
  <c r="D1495" i="15"/>
  <c r="C1495" i="15"/>
  <c r="A1495" i="15"/>
  <c r="B1495" i="15"/>
  <c r="F1494" i="15"/>
  <c r="E1494" i="15"/>
  <c r="D1494" i="15"/>
  <c r="C1494" i="15"/>
  <c r="A1494" i="15"/>
  <c r="B1494" i="15"/>
  <c r="F1493" i="15"/>
  <c r="E1493" i="15"/>
  <c r="D1493" i="15"/>
  <c r="C1493" i="15"/>
  <c r="A1493" i="15"/>
  <c r="B1493" i="15"/>
  <c r="F1492" i="15"/>
  <c r="E1492" i="15"/>
  <c r="D1492" i="15"/>
  <c r="C1492" i="15"/>
  <c r="A1492" i="15"/>
  <c r="B1492" i="15"/>
  <c r="F1491" i="15"/>
  <c r="E1491" i="15"/>
  <c r="D1491" i="15"/>
  <c r="C1491" i="15"/>
  <c r="A1491" i="15"/>
  <c r="B1491" i="15"/>
  <c r="F1490" i="15"/>
  <c r="E1490" i="15"/>
  <c r="D1490" i="15"/>
  <c r="C1490" i="15"/>
  <c r="A1490" i="15"/>
  <c r="B1490" i="15"/>
  <c r="F1489" i="15"/>
  <c r="E1489" i="15"/>
  <c r="D1489" i="15"/>
  <c r="C1489" i="15"/>
  <c r="A1489" i="15"/>
  <c r="B1489" i="15"/>
  <c r="F1488" i="15"/>
  <c r="E1488" i="15"/>
  <c r="D1488" i="15"/>
  <c r="C1488" i="15"/>
  <c r="A1488" i="15"/>
  <c r="B1488" i="15"/>
  <c r="F1487" i="15"/>
  <c r="E1487" i="15"/>
  <c r="D1487" i="15"/>
  <c r="C1487" i="15"/>
  <c r="A1487" i="15"/>
  <c r="B1487" i="15"/>
  <c r="F1486" i="15"/>
  <c r="E1486" i="15"/>
  <c r="D1486" i="15"/>
  <c r="C1486" i="15"/>
  <c r="A1486" i="15"/>
  <c r="B1486" i="15"/>
  <c r="F1485" i="15"/>
  <c r="E1485" i="15"/>
  <c r="D1485" i="15"/>
  <c r="C1485" i="15"/>
  <c r="A1485" i="15"/>
  <c r="B1485" i="15"/>
  <c r="F1484" i="15"/>
  <c r="E1484" i="15"/>
  <c r="D1484" i="15"/>
  <c r="C1484" i="15"/>
  <c r="A1484" i="15"/>
  <c r="B1484" i="15"/>
  <c r="F1483" i="15"/>
  <c r="E1483" i="15"/>
  <c r="D1483" i="15"/>
  <c r="C1483" i="15"/>
  <c r="A1483" i="15"/>
  <c r="B1483" i="15"/>
  <c r="F1482" i="15"/>
  <c r="E1482" i="15"/>
  <c r="D1482" i="15"/>
  <c r="C1482" i="15"/>
  <c r="A1482" i="15"/>
  <c r="B1482" i="15"/>
  <c r="F1481" i="15"/>
  <c r="E1481" i="15"/>
  <c r="D1481" i="15"/>
  <c r="C1481" i="15"/>
  <c r="A1481" i="15"/>
  <c r="B1481" i="15"/>
  <c r="F1480" i="15"/>
  <c r="E1480" i="15"/>
  <c r="D1480" i="15"/>
  <c r="C1480" i="15"/>
  <c r="A1480" i="15"/>
  <c r="B1480" i="15"/>
  <c r="F1479" i="15"/>
  <c r="E1479" i="15"/>
  <c r="D1479" i="15"/>
  <c r="C1479" i="15"/>
  <c r="A1479" i="15"/>
  <c r="B1479" i="15"/>
  <c r="F1478" i="15"/>
  <c r="E1478" i="15"/>
  <c r="D1478" i="15"/>
  <c r="C1478" i="15"/>
  <c r="A1478" i="15"/>
  <c r="B1478" i="15"/>
  <c r="F1477" i="15"/>
  <c r="E1477" i="15"/>
  <c r="D1477" i="15"/>
  <c r="C1477" i="15"/>
  <c r="A1477" i="15"/>
  <c r="B1477" i="15"/>
  <c r="F1476" i="15"/>
  <c r="E1476" i="15"/>
  <c r="D1476" i="15"/>
  <c r="C1476" i="15"/>
  <c r="A1476" i="15"/>
  <c r="B1476" i="15"/>
  <c r="F1475" i="15"/>
  <c r="E1475" i="15"/>
  <c r="D1475" i="15"/>
  <c r="C1475" i="15"/>
  <c r="A1475" i="15"/>
  <c r="B1475" i="15"/>
  <c r="F1474" i="15"/>
  <c r="E1474" i="15"/>
  <c r="D1474" i="15"/>
  <c r="C1474" i="15"/>
  <c r="A1474" i="15"/>
  <c r="B1474" i="15"/>
  <c r="F1473" i="15"/>
  <c r="E1473" i="15"/>
  <c r="D1473" i="15"/>
  <c r="C1473" i="15"/>
  <c r="A1473" i="15"/>
  <c r="B1473" i="15"/>
  <c r="F1472" i="15"/>
  <c r="E1472" i="15"/>
  <c r="D1472" i="15"/>
  <c r="C1472" i="15"/>
  <c r="A1472" i="15"/>
  <c r="B1472" i="15"/>
  <c r="F1471" i="15"/>
  <c r="E1471" i="15"/>
  <c r="D1471" i="15"/>
  <c r="C1471" i="15"/>
  <c r="A1471" i="15"/>
  <c r="B1471" i="15"/>
  <c r="F1470" i="15"/>
  <c r="E1470" i="15"/>
  <c r="D1470" i="15"/>
  <c r="C1470" i="15"/>
  <c r="A1470" i="15"/>
  <c r="B1470" i="15"/>
  <c r="F1469" i="15"/>
  <c r="E1469" i="15"/>
  <c r="D1469" i="15"/>
  <c r="C1469" i="15"/>
  <c r="A1469" i="15"/>
  <c r="B1469" i="15"/>
  <c r="F1468" i="15"/>
  <c r="E1468" i="15"/>
  <c r="D1468" i="15"/>
  <c r="C1468" i="15"/>
  <c r="A1468" i="15"/>
  <c r="B1468" i="15"/>
  <c r="F1467" i="15"/>
  <c r="E1467" i="15"/>
  <c r="D1467" i="15"/>
  <c r="C1467" i="15"/>
  <c r="A1467" i="15"/>
  <c r="B1467" i="15"/>
  <c r="F1466" i="15"/>
  <c r="E1466" i="15"/>
  <c r="D1466" i="15"/>
  <c r="C1466" i="15"/>
  <c r="A1466" i="15"/>
  <c r="B1466" i="15"/>
  <c r="F1465" i="15"/>
  <c r="E1465" i="15"/>
  <c r="D1465" i="15"/>
  <c r="C1465" i="15"/>
  <c r="A1465" i="15"/>
  <c r="B1465" i="15"/>
  <c r="F1464" i="15"/>
  <c r="E1464" i="15"/>
  <c r="D1464" i="15"/>
  <c r="C1464" i="15"/>
  <c r="A1464" i="15"/>
  <c r="B1464" i="15"/>
  <c r="F1463" i="15"/>
  <c r="E1463" i="15"/>
  <c r="D1463" i="15"/>
  <c r="C1463" i="15"/>
  <c r="A1463" i="15"/>
  <c r="B1463" i="15"/>
  <c r="F1462" i="15"/>
  <c r="E1462" i="15"/>
  <c r="D1462" i="15"/>
  <c r="C1462" i="15"/>
  <c r="A1462" i="15"/>
  <c r="B1462" i="15"/>
  <c r="F1461" i="15"/>
  <c r="E1461" i="15"/>
  <c r="D1461" i="15"/>
  <c r="C1461" i="15"/>
  <c r="A1461" i="15"/>
  <c r="B1461" i="15"/>
  <c r="F1460" i="15"/>
  <c r="E1460" i="15"/>
  <c r="D1460" i="15"/>
  <c r="C1460" i="15"/>
  <c r="A1460" i="15"/>
  <c r="B1460" i="15"/>
  <c r="F1459" i="15"/>
  <c r="E1459" i="15"/>
  <c r="D1459" i="15"/>
  <c r="C1459" i="15"/>
  <c r="A1459" i="15"/>
  <c r="B1459" i="15"/>
  <c r="F1458" i="15"/>
  <c r="E1458" i="15"/>
  <c r="D1458" i="15"/>
  <c r="C1458" i="15"/>
  <c r="A1458" i="15"/>
  <c r="B1458" i="15"/>
  <c r="F1457" i="15"/>
  <c r="E1457" i="15"/>
  <c r="D1457" i="15"/>
  <c r="C1457" i="15"/>
  <c r="A1457" i="15"/>
  <c r="B1457" i="15"/>
  <c r="F1456" i="15"/>
  <c r="E1456" i="15"/>
  <c r="D1456" i="15"/>
  <c r="C1456" i="15"/>
  <c r="A1456" i="15"/>
  <c r="B1456" i="15"/>
  <c r="F1455" i="15"/>
  <c r="E1455" i="15"/>
  <c r="D1455" i="15"/>
  <c r="C1455" i="15"/>
  <c r="A1455" i="15"/>
  <c r="B1455" i="15"/>
  <c r="F1454" i="15"/>
  <c r="E1454" i="15"/>
  <c r="D1454" i="15"/>
  <c r="C1454" i="15"/>
  <c r="A1454" i="15"/>
  <c r="B1454" i="15"/>
  <c r="F1453" i="15"/>
  <c r="E1453" i="15"/>
  <c r="D1453" i="15"/>
  <c r="C1453" i="15"/>
  <c r="A1453" i="15"/>
  <c r="B1453" i="15"/>
  <c r="F1452" i="15"/>
  <c r="E1452" i="15"/>
  <c r="D1452" i="15"/>
  <c r="C1452" i="15"/>
  <c r="A1452" i="15"/>
  <c r="B1452" i="15"/>
  <c r="F1451" i="15"/>
  <c r="E1451" i="15"/>
  <c r="D1451" i="15"/>
  <c r="C1451" i="15"/>
  <c r="A1451" i="15"/>
  <c r="B1451" i="15"/>
  <c r="F1450" i="15"/>
  <c r="E1450" i="15"/>
  <c r="D1450" i="15"/>
  <c r="C1450" i="15"/>
  <c r="A1450" i="15"/>
  <c r="B1450" i="15"/>
  <c r="F1449" i="15"/>
  <c r="E1449" i="15"/>
  <c r="D1449" i="15"/>
  <c r="C1449" i="15"/>
  <c r="A1449" i="15"/>
  <c r="B1449" i="15"/>
  <c r="F1448" i="15"/>
  <c r="E1448" i="15"/>
  <c r="D1448" i="15"/>
  <c r="C1448" i="15"/>
  <c r="A1448" i="15"/>
  <c r="B1448" i="15"/>
  <c r="F1447" i="15"/>
  <c r="E1447" i="15"/>
  <c r="D1447" i="15"/>
  <c r="C1447" i="15"/>
  <c r="A1447" i="15"/>
  <c r="B1447" i="15"/>
  <c r="F1446" i="15"/>
  <c r="E1446" i="15"/>
  <c r="D1446" i="15"/>
  <c r="C1446" i="15"/>
  <c r="A1446" i="15"/>
  <c r="B1446" i="15"/>
  <c r="F1445" i="15"/>
  <c r="E1445" i="15"/>
  <c r="D1445" i="15"/>
  <c r="C1445" i="15"/>
  <c r="A1445" i="15"/>
  <c r="B1445" i="15"/>
  <c r="F1444" i="15"/>
  <c r="E1444" i="15"/>
  <c r="D1444" i="15"/>
  <c r="C1444" i="15"/>
  <c r="A1444" i="15"/>
  <c r="B1444" i="15"/>
  <c r="F1443" i="15"/>
  <c r="E1443" i="15"/>
  <c r="D1443" i="15"/>
  <c r="C1443" i="15"/>
  <c r="A1443" i="15"/>
  <c r="B1443" i="15"/>
  <c r="F1442" i="15"/>
  <c r="E1442" i="15"/>
  <c r="D1442" i="15"/>
  <c r="C1442" i="15"/>
  <c r="A1442" i="15"/>
  <c r="B1442" i="15"/>
  <c r="F1441" i="15"/>
  <c r="E1441" i="15"/>
  <c r="D1441" i="15"/>
  <c r="C1441" i="15"/>
  <c r="A1441" i="15"/>
  <c r="B1441" i="15"/>
  <c r="F1440" i="15"/>
  <c r="E1440" i="15"/>
  <c r="D1440" i="15"/>
  <c r="C1440" i="15"/>
  <c r="A1440" i="15"/>
  <c r="B1440" i="15"/>
  <c r="F1439" i="15"/>
  <c r="E1439" i="15"/>
  <c r="D1439" i="15"/>
  <c r="C1439" i="15"/>
  <c r="A1439" i="15"/>
  <c r="B1439" i="15"/>
  <c r="F1438" i="15"/>
  <c r="E1438" i="15"/>
  <c r="D1438" i="15"/>
  <c r="C1438" i="15"/>
  <c r="A1438" i="15"/>
  <c r="B1438" i="15"/>
  <c r="F1437" i="15"/>
  <c r="E1437" i="15"/>
  <c r="D1437" i="15"/>
  <c r="C1437" i="15"/>
  <c r="A1437" i="15"/>
  <c r="B1437" i="15"/>
  <c r="F1436" i="15"/>
  <c r="E1436" i="15"/>
  <c r="D1436" i="15"/>
  <c r="C1436" i="15"/>
  <c r="A1436" i="15"/>
  <c r="B1436" i="15"/>
  <c r="F1435" i="15"/>
  <c r="E1435" i="15"/>
  <c r="D1435" i="15"/>
  <c r="C1435" i="15"/>
  <c r="A1435" i="15"/>
  <c r="B1435" i="15"/>
  <c r="F1434" i="15"/>
  <c r="E1434" i="15"/>
  <c r="D1434" i="15"/>
  <c r="C1434" i="15"/>
  <c r="A1434" i="15"/>
  <c r="B1434" i="15"/>
  <c r="F1433" i="15"/>
  <c r="E1433" i="15"/>
  <c r="D1433" i="15"/>
  <c r="C1433" i="15"/>
  <c r="A1433" i="15"/>
  <c r="B1433" i="15"/>
  <c r="F1432" i="15"/>
  <c r="E1432" i="15"/>
  <c r="D1432" i="15"/>
  <c r="C1432" i="15"/>
  <c r="A1432" i="15"/>
  <c r="B1432" i="15"/>
  <c r="F1431" i="15"/>
  <c r="E1431" i="15"/>
  <c r="D1431" i="15"/>
  <c r="C1431" i="15"/>
  <c r="A1431" i="15"/>
  <c r="B1431" i="15"/>
  <c r="F1430" i="15"/>
  <c r="E1430" i="15"/>
  <c r="D1430" i="15"/>
  <c r="C1430" i="15"/>
  <c r="A1430" i="15"/>
  <c r="B1430" i="15"/>
  <c r="F1429" i="15"/>
  <c r="E1429" i="15"/>
  <c r="D1429" i="15"/>
  <c r="C1429" i="15"/>
  <c r="A1429" i="15"/>
  <c r="B1429" i="15"/>
  <c r="F1428" i="15"/>
  <c r="E1428" i="15"/>
  <c r="D1428" i="15"/>
  <c r="C1428" i="15"/>
  <c r="A1428" i="15"/>
  <c r="B1428" i="15"/>
  <c r="F1427" i="15"/>
  <c r="E1427" i="15"/>
  <c r="D1427" i="15"/>
  <c r="C1427" i="15"/>
  <c r="A1427" i="15"/>
  <c r="B1427" i="15"/>
  <c r="F1426" i="15"/>
  <c r="E1426" i="15"/>
  <c r="D1426" i="15"/>
  <c r="C1426" i="15"/>
  <c r="A1426" i="15"/>
  <c r="B1426" i="15"/>
  <c r="F1425" i="15"/>
  <c r="E1425" i="15"/>
  <c r="D1425" i="15"/>
  <c r="C1425" i="15"/>
  <c r="A1425" i="15"/>
  <c r="B1425" i="15"/>
  <c r="F1422" i="15"/>
  <c r="E1422" i="15"/>
  <c r="D1422" i="15"/>
  <c r="C1422" i="15"/>
  <c r="A1422" i="15"/>
  <c r="B1422" i="15"/>
  <c r="F1421" i="15"/>
  <c r="E1421" i="15"/>
  <c r="D1421" i="15"/>
  <c r="C1421" i="15"/>
  <c r="A1421" i="15"/>
  <c r="B1421" i="15"/>
  <c r="F1420" i="15"/>
  <c r="E1420" i="15"/>
  <c r="D1420" i="15"/>
  <c r="C1420" i="15"/>
  <c r="A1420" i="15"/>
  <c r="B1420" i="15"/>
  <c r="F1419" i="15"/>
  <c r="E1419" i="15"/>
  <c r="D1419" i="15"/>
  <c r="C1419" i="15"/>
  <c r="A1419" i="15"/>
  <c r="B1419" i="15"/>
  <c r="F1418" i="15"/>
  <c r="E1418" i="15"/>
  <c r="D1418" i="15"/>
  <c r="C1418" i="15"/>
  <c r="A1418" i="15"/>
  <c r="B1418" i="15"/>
  <c r="F1417" i="15"/>
  <c r="E1417" i="15"/>
  <c r="D1417" i="15"/>
  <c r="C1417" i="15"/>
  <c r="A1417" i="15"/>
  <c r="B1417" i="15"/>
  <c r="F1416" i="15"/>
  <c r="E1416" i="15"/>
  <c r="D1416" i="15"/>
  <c r="C1416" i="15"/>
  <c r="A1416" i="15"/>
  <c r="B1416" i="15"/>
  <c r="F1415" i="15"/>
  <c r="E1415" i="15"/>
  <c r="D1415" i="15"/>
  <c r="C1415" i="15"/>
  <c r="A1415" i="15"/>
  <c r="B1415" i="15"/>
  <c r="F1414" i="15"/>
  <c r="E1414" i="15"/>
  <c r="D1414" i="15"/>
  <c r="C1414" i="15"/>
  <c r="A1414" i="15"/>
  <c r="B1414" i="15"/>
  <c r="F1413" i="15"/>
  <c r="E1413" i="15"/>
  <c r="D1413" i="15"/>
  <c r="C1413" i="15"/>
  <c r="A1413" i="15"/>
  <c r="B1413" i="15"/>
  <c r="F1412" i="15"/>
  <c r="E1412" i="15"/>
  <c r="D1412" i="15"/>
  <c r="C1412" i="15"/>
  <c r="A1412" i="15"/>
  <c r="B1412" i="15"/>
  <c r="F1411" i="15"/>
  <c r="E1411" i="15"/>
  <c r="D1411" i="15"/>
  <c r="C1411" i="15"/>
  <c r="A1411" i="15"/>
  <c r="B1411" i="15"/>
  <c r="F1410" i="15"/>
  <c r="E1410" i="15"/>
  <c r="D1410" i="15"/>
  <c r="C1410" i="15"/>
  <c r="A1410" i="15"/>
  <c r="B1410" i="15"/>
  <c r="F1409" i="15"/>
  <c r="E1409" i="15"/>
  <c r="D1409" i="15"/>
  <c r="C1409" i="15"/>
  <c r="A1409" i="15"/>
  <c r="B1409" i="15"/>
  <c r="F1408" i="15"/>
  <c r="E1408" i="15"/>
  <c r="D1408" i="15"/>
  <c r="C1408" i="15"/>
  <c r="A1408" i="15"/>
  <c r="B1408" i="15"/>
  <c r="F1407" i="15"/>
  <c r="E1407" i="15"/>
  <c r="D1407" i="15"/>
  <c r="C1407" i="15"/>
  <c r="A1407" i="15"/>
  <c r="B1407" i="15"/>
  <c r="F1406" i="15"/>
  <c r="E1406" i="15"/>
  <c r="D1406" i="15"/>
  <c r="C1406" i="15"/>
  <c r="A1406" i="15"/>
  <c r="B1406" i="15"/>
  <c r="F1405" i="15"/>
  <c r="E1405" i="15"/>
  <c r="D1405" i="15"/>
  <c r="C1405" i="15"/>
  <c r="A1405" i="15"/>
  <c r="B1405" i="15"/>
  <c r="F1404" i="15"/>
  <c r="E1404" i="15"/>
  <c r="D1404" i="15"/>
  <c r="C1404" i="15"/>
  <c r="A1404" i="15"/>
  <c r="B1404" i="15"/>
  <c r="F1403" i="15"/>
  <c r="E1403" i="15"/>
  <c r="D1403" i="15"/>
  <c r="C1403" i="15"/>
  <c r="A1403" i="15"/>
  <c r="B1403" i="15"/>
  <c r="F1402" i="15"/>
  <c r="E1402" i="15"/>
  <c r="D1402" i="15"/>
  <c r="C1402" i="15"/>
  <c r="A1402" i="15"/>
  <c r="B1402" i="15"/>
  <c r="F1401" i="15"/>
  <c r="E1401" i="15"/>
  <c r="D1401" i="15"/>
  <c r="C1401" i="15"/>
  <c r="A1401" i="15"/>
  <c r="B1401" i="15"/>
  <c r="F1400" i="15"/>
  <c r="E1400" i="15"/>
  <c r="D1400" i="15"/>
  <c r="C1400" i="15"/>
  <c r="A1400" i="15"/>
  <c r="B1400" i="15"/>
  <c r="F1399" i="15"/>
  <c r="E1399" i="15"/>
  <c r="D1399" i="15"/>
  <c r="C1399" i="15"/>
  <c r="A1399" i="15"/>
  <c r="B1399" i="15"/>
  <c r="F1398" i="15"/>
  <c r="E1398" i="15"/>
  <c r="D1398" i="15"/>
  <c r="C1398" i="15"/>
  <c r="A1398" i="15"/>
  <c r="B1398" i="15"/>
  <c r="F1397" i="15"/>
  <c r="E1397" i="15"/>
  <c r="D1397" i="15"/>
  <c r="C1397" i="15"/>
  <c r="A1397" i="15"/>
  <c r="B1397" i="15"/>
  <c r="F1396" i="15"/>
  <c r="E1396" i="15"/>
  <c r="D1396" i="15"/>
  <c r="C1396" i="15"/>
  <c r="A1396" i="15"/>
  <c r="B1396" i="15"/>
  <c r="F1395" i="15"/>
  <c r="E1395" i="15"/>
  <c r="D1395" i="15"/>
  <c r="C1395" i="15"/>
  <c r="A1395" i="15"/>
  <c r="B1395" i="15"/>
  <c r="F1394" i="15"/>
  <c r="E1394" i="15"/>
  <c r="D1394" i="15"/>
  <c r="C1394" i="15"/>
  <c r="A1394" i="15"/>
  <c r="B1394" i="15"/>
  <c r="F1393" i="15"/>
  <c r="E1393" i="15"/>
  <c r="D1393" i="15"/>
  <c r="C1393" i="15"/>
  <c r="A1393" i="15"/>
  <c r="B1393" i="15"/>
  <c r="F1392" i="15"/>
  <c r="E1392" i="15"/>
  <c r="D1392" i="15"/>
  <c r="C1392" i="15"/>
  <c r="A1392" i="15"/>
  <c r="B1392" i="15"/>
  <c r="F1391" i="15"/>
  <c r="E1391" i="15"/>
  <c r="D1391" i="15"/>
  <c r="C1391" i="15"/>
  <c r="A1391" i="15"/>
  <c r="B1391" i="15"/>
  <c r="F1390" i="15"/>
  <c r="E1390" i="15"/>
  <c r="D1390" i="15"/>
  <c r="C1390" i="15"/>
  <c r="A1390" i="15"/>
  <c r="B1390" i="15"/>
  <c r="F1389" i="15"/>
  <c r="E1389" i="15"/>
  <c r="D1389" i="15"/>
  <c r="C1389" i="15"/>
  <c r="A1389" i="15"/>
  <c r="B1389" i="15"/>
  <c r="F1388" i="15"/>
  <c r="E1388" i="15"/>
  <c r="D1388" i="15"/>
  <c r="C1388" i="15"/>
  <c r="A1388" i="15"/>
  <c r="B1388" i="15"/>
  <c r="F1387" i="15"/>
  <c r="E1387" i="15"/>
  <c r="D1387" i="15"/>
  <c r="C1387" i="15"/>
  <c r="A1387" i="15"/>
  <c r="B1387" i="15"/>
  <c r="F1386" i="15"/>
  <c r="E1386" i="15"/>
  <c r="D1386" i="15"/>
  <c r="C1386" i="15"/>
  <c r="A1386" i="15"/>
  <c r="B1386" i="15"/>
  <c r="F1385" i="15"/>
  <c r="E1385" i="15"/>
  <c r="D1385" i="15"/>
  <c r="C1385" i="15"/>
  <c r="A1385" i="15"/>
  <c r="B1385" i="15"/>
  <c r="F1384" i="15"/>
  <c r="E1384" i="15"/>
  <c r="D1384" i="15"/>
  <c r="C1384" i="15"/>
  <c r="A1384" i="15"/>
  <c r="B1384" i="15"/>
  <c r="F1383" i="15"/>
  <c r="E1383" i="15"/>
  <c r="D1383" i="15"/>
  <c r="C1383" i="15"/>
  <c r="A1383" i="15"/>
  <c r="B1383" i="15"/>
  <c r="F1382" i="15"/>
  <c r="E1382" i="15"/>
  <c r="D1382" i="15"/>
  <c r="C1382" i="15"/>
  <c r="A1382" i="15"/>
  <c r="B1382" i="15"/>
  <c r="F1381" i="15"/>
  <c r="E1381" i="15"/>
  <c r="D1381" i="15"/>
  <c r="C1381" i="15"/>
  <c r="A1381" i="15"/>
  <c r="B1381" i="15"/>
  <c r="F1380" i="15"/>
  <c r="E1380" i="15"/>
  <c r="D1380" i="15"/>
  <c r="C1380" i="15"/>
  <c r="A1380" i="15"/>
  <c r="B1380" i="15"/>
  <c r="F1379" i="15"/>
  <c r="E1379" i="15"/>
  <c r="D1379" i="15"/>
  <c r="C1379" i="15"/>
  <c r="A1379" i="15"/>
  <c r="B1379" i="15"/>
  <c r="F1378" i="15"/>
  <c r="E1378" i="15"/>
  <c r="D1378" i="15"/>
  <c r="C1378" i="15"/>
  <c r="A1378" i="15"/>
  <c r="B1378" i="15"/>
  <c r="F1377" i="15"/>
  <c r="E1377" i="15"/>
  <c r="D1377" i="15"/>
  <c r="C1377" i="15"/>
  <c r="A1377" i="15"/>
  <c r="B1377" i="15"/>
  <c r="F1376" i="15"/>
  <c r="E1376" i="15"/>
  <c r="D1376" i="15"/>
  <c r="C1376" i="15"/>
  <c r="A1376" i="15"/>
  <c r="B1376" i="15"/>
  <c r="F1375" i="15"/>
  <c r="E1375" i="15"/>
  <c r="D1375" i="15"/>
  <c r="C1375" i="15"/>
  <c r="A1375" i="15"/>
  <c r="B1375" i="15"/>
  <c r="F1374" i="15"/>
  <c r="E1374" i="15"/>
  <c r="D1374" i="15"/>
  <c r="C1374" i="15"/>
  <c r="A1374" i="15"/>
  <c r="B1374" i="15"/>
  <c r="F1373" i="15"/>
  <c r="E1373" i="15"/>
  <c r="D1373" i="15"/>
  <c r="C1373" i="15"/>
  <c r="A1373" i="15"/>
  <c r="B1373" i="15"/>
  <c r="F1372" i="15"/>
  <c r="E1372" i="15"/>
  <c r="D1372" i="15"/>
  <c r="C1372" i="15"/>
  <c r="A1372" i="15"/>
  <c r="B1372" i="15"/>
  <c r="F1371" i="15"/>
  <c r="E1371" i="15"/>
  <c r="D1371" i="15"/>
  <c r="C1371" i="15"/>
  <c r="A1371" i="15"/>
  <c r="B1371" i="15"/>
  <c r="F1370" i="15"/>
  <c r="E1370" i="15"/>
  <c r="D1370" i="15"/>
  <c r="C1370" i="15"/>
  <c r="A1370" i="15"/>
  <c r="B1370" i="15"/>
  <c r="F1369" i="15"/>
  <c r="E1369" i="15"/>
  <c r="D1369" i="15"/>
  <c r="C1369" i="15"/>
  <c r="A1369" i="15"/>
  <c r="B1369" i="15"/>
  <c r="F1368" i="15"/>
  <c r="E1368" i="15"/>
  <c r="D1368" i="15"/>
  <c r="C1368" i="15"/>
  <c r="A1368" i="15"/>
  <c r="B1368" i="15"/>
  <c r="F1367" i="15"/>
  <c r="E1367" i="15"/>
  <c r="D1367" i="15"/>
  <c r="C1367" i="15"/>
  <c r="A1367" i="15"/>
  <c r="B1367" i="15"/>
  <c r="F1366" i="15"/>
  <c r="E1366" i="15"/>
  <c r="D1366" i="15"/>
  <c r="C1366" i="15"/>
  <c r="A1366" i="15"/>
  <c r="B1366" i="15"/>
  <c r="F1365" i="15"/>
  <c r="E1365" i="15"/>
  <c r="D1365" i="15"/>
  <c r="C1365" i="15"/>
  <c r="A1365" i="15"/>
  <c r="B1365" i="15"/>
  <c r="F1364" i="15"/>
  <c r="E1364" i="15"/>
  <c r="D1364" i="15"/>
  <c r="C1364" i="15"/>
  <c r="A1364" i="15"/>
  <c r="B1364" i="15"/>
  <c r="F1363" i="15"/>
  <c r="E1363" i="15"/>
  <c r="D1363" i="15"/>
  <c r="C1363" i="15"/>
  <c r="A1363" i="15"/>
  <c r="B1363" i="15"/>
  <c r="F1360" i="15"/>
  <c r="E1360" i="15"/>
  <c r="D1360" i="15"/>
  <c r="C1360" i="15"/>
  <c r="A1360" i="15"/>
  <c r="B1360" i="15"/>
  <c r="F1359" i="15"/>
  <c r="E1359" i="15"/>
  <c r="D1359" i="15"/>
  <c r="C1359" i="15"/>
  <c r="A1359" i="15"/>
  <c r="B1359" i="15"/>
  <c r="F1358" i="15"/>
  <c r="E1358" i="15"/>
  <c r="D1358" i="15"/>
  <c r="C1358" i="15"/>
  <c r="A1358" i="15"/>
  <c r="B1358" i="15"/>
  <c r="F1357" i="15"/>
  <c r="E1357" i="15"/>
  <c r="D1357" i="15"/>
  <c r="C1357" i="15"/>
  <c r="A1357" i="15"/>
  <c r="B1357" i="15"/>
  <c r="F1356" i="15"/>
  <c r="E1356" i="15"/>
  <c r="D1356" i="15"/>
  <c r="C1356" i="15"/>
  <c r="A1356" i="15"/>
  <c r="B1356" i="15"/>
  <c r="F1355" i="15"/>
  <c r="E1355" i="15"/>
  <c r="D1355" i="15"/>
  <c r="C1355" i="15"/>
  <c r="A1355" i="15"/>
  <c r="B1355" i="15"/>
  <c r="F1354" i="15"/>
  <c r="E1354" i="15"/>
  <c r="D1354" i="15"/>
  <c r="C1354" i="15"/>
  <c r="A1354" i="15"/>
  <c r="B1354" i="15"/>
  <c r="F1353" i="15"/>
  <c r="E1353" i="15"/>
  <c r="D1353" i="15"/>
  <c r="C1353" i="15"/>
  <c r="A1353" i="15"/>
  <c r="B1353" i="15"/>
  <c r="F1352" i="15"/>
  <c r="E1352" i="15"/>
  <c r="D1352" i="15"/>
  <c r="C1352" i="15"/>
  <c r="A1352" i="15"/>
  <c r="B1352" i="15"/>
  <c r="F1351" i="15"/>
  <c r="E1351" i="15"/>
  <c r="D1351" i="15"/>
  <c r="C1351" i="15"/>
  <c r="A1351" i="15"/>
  <c r="B1351" i="15"/>
  <c r="F1350" i="15"/>
  <c r="E1350" i="15"/>
  <c r="D1350" i="15"/>
  <c r="C1350" i="15"/>
  <c r="A1350" i="15"/>
  <c r="B1350" i="15"/>
  <c r="F1349" i="15"/>
  <c r="E1349" i="15"/>
  <c r="D1349" i="15"/>
  <c r="C1349" i="15"/>
  <c r="A1349" i="15"/>
  <c r="B1349" i="15"/>
  <c r="F1348" i="15"/>
  <c r="E1348" i="15"/>
  <c r="D1348" i="15"/>
  <c r="C1348" i="15"/>
  <c r="A1348" i="15"/>
  <c r="B1348" i="15"/>
  <c r="F1347" i="15"/>
  <c r="E1347" i="15"/>
  <c r="D1347" i="15"/>
  <c r="C1347" i="15"/>
  <c r="A1347" i="15"/>
  <c r="B1347" i="15"/>
  <c r="F1346" i="15"/>
  <c r="E1346" i="15"/>
  <c r="D1346" i="15"/>
  <c r="C1346" i="15"/>
  <c r="A1346" i="15"/>
  <c r="B1346" i="15"/>
  <c r="F1345" i="15"/>
  <c r="E1345" i="15"/>
  <c r="D1345" i="15"/>
  <c r="C1345" i="15"/>
  <c r="A1345" i="15"/>
  <c r="B1345" i="15"/>
  <c r="F1344" i="15"/>
  <c r="E1344" i="15"/>
  <c r="D1344" i="15"/>
  <c r="C1344" i="15"/>
  <c r="A1344" i="15"/>
  <c r="B1344" i="15"/>
  <c r="F1343" i="15"/>
  <c r="E1343" i="15"/>
  <c r="D1343" i="15"/>
  <c r="C1343" i="15"/>
  <c r="A1343" i="15"/>
  <c r="B1343" i="15"/>
  <c r="F1342" i="15"/>
  <c r="E1342" i="15"/>
  <c r="D1342" i="15"/>
  <c r="C1342" i="15"/>
  <c r="A1342" i="15"/>
  <c r="B1342" i="15"/>
  <c r="F1341" i="15"/>
  <c r="E1341" i="15"/>
  <c r="D1341" i="15"/>
  <c r="C1341" i="15"/>
  <c r="A1341" i="15"/>
  <c r="B1341" i="15"/>
  <c r="F1340" i="15"/>
  <c r="E1340" i="15"/>
  <c r="D1340" i="15"/>
  <c r="C1340" i="15"/>
  <c r="A1340" i="15"/>
  <c r="B1340" i="15"/>
  <c r="F1339" i="15"/>
  <c r="E1339" i="15"/>
  <c r="D1339" i="15"/>
  <c r="C1339" i="15"/>
  <c r="A1339" i="15"/>
  <c r="B1339" i="15"/>
  <c r="F1338" i="15"/>
  <c r="E1338" i="15"/>
  <c r="D1338" i="15"/>
  <c r="C1338" i="15"/>
  <c r="A1338" i="15"/>
  <c r="B1338" i="15"/>
  <c r="F1337" i="15"/>
  <c r="E1337" i="15"/>
  <c r="D1337" i="15"/>
  <c r="C1337" i="15"/>
  <c r="A1337" i="15"/>
  <c r="B1337" i="15"/>
  <c r="F1336" i="15"/>
  <c r="E1336" i="15"/>
  <c r="D1336" i="15"/>
  <c r="C1336" i="15"/>
  <c r="A1336" i="15"/>
  <c r="B1336" i="15"/>
  <c r="F1335" i="15"/>
  <c r="E1335" i="15"/>
  <c r="D1335" i="15"/>
  <c r="C1335" i="15"/>
  <c r="A1335" i="15"/>
  <c r="B1335" i="15"/>
  <c r="F1334" i="15"/>
  <c r="E1334" i="15"/>
  <c r="D1334" i="15"/>
  <c r="C1334" i="15"/>
  <c r="A1334" i="15"/>
  <c r="B1334" i="15"/>
  <c r="F1333" i="15"/>
  <c r="E1333" i="15"/>
  <c r="D1333" i="15"/>
  <c r="C1333" i="15"/>
  <c r="A1333" i="15"/>
  <c r="B1333" i="15"/>
  <c r="F1332" i="15"/>
  <c r="E1332" i="15"/>
  <c r="D1332" i="15"/>
  <c r="C1332" i="15"/>
  <c r="A1332" i="15"/>
  <c r="B1332" i="15"/>
  <c r="F1331" i="15"/>
  <c r="E1331" i="15"/>
  <c r="D1331" i="15"/>
  <c r="C1331" i="15"/>
  <c r="A1331" i="15"/>
  <c r="B1331" i="15"/>
  <c r="F1330" i="15"/>
  <c r="E1330" i="15"/>
  <c r="D1330" i="15"/>
  <c r="C1330" i="15"/>
  <c r="A1330" i="15"/>
  <c r="B1330" i="15"/>
  <c r="F1329" i="15"/>
  <c r="E1329" i="15"/>
  <c r="D1329" i="15"/>
  <c r="C1329" i="15"/>
  <c r="A1329" i="15"/>
  <c r="B1329" i="15"/>
  <c r="F1328" i="15"/>
  <c r="E1328" i="15"/>
  <c r="D1328" i="15"/>
  <c r="C1328" i="15"/>
  <c r="A1328" i="15"/>
  <c r="B1328" i="15"/>
  <c r="F1327" i="15"/>
  <c r="E1327" i="15"/>
  <c r="D1327" i="15"/>
  <c r="C1327" i="15"/>
  <c r="A1327" i="15"/>
  <c r="B1327" i="15"/>
  <c r="F1326" i="15"/>
  <c r="E1326" i="15"/>
  <c r="D1326" i="15"/>
  <c r="C1326" i="15"/>
  <c r="A1326" i="15"/>
  <c r="B1326" i="15"/>
  <c r="F1325" i="15"/>
  <c r="E1325" i="15"/>
  <c r="D1325" i="15"/>
  <c r="C1325" i="15"/>
  <c r="A1325" i="15"/>
  <c r="B1325" i="15"/>
  <c r="F1324" i="15"/>
  <c r="E1324" i="15"/>
  <c r="D1324" i="15"/>
  <c r="C1324" i="15"/>
  <c r="A1324" i="15"/>
  <c r="B1324" i="15"/>
  <c r="F1323" i="15"/>
  <c r="E1323" i="15"/>
  <c r="D1323" i="15"/>
  <c r="C1323" i="15"/>
  <c r="A1323" i="15"/>
  <c r="B1323" i="15"/>
  <c r="F1322" i="15"/>
  <c r="E1322" i="15"/>
  <c r="D1322" i="15"/>
  <c r="C1322" i="15"/>
  <c r="A1322" i="15"/>
  <c r="B1322" i="15"/>
  <c r="F1321" i="15"/>
  <c r="E1321" i="15"/>
  <c r="D1321" i="15"/>
  <c r="C1321" i="15"/>
  <c r="A1321" i="15"/>
  <c r="B1321" i="15"/>
  <c r="F1320" i="15"/>
  <c r="E1320" i="15"/>
  <c r="D1320" i="15"/>
  <c r="C1320" i="15"/>
  <c r="A1320" i="15"/>
  <c r="B1320" i="15"/>
  <c r="F1319" i="15"/>
  <c r="E1319" i="15"/>
  <c r="D1319" i="15"/>
  <c r="C1319" i="15"/>
  <c r="A1319" i="15"/>
  <c r="B1319" i="15"/>
  <c r="F1318" i="15"/>
  <c r="E1318" i="15"/>
  <c r="D1318" i="15"/>
  <c r="C1318" i="15"/>
  <c r="A1318" i="15"/>
  <c r="B1318" i="15"/>
  <c r="F1317" i="15"/>
  <c r="E1317" i="15"/>
  <c r="D1317" i="15"/>
  <c r="C1317" i="15"/>
  <c r="A1317" i="15"/>
  <c r="B1317" i="15"/>
  <c r="F1316" i="15"/>
  <c r="E1316" i="15"/>
  <c r="D1316" i="15"/>
  <c r="C1316" i="15"/>
  <c r="A1316" i="15"/>
  <c r="B1316" i="15"/>
  <c r="F1315" i="15"/>
  <c r="E1315" i="15"/>
  <c r="D1315" i="15"/>
  <c r="C1315" i="15"/>
  <c r="A1315" i="15"/>
  <c r="B1315" i="15"/>
  <c r="F1314" i="15"/>
  <c r="E1314" i="15"/>
  <c r="D1314" i="15"/>
  <c r="C1314" i="15"/>
  <c r="A1314" i="15"/>
  <c r="B1314" i="15"/>
  <c r="F1313" i="15"/>
  <c r="E1313" i="15"/>
  <c r="D1313" i="15"/>
  <c r="C1313" i="15"/>
  <c r="A1313" i="15"/>
  <c r="B1313" i="15"/>
  <c r="F1312" i="15"/>
  <c r="E1312" i="15"/>
  <c r="D1312" i="15"/>
  <c r="C1312" i="15"/>
  <c r="A1312" i="15"/>
  <c r="B1312" i="15"/>
  <c r="F1311" i="15"/>
  <c r="E1311" i="15"/>
  <c r="D1311" i="15"/>
  <c r="C1311" i="15"/>
  <c r="A1311" i="15"/>
  <c r="B1311" i="15"/>
  <c r="F1310" i="15"/>
  <c r="E1310" i="15"/>
  <c r="D1310" i="15"/>
  <c r="C1310" i="15"/>
  <c r="A1310" i="15"/>
  <c r="B1310" i="15"/>
  <c r="F1309" i="15"/>
  <c r="E1309" i="15"/>
  <c r="D1309" i="15"/>
  <c r="C1309" i="15"/>
  <c r="A1309" i="15"/>
  <c r="B1309" i="15"/>
  <c r="F1308" i="15"/>
  <c r="E1308" i="15"/>
  <c r="D1308" i="15"/>
  <c r="C1308" i="15"/>
  <c r="A1308" i="15"/>
  <c r="B1308" i="15"/>
  <c r="F1307" i="15"/>
  <c r="E1307" i="15"/>
  <c r="D1307" i="15"/>
  <c r="C1307" i="15"/>
  <c r="A1307" i="15"/>
  <c r="B1307" i="15"/>
  <c r="F1306" i="15"/>
  <c r="E1306" i="15"/>
  <c r="D1306" i="15"/>
  <c r="C1306" i="15"/>
  <c r="A1306" i="15"/>
  <c r="B1306" i="15"/>
  <c r="F1305" i="15"/>
  <c r="E1305" i="15"/>
  <c r="D1305" i="15"/>
  <c r="C1305" i="15"/>
  <c r="A1305" i="15"/>
  <c r="B1305" i="15"/>
  <c r="F1304" i="15"/>
  <c r="E1304" i="15"/>
  <c r="D1304" i="15"/>
  <c r="C1304" i="15"/>
  <c r="A1304" i="15"/>
  <c r="B1304" i="15"/>
  <c r="F1303" i="15"/>
  <c r="E1303" i="15"/>
  <c r="D1303" i="15"/>
  <c r="C1303" i="15"/>
  <c r="A1303" i="15"/>
  <c r="B1303" i="15"/>
  <c r="F1302" i="15"/>
  <c r="E1302" i="15"/>
  <c r="D1302" i="15"/>
  <c r="C1302" i="15"/>
  <c r="A1302" i="15"/>
  <c r="B1302" i="15"/>
  <c r="F1299" i="15"/>
  <c r="E1299" i="15"/>
  <c r="D1299" i="15"/>
  <c r="C1299" i="15"/>
  <c r="A1299" i="15"/>
  <c r="B1299" i="15"/>
  <c r="F1298" i="15"/>
  <c r="E1298" i="15"/>
  <c r="D1298" i="15"/>
  <c r="C1298" i="15"/>
  <c r="A1298" i="15"/>
  <c r="B1298" i="15"/>
  <c r="F1297" i="15"/>
  <c r="E1297" i="15"/>
  <c r="D1297" i="15"/>
  <c r="C1297" i="15"/>
  <c r="A1297" i="15"/>
  <c r="B1297" i="15"/>
  <c r="F1296" i="15"/>
  <c r="E1296" i="15"/>
  <c r="D1296" i="15"/>
  <c r="C1296" i="15"/>
  <c r="A1296" i="15"/>
  <c r="B1296" i="15"/>
  <c r="F1295" i="15"/>
  <c r="E1295" i="15"/>
  <c r="D1295" i="15"/>
  <c r="C1295" i="15"/>
  <c r="A1295" i="15"/>
  <c r="B1295" i="15"/>
  <c r="F1294" i="15"/>
  <c r="E1294" i="15"/>
  <c r="D1294" i="15"/>
  <c r="C1294" i="15"/>
  <c r="A1294" i="15"/>
  <c r="B1294" i="15"/>
  <c r="F1293" i="15"/>
  <c r="E1293" i="15"/>
  <c r="D1293" i="15"/>
  <c r="C1293" i="15"/>
  <c r="A1293" i="15"/>
  <c r="B1293" i="15"/>
  <c r="F1292" i="15"/>
  <c r="E1292" i="15"/>
  <c r="D1292" i="15"/>
  <c r="C1292" i="15"/>
  <c r="A1292" i="15"/>
  <c r="B1292" i="15"/>
  <c r="F1291" i="15"/>
  <c r="E1291" i="15"/>
  <c r="D1291" i="15"/>
  <c r="C1291" i="15"/>
  <c r="A1291" i="15"/>
  <c r="B1291" i="15"/>
  <c r="F1290" i="15"/>
  <c r="E1290" i="15"/>
  <c r="D1290" i="15"/>
  <c r="C1290" i="15"/>
  <c r="A1290" i="15"/>
  <c r="B1290" i="15"/>
  <c r="F1289" i="15"/>
  <c r="E1289" i="15"/>
  <c r="D1289" i="15"/>
  <c r="C1289" i="15"/>
  <c r="A1289" i="15"/>
  <c r="B1289" i="15"/>
  <c r="F1288" i="15"/>
  <c r="E1288" i="15"/>
  <c r="D1288" i="15"/>
  <c r="C1288" i="15"/>
  <c r="A1288" i="15"/>
  <c r="B1288" i="15"/>
  <c r="F1287" i="15"/>
  <c r="E1287" i="15"/>
  <c r="D1287" i="15"/>
  <c r="C1287" i="15"/>
  <c r="A1287" i="15"/>
  <c r="B1287" i="15"/>
  <c r="F1286" i="15"/>
  <c r="E1286" i="15"/>
  <c r="D1286" i="15"/>
  <c r="C1286" i="15"/>
  <c r="A1286" i="15"/>
  <c r="B1286" i="15"/>
  <c r="F1285" i="15"/>
  <c r="E1285" i="15"/>
  <c r="D1285" i="15"/>
  <c r="C1285" i="15"/>
  <c r="A1285" i="15"/>
  <c r="B1285" i="15"/>
  <c r="F1284" i="15"/>
  <c r="E1284" i="15"/>
  <c r="D1284" i="15"/>
  <c r="C1284" i="15"/>
  <c r="A1284" i="15"/>
  <c r="B1284" i="15"/>
  <c r="F1283" i="15"/>
  <c r="E1283" i="15"/>
  <c r="D1283" i="15"/>
  <c r="C1283" i="15"/>
  <c r="A1283" i="15"/>
  <c r="B1283" i="15"/>
  <c r="F1282" i="15"/>
  <c r="E1282" i="15"/>
  <c r="D1282" i="15"/>
  <c r="C1282" i="15"/>
  <c r="A1282" i="15"/>
  <c r="B1282" i="15"/>
  <c r="F1281" i="15"/>
  <c r="E1281" i="15"/>
  <c r="D1281" i="15"/>
  <c r="C1281" i="15"/>
  <c r="A1281" i="15"/>
  <c r="B1281" i="15"/>
  <c r="F1280" i="15"/>
  <c r="E1280" i="15"/>
  <c r="D1280" i="15"/>
  <c r="C1280" i="15"/>
  <c r="A1280" i="15"/>
  <c r="B1280" i="15"/>
  <c r="F1279" i="15"/>
  <c r="E1279" i="15"/>
  <c r="D1279" i="15"/>
  <c r="C1279" i="15"/>
  <c r="A1279" i="15"/>
  <c r="B1279" i="15"/>
  <c r="F1278" i="15"/>
  <c r="E1278" i="15"/>
  <c r="D1278" i="15"/>
  <c r="C1278" i="15"/>
  <c r="A1278" i="15"/>
  <c r="B1278" i="15"/>
  <c r="F1277" i="15"/>
  <c r="E1277" i="15"/>
  <c r="D1277" i="15"/>
  <c r="C1277" i="15"/>
  <c r="A1277" i="15"/>
  <c r="B1277" i="15"/>
  <c r="F1276" i="15"/>
  <c r="E1276" i="15"/>
  <c r="D1276" i="15"/>
  <c r="C1276" i="15"/>
  <c r="A1276" i="15"/>
  <c r="B1276" i="15"/>
  <c r="F1275" i="15"/>
  <c r="E1275" i="15"/>
  <c r="D1275" i="15"/>
  <c r="C1275" i="15"/>
  <c r="A1275" i="15"/>
  <c r="B1275" i="15"/>
  <c r="F1274" i="15"/>
  <c r="E1274" i="15"/>
  <c r="D1274" i="15"/>
  <c r="C1274" i="15"/>
  <c r="A1274" i="15"/>
  <c r="B1274" i="15"/>
  <c r="F1273" i="15"/>
  <c r="E1273" i="15"/>
  <c r="D1273" i="15"/>
  <c r="C1273" i="15"/>
  <c r="A1273" i="15"/>
  <c r="B1273" i="15"/>
  <c r="F1272" i="15"/>
  <c r="E1272" i="15"/>
  <c r="D1272" i="15"/>
  <c r="C1272" i="15"/>
  <c r="A1272" i="15"/>
  <c r="B1272" i="15"/>
  <c r="F1271" i="15"/>
  <c r="E1271" i="15"/>
  <c r="D1271" i="15"/>
  <c r="C1271" i="15"/>
  <c r="A1271" i="15"/>
  <c r="B1271" i="15"/>
  <c r="F1270" i="15"/>
  <c r="E1270" i="15"/>
  <c r="D1270" i="15"/>
  <c r="C1270" i="15"/>
  <c r="A1270" i="15"/>
  <c r="B1270" i="15"/>
  <c r="F1269" i="15"/>
  <c r="E1269" i="15"/>
  <c r="D1269" i="15"/>
  <c r="C1269" i="15"/>
  <c r="A1269" i="15"/>
  <c r="B1269" i="15"/>
  <c r="F1268" i="15"/>
  <c r="E1268" i="15"/>
  <c r="D1268" i="15"/>
  <c r="C1268" i="15"/>
  <c r="A1268" i="15"/>
  <c r="B1268" i="15"/>
  <c r="F1267" i="15"/>
  <c r="E1267" i="15"/>
  <c r="D1267" i="15"/>
  <c r="C1267" i="15"/>
  <c r="A1267" i="15"/>
  <c r="B1267" i="15"/>
  <c r="F1266" i="15"/>
  <c r="E1266" i="15"/>
  <c r="D1266" i="15"/>
  <c r="C1266" i="15"/>
  <c r="A1266" i="15"/>
  <c r="B1266" i="15"/>
  <c r="F1265" i="15"/>
  <c r="E1265" i="15"/>
  <c r="D1265" i="15"/>
  <c r="C1265" i="15"/>
  <c r="A1265" i="15"/>
  <c r="B1265" i="15"/>
  <c r="F1264" i="15"/>
  <c r="E1264" i="15"/>
  <c r="D1264" i="15"/>
  <c r="C1264" i="15"/>
  <c r="A1264" i="15"/>
  <c r="B1264" i="15"/>
  <c r="F1263" i="15"/>
  <c r="E1263" i="15"/>
  <c r="D1263" i="15"/>
  <c r="C1263" i="15"/>
  <c r="A1263" i="15"/>
  <c r="B1263" i="15"/>
  <c r="F1262" i="15"/>
  <c r="E1262" i="15"/>
  <c r="D1262" i="15"/>
  <c r="C1262" i="15"/>
  <c r="A1262" i="15"/>
  <c r="B1262" i="15"/>
  <c r="F1261" i="15"/>
  <c r="E1261" i="15"/>
  <c r="D1261" i="15"/>
  <c r="C1261" i="15"/>
  <c r="A1261" i="15"/>
  <c r="B1261" i="15"/>
  <c r="F1260" i="15"/>
  <c r="E1260" i="15"/>
  <c r="D1260" i="15"/>
  <c r="C1260" i="15"/>
  <c r="A1260" i="15"/>
  <c r="B1260" i="15"/>
  <c r="F1259" i="15"/>
  <c r="E1259" i="15"/>
  <c r="D1259" i="15"/>
  <c r="C1259" i="15"/>
  <c r="A1259" i="15"/>
  <c r="B1259" i="15"/>
  <c r="F1258" i="15"/>
  <c r="E1258" i="15"/>
  <c r="D1258" i="15"/>
  <c r="C1258" i="15"/>
  <c r="A1258" i="15"/>
  <c r="B1258" i="15"/>
  <c r="F1257" i="15"/>
  <c r="E1257" i="15"/>
  <c r="D1257" i="15"/>
  <c r="C1257" i="15"/>
  <c r="A1257" i="15"/>
  <c r="B1257" i="15"/>
  <c r="F1256" i="15"/>
  <c r="E1256" i="15"/>
  <c r="D1256" i="15"/>
  <c r="C1256" i="15"/>
  <c r="A1256" i="15"/>
  <c r="B1256" i="15"/>
  <c r="F1255" i="15"/>
  <c r="E1255" i="15"/>
  <c r="D1255" i="15"/>
  <c r="C1255" i="15"/>
  <c r="A1255" i="15"/>
  <c r="B1255" i="15"/>
  <c r="F1254" i="15"/>
  <c r="E1254" i="15"/>
  <c r="D1254" i="15"/>
  <c r="C1254" i="15"/>
  <c r="A1254" i="15"/>
  <c r="B1254" i="15"/>
  <c r="F1253" i="15"/>
  <c r="E1253" i="15"/>
  <c r="D1253" i="15"/>
  <c r="C1253" i="15"/>
  <c r="A1253" i="15"/>
  <c r="B1253" i="15"/>
  <c r="F1252" i="15"/>
  <c r="E1252" i="15"/>
  <c r="D1252" i="15"/>
  <c r="C1252" i="15"/>
  <c r="A1252" i="15"/>
  <c r="B1252" i="15"/>
  <c r="F1251" i="15"/>
  <c r="E1251" i="15"/>
  <c r="D1251" i="15"/>
  <c r="C1251" i="15"/>
  <c r="A1251" i="15"/>
  <c r="B1251" i="15"/>
  <c r="F1250" i="15"/>
  <c r="E1250" i="15"/>
  <c r="D1250" i="15"/>
  <c r="C1250" i="15"/>
  <c r="A1250" i="15"/>
  <c r="B1250" i="15"/>
  <c r="F1249" i="15"/>
  <c r="E1249" i="15"/>
  <c r="D1249" i="15"/>
  <c r="C1249" i="15"/>
  <c r="A1249" i="15"/>
  <c r="B1249" i="15"/>
  <c r="F1248" i="15"/>
  <c r="E1248" i="15"/>
  <c r="D1248" i="15"/>
  <c r="C1248" i="15"/>
  <c r="A1248" i="15"/>
  <c r="B1248" i="15"/>
  <c r="F1247" i="15"/>
  <c r="E1247" i="15"/>
  <c r="D1247" i="15"/>
  <c r="C1247" i="15"/>
  <c r="A1247" i="15"/>
  <c r="B1247" i="15"/>
  <c r="F1246" i="15"/>
  <c r="E1246" i="15"/>
  <c r="D1246" i="15"/>
  <c r="C1246" i="15"/>
  <c r="A1246" i="15"/>
  <c r="B1246" i="15"/>
  <c r="F1245" i="15"/>
  <c r="E1245" i="15"/>
  <c r="D1245" i="15"/>
  <c r="C1245" i="15"/>
  <c r="A1245" i="15"/>
  <c r="B1245" i="15"/>
  <c r="F1244" i="15"/>
  <c r="E1244" i="15"/>
  <c r="D1244" i="15"/>
  <c r="C1244" i="15"/>
  <c r="A1244" i="15"/>
  <c r="B1244" i="15"/>
  <c r="F1243" i="15"/>
  <c r="E1243" i="15"/>
  <c r="D1243" i="15"/>
  <c r="C1243" i="15"/>
  <c r="A1243" i="15"/>
  <c r="B1243" i="15"/>
  <c r="F1242" i="15"/>
  <c r="E1242" i="15"/>
  <c r="D1242" i="15"/>
  <c r="C1242" i="15"/>
  <c r="A1242" i="15"/>
  <c r="B1242" i="15"/>
  <c r="F1241" i="15"/>
  <c r="E1241" i="15"/>
  <c r="D1241" i="15"/>
  <c r="C1241" i="15"/>
  <c r="A1241" i="15"/>
  <c r="B1241" i="15"/>
  <c r="F1238" i="15"/>
  <c r="E1238" i="15"/>
  <c r="D1238" i="15"/>
  <c r="C1238" i="15"/>
  <c r="A1238" i="15"/>
  <c r="B1238" i="15"/>
  <c r="F1237" i="15"/>
  <c r="E1237" i="15"/>
  <c r="D1237" i="15"/>
  <c r="C1237" i="15"/>
  <c r="A1237" i="15"/>
  <c r="B1237" i="15"/>
  <c r="F1236" i="15"/>
  <c r="E1236" i="15"/>
  <c r="D1236" i="15"/>
  <c r="C1236" i="15"/>
  <c r="A1236" i="15"/>
  <c r="B1236" i="15"/>
  <c r="F1235" i="15"/>
  <c r="E1235" i="15"/>
  <c r="D1235" i="15"/>
  <c r="C1235" i="15"/>
  <c r="A1235" i="15"/>
  <c r="B1235" i="15"/>
  <c r="F1234" i="15"/>
  <c r="E1234" i="15"/>
  <c r="D1234" i="15"/>
  <c r="C1234" i="15"/>
  <c r="A1234" i="15"/>
  <c r="B1234" i="15"/>
  <c r="F1233" i="15"/>
  <c r="E1233" i="15"/>
  <c r="D1233" i="15"/>
  <c r="C1233" i="15"/>
  <c r="A1233" i="15"/>
  <c r="B1233" i="15"/>
  <c r="F1232" i="15"/>
  <c r="E1232" i="15"/>
  <c r="D1232" i="15"/>
  <c r="C1232" i="15"/>
  <c r="A1232" i="15"/>
  <c r="B1232" i="15"/>
  <c r="F1231" i="15"/>
  <c r="E1231" i="15"/>
  <c r="D1231" i="15"/>
  <c r="C1231" i="15"/>
  <c r="A1231" i="15"/>
  <c r="B1231" i="15"/>
  <c r="F1230" i="15"/>
  <c r="E1230" i="15"/>
  <c r="D1230" i="15"/>
  <c r="C1230" i="15"/>
  <c r="A1230" i="15"/>
  <c r="B1230" i="15"/>
  <c r="F1229" i="15"/>
  <c r="E1229" i="15"/>
  <c r="D1229" i="15"/>
  <c r="C1229" i="15"/>
  <c r="A1229" i="15"/>
  <c r="B1229" i="15"/>
  <c r="F1228" i="15"/>
  <c r="E1228" i="15"/>
  <c r="D1228" i="15"/>
  <c r="C1228" i="15"/>
  <c r="A1228" i="15"/>
  <c r="B1228" i="15"/>
  <c r="F1227" i="15"/>
  <c r="E1227" i="15"/>
  <c r="D1227" i="15"/>
  <c r="C1227" i="15"/>
  <c r="A1227" i="15"/>
  <c r="B1227" i="15"/>
  <c r="F1226" i="15"/>
  <c r="E1226" i="15"/>
  <c r="D1226" i="15"/>
  <c r="C1226" i="15"/>
  <c r="A1226" i="15"/>
  <c r="B1226" i="15"/>
  <c r="F1225" i="15"/>
  <c r="E1225" i="15"/>
  <c r="D1225" i="15"/>
  <c r="C1225" i="15"/>
  <c r="A1225" i="15"/>
  <c r="B1225" i="15"/>
  <c r="F1224" i="15"/>
  <c r="E1224" i="15"/>
  <c r="D1224" i="15"/>
  <c r="C1224" i="15"/>
  <c r="A1224" i="15"/>
  <c r="B1224" i="15"/>
  <c r="F1223" i="15"/>
  <c r="E1223" i="15"/>
  <c r="D1223" i="15"/>
  <c r="C1223" i="15"/>
  <c r="A1223" i="15"/>
  <c r="B1223" i="15"/>
  <c r="F1222" i="15"/>
  <c r="E1222" i="15"/>
  <c r="D1222" i="15"/>
  <c r="C1222" i="15"/>
  <c r="A1222" i="15"/>
  <c r="B1222" i="15"/>
  <c r="F1221" i="15"/>
  <c r="E1221" i="15"/>
  <c r="D1221" i="15"/>
  <c r="C1221" i="15"/>
  <c r="A1221" i="15"/>
  <c r="B1221" i="15"/>
  <c r="F1220" i="15"/>
  <c r="E1220" i="15"/>
  <c r="D1220" i="15"/>
  <c r="C1220" i="15"/>
  <c r="A1220" i="15"/>
  <c r="B1220" i="15"/>
  <c r="F1219" i="15"/>
  <c r="E1219" i="15"/>
  <c r="D1219" i="15"/>
  <c r="C1219" i="15"/>
  <c r="A1219" i="15"/>
  <c r="B1219" i="15"/>
  <c r="F1218" i="15"/>
  <c r="E1218" i="15"/>
  <c r="D1218" i="15"/>
  <c r="C1218" i="15"/>
  <c r="A1218" i="15"/>
  <c r="B1218" i="15"/>
  <c r="F1217" i="15"/>
  <c r="E1217" i="15"/>
  <c r="D1217" i="15"/>
  <c r="C1217" i="15"/>
  <c r="A1217" i="15"/>
  <c r="B1217" i="15"/>
  <c r="F1216" i="15"/>
  <c r="E1216" i="15"/>
  <c r="D1216" i="15"/>
  <c r="C1216" i="15"/>
  <c r="A1216" i="15"/>
  <c r="B1216" i="15"/>
  <c r="F1215" i="15"/>
  <c r="E1215" i="15"/>
  <c r="D1215" i="15"/>
  <c r="C1215" i="15"/>
  <c r="A1215" i="15"/>
  <c r="B1215" i="15"/>
  <c r="F1214" i="15"/>
  <c r="E1214" i="15"/>
  <c r="D1214" i="15"/>
  <c r="C1214" i="15"/>
  <c r="A1214" i="15"/>
  <c r="B1214" i="15"/>
  <c r="F1213" i="15"/>
  <c r="E1213" i="15"/>
  <c r="D1213" i="15"/>
  <c r="C1213" i="15"/>
  <c r="A1213" i="15"/>
  <c r="B1213" i="15"/>
  <c r="F1212" i="15"/>
  <c r="E1212" i="15"/>
  <c r="D1212" i="15"/>
  <c r="C1212" i="15"/>
  <c r="A1212" i="15"/>
  <c r="B1212" i="15"/>
  <c r="F1211" i="15"/>
  <c r="E1211" i="15"/>
  <c r="D1211" i="15"/>
  <c r="C1211" i="15"/>
  <c r="A1211" i="15"/>
  <c r="B1211" i="15"/>
  <c r="F1210" i="15"/>
  <c r="E1210" i="15"/>
  <c r="D1210" i="15"/>
  <c r="C1210" i="15"/>
  <c r="A1210" i="15"/>
  <c r="B1210" i="15"/>
  <c r="F1209" i="15"/>
  <c r="E1209" i="15"/>
  <c r="D1209" i="15"/>
  <c r="C1209" i="15"/>
  <c r="A1209" i="15"/>
  <c r="B1209" i="15"/>
  <c r="F1208" i="15"/>
  <c r="E1208" i="15"/>
  <c r="D1208" i="15"/>
  <c r="C1208" i="15"/>
  <c r="A1208" i="15"/>
  <c r="B1208" i="15"/>
  <c r="F1207" i="15"/>
  <c r="E1207" i="15"/>
  <c r="D1207" i="15"/>
  <c r="C1207" i="15"/>
  <c r="A1207" i="15"/>
  <c r="B1207" i="15"/>
  <c r="F1206" i="15"/>
  <c r="E1206" i="15"/>
  <c r="D1206" i="15"/>
  <c r="C1206" i="15"/>
  <c r="A1206" i="15"/>
  <c r="B1206" i="15"/>
  <c r="F1205" i="15"/>
  <c r="E1205" i="15"/>
  <c r="D1205" i="15"/>
  <c r="C1205" i="15"/>
  <c r="A1205" i="15"/>
  <c r="B1205" i="15"/>
  <c r="F1204" i="15"/>
  <c r="E1204" i="15"/>
  <c r="D1204" i="15"/>
  <c r="C1204" i="15"/>
  <c r="A1204" i="15"/>
  <c r="B1204" i="15"/>
  <c r="F1203" i="15"/>
  <c r="E1203" i="15"/>
  <c r="D1203" i="15"/>
  <c r="C1203" i="15"/>
  <c r="A1203" i="15"/>
  <c r="B1203" i="15"/>
  <c r="F1202" i="15"/>
  <c r="E1202" i="15"/>
  <c r="D1202" i="15"/>
  <c r="C1202" i="15"/>
  <c r="A1202" i="15"/>
  <c r="B1202" i="15"/>
  <c r="F1201" i="15"/>
  <c r="E1201" i="15"/>
  <c r="D1201" i="15"/>
  <c r="C1201" i="15"/>
  <c r="A1201" i="15"/>
  <c r="B1201" i="15"/>
  <c r="F1200" i="15"/>
  <c r="E1200" i="15"/>
  <c r="D1200" i="15"/>
  <c r="C1200" i="15"/>
  <c r="A1200" i="15"/>
  <c r="B1200" i="15"/>
  <c r="F1199" i="15"/>
  <c r="E1199" i="15"/>
  <c r="D1199" i="15"/>
  <c r="C1199" i="15"/>
  <c r="A1199" i="15"/>
  <c r="B1199" i="15"/>
  <c r="F1198" i="15"/>
  <c r="E1198" i="15"/>
  <c r="D1198" i="15"/>
  <c r="C1198" i="15"/>
  <c r="A1198" i="15"/>
  <c r="B1198" i="15"/>
  <c r="F1197" i="15"/>
  <c r="E1197" i="15"/>
  <c r="D1197" i="15"/>
  <c r="C1197" i="15"/>
  <c r="A1197" i="15"/>
  <c r="B1197" i="15"/>
  <c r="F1196" i="15"/>
  <c r="E1196" i="15"/>
  <c r="D1196" i="15"/>
  <c r="C1196" i="15"/>
  <c r="A1196" i="15"/>
  <c r="B1196" i="15"/>
  <c r="F1195" i="15"/>
  <c r="E1195" i="15"/>
  <c r="D1195" i="15"/>
  <c r="C1195" i="15"/>
  <c r="A1195" i="15"/>
  <c r="B1195" i="15"/>
  <c r="F1194" i="15"/>
  <c r="E1194" i="15"/>
  <c r="D1194" i="15"/>
  <c r="C1194" i="15"/>
  <c r="A1194" i="15"/>
  <c r="B1194" i="15"/>
  <c r="F1193" i="15"/>
  <c r="E1193" i="15"/>
  <c r="D1193" i="15"/>
  <c r="C1193" i="15"/>
  <c r="A1193" i="15"/>
  <c r="B1193" i="15"/>
  <c r="F1192" i="15"/>
  <c r="E1192" i="15"/>
  <c r="D1192" i="15"/>
  <c r="C1192" i="15"/>
  <c r="A1192" i="15"/>
  <c r="B1192" i="15"/>
  <c r="F1191" i="15"/>
  <c r="E1191" i="15"/>
  <c r="D1191" i="15"/>
  <c r="C1191" i="15"/>
  <c r="A1191" i="15"/>
  <c r="B1191" i="15"/>
  <c r="F1190" i="15"/>
  <c r="E1190" i="15"/>
  <c r="D1190" i="15"/>
  <c r="C1190" i="15"/>
  <c r="A1190" i="15"/>
  <c r="B1190" i="15"/>
  <c r="F1189" i="15"/>
  <c r="E1189" i="15"/>
  <c r="D1189" i="15"/>
  <c r="C1189" i="15"/>
  <c r="A1189" i="15"/>
  <c r="B1189" i="15"/>
  <c r="F1188" i="15"/>
  <c r="E1188" i="15"/>
  <c r="D1188" i="15"/>
  <c r="C1188" i="15"/>
  <c r="A1188" i="15"/>
  <c r="B1188" i="15"/>
  <c r="F1187" i="15"/>
  <c r="E1187" i="15"/>
  <c r="D1187" i="15"/>
  <c r="C1187" i="15"/>
  <c r="A1187" i="15"/>
  <c r="B1187" i="15"/>
  <c r="F1186" i="15"/>
  <c r="E1186" i="15"/>
  <c r="D1186" i="15"/>
  <c r="C1186" i="15"/>
  <c r="A1186" i="15"/>
  <c r="B1186" i="15"/>
  <c r="F1185" i="15"/>
  <c r="E1185" i="15"/>
  <c r="D1185" i="15"/>
  <c r="C1185" i="15"/>
  <c r="A1185" i="15"/>
  <c r="B1185" i="15"/>
  <c r="F1184" i="15"/>
  <c r="E1184" i="15"/>
  <c r="D1184" i="15"/>
  <c r="C1184" i="15"/>
  <c r="A1184" i="15"/>
  <c r="B1184" i="15"/>
  <c r="F1183" i="15"/>
  <c r="E1183" i="15"/>
  <c r="D1183" i="15"/>
  <c r="C1183" i="15"/>
  <c r="A1183" i="15"/>
  <c r="B1183" i="15"/>
  <c r="F1182" i="15"/>
  <c r="E1182" i="15"/>
  <c r="D1182" i="15"/>
  <c r="C1182" i="15"/>
  <c r="A1182" i="15"/>
  <c r="B1182" i="15"/>
  <c r="F1181" i="15"/>
  <c r="E1181" i="15"/>
  <c r="D1181" i="15"/>
  <c r="C1181" i="15"/>
  <c r="A1181" i="15"/>
  <c r="B1181" i="15"/>
  <c r="F1180" i="15"/>
  <c r="E1180" i="15"/>
  <c r="D1180" i="15"/>
  <c r="C1180" i="15"/>
  <c r="A1180" i="15"/>
  <c r="B1180" i="15"/>
  <c r="F1179" i="15"/>
  <c r="E1179" i="15"/>
  <c r="D1179" i="15"/>
  <c r="C1179" i="15"/>
  <c r="A1179" i="15"/>
  <c r="B1179" i="15"/>
  <c r="F1178" i="15"/>
  <c r="E1178" i="15"/>
  <c r="D1178" i="15"/>
  <c r="C1178" i="15"/>
  <c r="A1178" i="15"/>
  <c r="B1178" i="15"/>
  <c r="F1177" i="15"/>
  <c r="E1177" i="15"/>
  <c r="D1177" i="15"/>
  <c r="C1177" i="15"/>
  <c r="A1177" i="15"/>
  <c r="B1177" i="15"/>
  <c r="F1176" i="15"/>
  <c r="E1176" i="15"/>
  <c r="D1176" i="15"/>
  <c r="C1176" i="15"/>
  <c r="A1176" i="15"/>
  <c r="B1176" i="15"/>
  <c r="F1175" i="15"/>
  <c r="E1175" i="15"/>
  <c r="D1175" i="15"/>
  <c r="C1175" i="15"/>
  <c r="A1175" i="15"/>
  <c r="B1175" i="15"/>
  <c r="F1174" i="15"/>
  <c r="E1174" i="15"/>
  <c r="D1174" i="15"/>
  <c r="C1174" i="15"/>
  <c r="A1174" i="15"/>
  <c r="B1174" i="15"/>
  <c r="F1173" i="15"/>
  <c r="E1173" i="15"/>
  <c r="D1173" i="15"/>
  <c r="C1173" i="15"/>
  <c r="A1173" i="15"/>
  <c r="B1173" i="15"/>
  <c r="F1172" i="15"/>
  <c r="E1172" i="15"/>
  <c r="D1172" i="15"/>
  <c r="C1172" i="15"/>
  <c r="A1172" i="15"/>
  <c r="B1172" i="15"/>
  <c r="F1171" i="15"/>
  <c r="E1171" i="15"/>
  <c r="D1171" i="15"/>
  <c r="C1171" i="15"/>
  <c r="A1171" i="15"/>
  <c r="B1171" i="15"/>
  <c r="F1170" i="15"/>
  <c r="E1170" i="15"/>
  <c r="D1170" i="15"/>
  <c r="C1170" i="15"/>
  <c r="A1170" i="15"/>
  <c r="B1170" i="15"/>
  <c r="F1169" i="15"/>
  <c r="E1169" i="15"/>
  <c r="D1169" i="15"/>
  <c r="C1169" i="15"/>
  <c r="A1169" i="15"/>
  <c r="B1169" i="15"/>
  <c r="F1168" i="15"/>
  <c r="E1168" i="15"/>
  <c r="D1168" i="15"/>
  <c r="C1168" i="15"/>
  <c r="A1168" i="15"/>
  <c r="B1168" i="15"/>
  <c r="F1167" i="15"/>
  <c r="E1167" i="15"/>
  <c r="D1167" i="15"/>
  <c r="C1167" i="15"/>
  <c r="A1167" i="15"/>
  <c r="B1167" i="15"/>
  <c r="F1166" i="15"/>
  <c r="E1166" i="15"/>
  <c r="D1166" i="15"/>
  <c r="C1166" i="15"/>
  <c r="A1166" i="15"/>
  <c r="B1166" i="15"/>
  <c r="F1165" i="15"/>
  <c r="E1165" i="15"/>
  <c r="D1165" i="15"/>
  <c r="C1165" i="15"/>
  <c r="A1165" i="15"/>
  <c r="B1165" i="15"/>
  <c r="F1164" i="15"/>
  <c r="E1164" i="15"/>
  <c r="D1164" i="15"/>
  <c r="C1164" i="15"/>
  <c r="A1164" i="15"/>
  <c r="B1164" i="15"/>
  <c r="F1163" i="15"/>
  <c r="E1163" i="15"/>
  <c r="D1163" i="15"/>
  <c r="C1163" i="15"/>
  <c r="A1163" i="15"/>
  <c r="B1163" i="15"/>
  <c r="F1162" i="15"/>
  <c r="E1162" i="15"/>
  <c r="D1162" i="15"/>
  <c r="C1162" i="15"/>
  <c r="A1162" i="15"/>
  <c r="B1162" i="15"/>
  <c r="F1161" i="15"/>
  <c r="E1161" i="15"/>
  <c r="D1161" i="15"/>
  <c r="C1161" i="15"/>
  <c r="A1161" i="15"/>
  <c r="B1161" i="15"/>
  <c r="F1160" i="15"/>
  <c r="E1160" i="15"/>
  <c r="D1160" i="15"/>
  <c r="C1160" i="15"/>
  <c r="A1160" i="15"/>
  <c r="B1160" i="15"/>
  <c r="F1159" i="15"/>
  <c r="E1159" i="15"/>
  <c r="D1159" i="15"/>
  <c r="C1159" i="15"/>
  <c r="A1159" i="15"/>
  <c r="B1159" i="15"/>
  <c r="F1158" i="15"/>
  <c r="E1158" i="15"/>
  <c r="D1158" i="15"/>
  <c r="C1158" i="15"/>
  <c r="A1158" i="15"/>
  <c r="B1158" i="15"/>
  <c r="F1157" i="15"/>
  <c r="E1157" i="15"/>
  <c r="D1157" i="15"/>
  <c r="C1157" i="15"/>
  <c r="A1157" i="15"/>
  <c r="B1157" i="15"/>
  <c r="F1156" i="15"/>
  <c r="E1156" i="15"/>
  <c r="D1156" i="15"/>
  <c r="C1156" i="15"/>
  <c r="A1156" i="15"/>
  <c r="B1156" i="15"/>
  <c r="F1155" i="15"/>
  <c r="E1155" i="15"/>
  <c r="D1155" i="15"/>
  <c r="C1155" i="15"/>
  <c r="A1155" i="15"/>
  <c r="B1155" i="15"/>
  <c r="F1154" i="15"/>
  <c r="E1154" i="15"/>
  <c r="D1154" i="15"/>
  <c r="C1154" i="15"/>
  <c r="A1154" i="15"/>
  <c r="B1154" i="15"/>
  <c r="F1153" i="15"/>
  <c r="E1153" i="15"/>
  <c r="D1153" i="15"/>
  <c r="C1153" i="15"/>
  <c r="A1153" i="15"/>
  <c r="B1153" i="15"/>
  <c r="F1152" i="15"/>
  <c r="E1152" i="15"/>
  <c r="D1152" i="15"/>
  <c r="C1152" i="15"/>
  <c r="A1152" i="15"/>
  <c r="B1152" i="15"/>
  <c r="F1151" i="15"/>
  <c r="E1151" i="15"/>
  <c r="D1151" i="15"/>
  <c r="C1151" i="15"/>
  <c r="A1151" i="15"/>
  <c r="B1151" i="15"/>
  <c r="F1150" i="15"/>
  <c r="E1150" i="15"/>
  <c r="D1150" i="15"/>
  <c r="C1150" i="15"/>
  <c r="A1150" i="15"/>
  <c r="B1150" i="15"/>
  <c r="F1149" i="15"/>
  <c r="E1149" i="15"/>
  <c r="D1149" i="15"/>
  <c r="C1149" i="15"/>
  <c r="A1149" i="15"/>
  <c r="B1149" i="15"/>
  <c r="F1148" i="15"/>
  <c r="E1148" i="15"/>
  <c r="D1148" i="15"/>
  <c r="C1148" i="15"/>
  <c r="A1148" i="15"/>
  <c r="B1148" i="15"/>
  <c r="F1147" i="15"/>
  <c r="E1147" i="15"/>
  <c r="D1147" i="15"/>
  <c r="C1147" i="15"/>
  <c r="A1147" i="15"/>
  <c r="B1147" i="15"/>
  <c r="F1146" i="15"/>
  <c r="E1146" i="15"/>
  <c r="D1146" i="15"/>
  <c r="C1146" i="15"/>
  <c r="A1146" i="15"/>
  <c r="B1146" i="15"/>
  <c r="F1145" i="15"/>
  <c r="E1145" i="15"/>
  <c r="D1145" i="15"/>
  <c r="C1145" i="15"/>
  <c r="A1145" i="15"/>
  <c r="B1145" i="15"/>
  <c r="F1144" i="15"/>
  <c r="E1144" i="15"/>
  <c r="D1144" i="15"/>
  <c r="C1144" i="15"/>
  <c r="A1144" i="15"/>
  <c r="B1144" i="15"/>
  <c r="F1143" i="15"/>
  <c r="E1143" i="15"/>
  <c r="D1143" i="15"/>
  <c r="C1143" i="15"/>
  <c r="A1143" i="15"/>
  <c r="B1143" i="15"/>
  <c r="F1142" i="15"/>
  <c r="E1142" i="15"/>
  <c r="D1142" i="15"/>
  <c r="C1142" i="15"/>
  <c r="A1142" i="15"/>
  <c r="B1142" i="15"/>
  <c r="F1141" i="15"/>
  <c r="E1141" i="15"/>
  <c r="D1141" i="15"/>
  <c r="C1141" i="15"/>
  <c r="A1141" i="15"/>
  <c r="B1141" i="15"/>
  <c r="F1140" i="15"/>
  <c r="E1140" i="15"/>
  <c r="D1140" i="15"/>
  <c r="C1140" i="15"/>
  <c r="A1140" i="15"/>
  <c r="B1140" i="15"/>
  <c r="F1139" i="15"/>
  <c r="E1139" i="15"/>
  <c r="D1139" i="15"/>
  <c r="C1139" i="15"/>
  <c r="A1139" i="15"/>
  <c r="B1139" i="15"/>
  <c r="F1138" i="15"/>
  <c r="E1138" i="15"/>
  <c r="D1138" i="15"/>
  <c r="C1138" i="15"/>
  <c r="A1138" i="15"/>
  <c r="B1138" i="15"/>
  <c r="F1137" i="15"/>
  <c r="E1137" i="15"/>
  <c r="D1137" i="15"/>
  <c r="C1137" i="15"/>
  <c r="A1137" i="15"/>
  <c r="B1137" i="15"/>
  <c r="F1136" i="15"/>
  <c r="E1136" i="15"/>
  <c r="D1136" i="15"/>
  <c r="C1136" i="15"/>
  <c r="A1136" i="15"/>
  <c r="B1136" i="15"/>
  <c r="F1135" i="15"/>
  <c r="E1135" i="15"/>
  <c r="D1135" i="15"/>
  <c r="C1135" i="15"/>
  <c r="A1135" i="15"/>
  <c r="B1135" i="15"/>
  <c r="F1134" i="15"/>
  <c r="E1134" i="15"/>
  <c r="D1134" i="15"/>
  <c r="C1134" i="15"/>
  <c r="A1134" i="15"/>
  <c r="B1134" i="15"/>
  <c r="F1133" i="15"/>
  <c r="E1133" i="15"/>
  <c r="D1133" i="15"/>
  <c r="C1133" i="15"/>
  <c r="A1133" i="15"/>
  <c r="B1133" i="15"/>
  <c r="F1132" i="15"/>
  <c r="E1132" i="15"/>
  <c r="D1132" i="15"/>
  <c r="C1132" i="15"/>
  <c r="A1132" i="15"/>
  <c r="B1132" i="15"/>
  <c r="F1131" i="15"/>
  <c r="E1131" i="15"/>
  <c r="D1131" i="15"/>
  <c r="C1131" i="15"/>
  <c r="A1131" i="15"/>
  <c r="B1131" i="15"/>
  <c r="F1130" i="15"/>
  <c r="E1130" i="15"/>
  <c r="D1130" i="15"/>
  <c r="C1130" i="15"/>
  <c r="A1130" i="15"/>
  <c r="B1130" i="15"/>
  <c r="F1129" i="15"/>
  <c r="E1129" i="15"/>
  <c r="D1129" i="15"/>
  <c r="C1129" i="15"/>
  <c r="A1129" i="15"/>
  <c r="B1129" i="15"/>
  <c r="F1128" i="15"/>
  <c r="E1128" i="15"/>
  <c r="D1128" i="15"/>
  <c r="C1128" i="15"/>
  <c r="A1128" i="15"/>
  <c r="B1128" i="15"/>
  <c r="F1127" i="15"/>
  <c r="E1127" i="15"/>
  <c r="D1127" i="15"/>
  <c r="C1127" i="15"/>
  <c r="A1127" i="15"/>
  <c r="B1127" i="15"/>
  <c r="F1126" i="15"/>
  <c r="E1126" i="15"/>
  <c r="D1126" i="15"/>
  <c r="C1126" i="15"/>
  <c r="A1126" i="15"/>
  <c r="B1126" i="15"/>
  <c r="F1125" i="15"/>
  <c r="E1125" i="15"/>
  <c r="D1125" i="15"/>
  <c r="C1125" i="15"/>
  <c r="A1125" i="15"/>
  <c r="B1125" i="15"/>
  <c r="F1124" i="15"/>
  <c r="E1124" i="15"/>
  <c r="D1124" i="15"/>
  <c r="C1124" i="15"/>
  <c r="A1124" i="15"/>
  <c r="B1124" i="15"/>
  <c r="F1123" i="15"/>
  <c r="E1123" i="15"/>
  <c r="D1123" i="15"/>
  <c r="C1123" i="15"/>
  <c r="A1123" i="15"/>
  <c r="B1123" i="15"/>
  <c r="F1122" i="15"/>
  <c r="E1122" i="15"/>
  <c r="D1122" i="15"/>
  <c r="C1122" i="15"/>
  <c r="A1122" i="15"/>
  <c r="B1122" i="15"/>
  <c r="F1119" i="15"/>
  <c r="E1119" i="15"/>
  <c r="D1119" i="15"/>
  <c r="C1119" i="15"/>
  <c r="A1119" i="15"/>
  <c r="B1119" i="15"/>
  <c r="F1118" i="15"/>
  <c r="E1118" i="15"/>
  <c r="D1118" i="15"/>
  <c r="C1118" i="15"/>
  <c r="A1118" i="15"/>
  <c r="B1118" i="15"/>
  <c r="F1117" i="15"/>
  <c r="E1117" i="15"/>
  <c r="D1117" i="15"/>
  <c r="C1117" i="15"/>
  <c r="A1117" i="15"/>
  <c r="B1117" i="15"/>
  <c r="F1116" i="15"/>
  <c r="E1116" i="15"/>
  <c r="D1116" i="15"/>
  <c r="C1116" i="15"/>
  <c r="A1116" i="15"/>
  <c r="B1116" i="15"/>
  <c r="F1115" i="15"/>
  <c r="E1115" i="15"/>
  <c r="D1115" i="15"/>
  <c r="C1115" i="15"/>
  <c r="A1115" i="15"/>
  <c r="B1115" i="15"/>
  <c r="F1114" i="15"/>
  <c r="E1114" i="15"/>
  <c r="D1114" i="15"/>
  <c r="C1114" i="15"/>
  <c r="A1114" i="15"/>
  <c r="B1114" i="15"/>
  <c r="F1113" i="15"/>
  <c r="E1113" i="15"/>
  <c r="D1113" i="15"/>
  <c r="C1113" i="15"/>
  <c r="A1113" i="15"/>
  <c r="B1113" i="15"/>
  <c r="F1112" i="15"/>
  <c r="E1112" i="15"/>
  <c r="D1112" i="15"/>
  <c r="C1112" i="15"/>
  <c r="A1112" i="15"/>
  <c r="B1112" i="15"/>
  <c r="F1111" i="15"/>
  <c r="E1111" i="15"/>
  <c r="D1111" i="15"/>
  <c r="C1111" i="15"/>
  <c r="A1111" i="15"/>
  <c r="B1111" i="15"/>
  <c r="F1110" i="15"/>
  <c r="E1110" i="15"/>
  <c r="D1110" i="15"/>
  <c r="C1110" i="15"/>
  <c r="A1110" i="15"/>
  <c r="B1110" i="15"/>
  <c r="F1109" i="15"/>
  <c r="E1109" i="15"/>
  <c r="D1109" i="15"/>
  <c r="C1109" i="15"/>
  <c r="A1109" i="15"/>
  <c r="B1109" i="15"/>
  <c r="F1108" i="15"/>
  <c r="E1108" i="15"/>
  <c r="D1108" i="15"/>
  <c r="C1108" i="15"/>
  <c r="A1108" i="15"/>
  <c r="B1108" i="15"/>
  <c r="F1107" i="15"/>
  <c r="E1107" i="15"/>
  <c r="D1107" i="15"/>
  <c r="C1107" i="15"/>
  <c r="A1107" i="15"/>
  <c r="B1107" i="15"/>
  <c r="F1106" i="15"/>
  <c r="E1106" i="15"/>
  <c r="D1106" i="15"/>
  <c r="C1106" i="15"/>
  <c r="A1106" i="15"/>
  <c r="B1106" i="15"/>
  <c r="F1105" i="15"/>
  <c r="E1105" i="15"/>
  <c r="D1105" i="15"/>
  <c r="C1105" i="15"/>
  <c r="A1105" i="15"/>
  <c r="B1105" i="15"/>
  <c r="F1104" i="15"/>
  <c r="E1104" i="15"/>
  <c r="D1104" i="15"/>
  <c r="C1104" i="15"/>
  <c r="A1104" i="15"/>
  <c r="B1104" i="15"/>
  <c r="F1103" i="15"/>
  <c r="E1103" i="15"/>
  <c r="D1103" i="15"/>
  <c r="C1103" i="15"/>
  <c r="A1103" i="15"/>
  <c r="B1103" i="15"/>
  <c r="F1102" i="15"/>
  <c r="E1102" i="15"/>
  <c r="D1102" i="15"/>
  <c r="C1102" i="15"/>
  <c r="A1102" i="15"/>
  <c r="B1102" i="15"/>
  <c r="F1101" i="15"/>
  <c r="E1101" i="15"/>
  <c r="D1101" i="15"/>
  <c r="C1101" i="15"/>
  <c r="A1101" i="15"/>
  <c r="B1101" i="15"/>
  <c r="F1100" i="15"/>
  <c r="E1100" i="15"/>
  <c r="D1100" i="15"/>
  <c r="C1100" i="15"/>
  <c r="A1100" i="15"/>
  <c r="B1100" i="15"/>
  <c r="F1099" i="15"/>
  <c r="E1099" i="15"/>
  <c r="D1099" i="15"/>
  <c r="C1099" i="15"/>
  <c r="A1099" i="15"/>
  <c r="B1099" i="15"/>
  <c r="F1098" i="15"/>
  <c r="E1098" i="15"/>
  <c r="D1098" i="15"/>
  <c r="C1098" i="15"/>
  <c r="A1098" i="15"/>
  <c r="B1098" i="15"/>
  <c r="F1097" i="15"/>
  <c r="E1097" i="15"/>
  <c r="D1097" i="15"/>
  <c r="C1097" i="15"/>
  <c r="A1097" i="15"/>
  <c r="B1097" i="15"/>
  <c r="F1096" i="15"/>
  <c r="E1096" i="15"/>
  <c r="D1096" i="15"/>
  <c r="C1096" i="15"/>
  <c r="A1096" i="15"/>
  <c r="B1096" i="15"/>
  <c r="F1095" i="15"/>
  <c r="E1095" i="15"/>
  <c r="D1095" i="15"/>
  <c r="C1095" i="15"/>
  <c r="A1095" i="15"/>
  <c r="B1095" i="15"/>
  <c r="F1094" i="15"/>
  <c r="E1094" i="15"/>
  <c r="D1094" i="15"/>
  <c r="C1094" i="15"/>
  <c r="A1094" i="15"/>
  <c r="B1094" i="15"/>
  <c r="F1093" i="15"/>
  <c r="E1093" i="15"/>
  <c r="D1093" i="15"/>
  <c r="C1093" i="15"/>
  <c r="A1093" i="15"/>
  <c r="B1093" i="15"/>
  <c r="F1092" i="15"/>
  <c r="E1092" i="15"/>
  <c r="D1092" i="15"/>
  <c r="C1092" i="15"/>
  <c r="A1092" i="15"/>
  <c r="B1092" i="15"/>
  <c r="F1091" i="15"/>
  <c r="E1091" i="15"/>
  <c r="D1091" i="15"/>
  <c r="C1091" i="15"/>
  <c r="A1091" i="15"/>
  <c r="B1091" i="15"/>
  <c r="F1090" i="15"/>
  <c r="E1090" i="15"/>
  <c r="D1090" i="15"/>
  <c r="C1090" i="15"/>
  <c r="A1090" i="15"/>
  <c r="B1090" i="15"/>
  <c r="F1089" i="15"/>
  <c r="E1089" i="15"/>
  <c r="D1089" i="15"/>
  <c r="C1089" i="15"/>
  <c r="A1089" i="15"/>
  <c r="B1089" i="15"/>
  <c r="F1088" i="15"/>
  <c r="E1088" i="15"/>
  <c r="D1088" i="15"/>
  <c r="C1088" i="15"/>
  <c r="A1088" i="15"/>
  <c r="B1088" i="15"/>
  <c r="F1087" i="15"/>
  <c r="E1087" i="15"/>
  <c r="D1087" i="15"/>
  <c r="C1087" i="15"/>
  <c r="A1087" i="15"/>
  <c r="B1087" i="15"/>
  <c r="F1086" i="15"/>
  <c r="E1086" i="15"/>
  <c r="D1086" i="15"/>
  <c r="C1086" i="15"/>
  <c r="A1086" i="15"/>
  <c r="B1086" i="15"/>
  <c r="F1085" i="15"/>
  <c r="E1085" i="15"/>
  <c r="D1085" i="15"/>
  <c r="C1085" i="15"/>
  <c r="A1085" i="15"/>
  <c r="B1085" i="15"/>
  <c r="F1084" i="15"/>
  <c r="E1084" i="15"/>
  <c r="D1084" i="15"/>
  <c r="C1084" i="15"/>
  <c r="A1084" i="15"/>
  <c r="B1084" i="15"/>
  <c r="F1083" i="15"/>
  <c r="E1083" i="15"/>
  <c r="D1083" i="15"/>
  <c r="C1083" i="15"/>
  <c r="A1083" i="15"/>
  <c r="B1083" i="15"/>
  <c r="F1082" i="15"/>
  <c r="E1082" i="15"/>
  <c r="D1082" i="15"/>
  <c r="C1082" i="15"/>
  <c r="A1082" i="15"/>
  <c r="B1082" i="15"/>
  <c r="F1081" i="15"/>
  <c r="E1081" i="15"/>
  <c r="D1081" i="15"/>
  <c r="C1081" i="15"/>
  <c r="A1081" i="15"/>
  <c r="B1081" i="15"/>
  <c r="F1080" i="15"/>
  <c r="E1080" i="15"/>
  <c r="D1080" i="15"/>
  <c r="C1080" i="15"/>
  <c r="A1080" i="15"/>
  <c r="B1080" i="15"/>
  <c r="F1079" i="15"/>
  <c r="E1079" i="15"/>
  <c r="D1079" i="15"/>
  <c r="C1079" i="15"/>
  <c r="A1079" i="15"/>
  <c r="B1079" i="15"/>
  <c r="F1078" i="15"/>
  <c r="E1078" i="15"/>
  <c r="D1078" i="15"/>
  <c r="C1078" i="15"/>
  <c r="A1078" i="15"/>
  <c r="B1078" i="15"/>
  <c r="F1077" i="15"/>
  <c r="E1077" i="15"/>
  <c r="D1077" i="15"/>
  <c r="C1077" i="15"/>
  <c r="A1077" i="15"/>
  <c r="B1077" i="15"/>
  <c r="F1076" i="15"/>
  <c r="E1076" i="15"/>
  <c r="D1076" i="15"/>
  <c r="C1076" i="15"/>
  <c r="A1076" i="15"/>
  <c r="B1076" i="15"/>
  <c r="F1075" i="15"/>
  <c r="E1075" i="15"/>
  <c r="D1075" i="15"/>
  <c r="C1075" i="15"/>
  <c r="A1075" i="15"/>
  <c r="B1075" i="15"/>
  <c r="F1074" i="15"/>
  <c r="E1074" i="15"/>
  <c r="D1074" i="15"/>
  <c r="C1074" i="15"/>
  <c r="A1074" i="15"/>
  <c r="B1074" i="15"/>
  <c r="F1073" i="15"/>
  <c r="E1073" i="15"/>
  <c r="D1073" i="15"/>
  <c r="C1073" i="15"/>
  <c r="A1073" i="15"/>
  <c r="B1073" i="15"/>
  <c r="F1072" i="15"/>
  <c r="E1072" i="15"/>
  <c r="D1072" i="15"/>
  <c r="C1072" i="15"/>
  <c r="A1072" i="15"/>
  <c r="B1072" i="15"/>
  <c r="F1071" i="15"/>
  <c r="E1071" i="15"/>
  <c r="D1071" i="15"/>
  <c r="C1071" i="15"/>
  <c r="A1071" i="15"/>
  <c r="B1071" i="15"/>
  <c r="F1070" i="15"/>
  <c r="E1070" i="15"/>
  <c r="D1070" i="15"/>
  <c r="C1070" i="15"/>
  <c r="A1070" i="15"/>
  <c r="B1070" i="15"/>
  <c r="F1069" i="15"/>
  <c r="E1069" i="15"/>
  <c r="D1069" i="15"/>
  <c r="C1069" i="15"/>
  <c r="A1069" i="15"/>
  <c r="B1069" i="15"/>
  <c r="F1068" i="15"/>
  <c r="E1068" i="15"/>
  <c r="D1068" i="15"/>
  <c r="C1068" i="15"/>
  <c r="A1068" i="15"/>
  <c r="B1068" i="15"/>
  <c r="F1067" i="15"/>
  <c r="E1067" i="15"/>
  <c r="D1067" i="15"/>
  <c r="C1067" i="15"/>
  <c r="A1067" i="15"/>
  <c r="B1067" i="15"/>
  <c r="F1066" i="15"/>
  <c r="E1066" i="15"/>
  <c r="D1066" i="15"/>
  <c r="C1066" i="15"/>
  <c r="A1066" i="15"/>
  <c r="B1066" i="15"/>
  <c r="F1065" i="15"/>
  <c r="E1065" i="15"/>
  <c r="D1065" i="15"/>
  <c r="C1065" i="15"/>
  <c r="A1065" i="15"/>
  <c r="B1065" i="15"/>
  <c r="F1064" i="15"/>
  <c r="E1064" i="15"/>
  <c r="D1064" i="15"/>
  <c r="C1064" i="15"/>
  <c r="A1064" i="15"/>
  <c r="B1064" i="15"/>
  <c r="F1063" i="15"/>
  <c r="E1063" i="15"/>
  <c r="D1063" i="15"/>
  <c r="C1063" i="15"/>
  <c r="A1063" i="15"/>
  <c r="B1063" i="15"/>
  <c r="F1062" i="15"/>
  <c r="E1062" i="15"/>
  <c r="D1062" i="15"/>
  <c r="C1062" i="15"/>
  <c r="A1062" i="15"/>
  <c r="B1062" i="15"/>
  <c r="F1061" i="15"/>
  <c r="E1061" i="15"/>
  <c r="D1061" i="15"/>
  <c r="C1061" i="15"/>
  <c r="A1061" i="15"/>
  <c r="B1061" i="15"/>
  <c r="F1058" i="15"/>
  <c r="E1058" i="15"/>
  <c r="D1058" i="15"/>
  <c r="C1058" i="15"/>
  <c r="A1058" i="15"/>
  <c r="B1058" i="15"/>
  <c r="F1057" i="15"/>
  <c r="E1057" i="15"/>
  <c r="D1057" i="15"/>
  <c r="C1057" i="15"/>
  <c r="A1057" i="15"/>
  <c r="B1057" i="15"/>
  <c r="F1056" i="15"/>
  <c r="E1056" i="15"/>
  <c r="D1056" i="15"/>
  <c r="C1056" i="15"/>
  <c r="A1056" i="15"/>
  <c r="B1056" i="15"/>
  <c r="F1055" i="15"/>
  <c r="E1055" i="15"/>
  <c r="D1055" i="15"/>
  <c r="C1055" i="15"/>
  <c r="A1055" i="15"/>
  <c r="B1055" i="15"/>
  <c r="F1054" i="15"/>
  <c r="E1054" i="15"/>
  <c r="D1054" i="15"/>
  <c r="C1054" i="15"/>
  <c r="A1054" i="15"/>
  <c r="B1054" i="15"/>
  <c r="F1053" i="15"/>
  <c r="E1053" i="15"/>
  <c r="D1053" i="15"/>
  <c r="C1053" i="15"/>
  <c r="A1053" i="15"/>
  <c r="B1053" i="15"/>
  <c r="F1052" i="15"/>
  <c r="E1052" i="15"/>
  <c r="D1052" i="15"/>
  <c r="C1052" i="15"/>
  <c r="A1052" i="15"/>
  <c r="B1052" i="15"/>
  <c r="F1051" i="15"/>
  <c r="E1051" i="15"/>
  <c r="D1051" i="15"/>
  <c r="C1051" i="15"/>
  <c r="A1051" i="15"/>
  <c r="B1051" i="15"/>
  <c r="F1050" i="15"/>
  <c r="E1050" i="15"/>
  <c r="D1050" i="15"/>
  <c r="C1050" i="15"/>
  <c r="A1050" i="15"/>
  <c r="B1050" i="15"/>
  <c r="F1049" i="15"/>
  <c r="E1049" i="15"/>
  <c r="D1049" i="15"/>
  <c r="C1049" i="15"/>
  <c r="A1049" i="15"/>
  <c r="B1049" i="15"/>
  <c r="F1048" i="15"/>
  <c r="E1048" i="15"/>
  <c r="D1048" i="15"/>
  <c r="C1048" i="15"/>
  <c r="A1048" i="15"/>
  <c r="B1048" i="15"/>
  <c r="F1047" i="15"/>
  <c r="E1047" i="15"/>
  <c r="D1047" i="15"/>
  <c r="C1047" i="15"/>
  <c r="A1047" i="15"/>
  <c r="B1047" i="15"/>
  <c r="F1046" i="15"/>
  <c r="E1046" i="15"/>
  <c r="D1046" i="15"/>
  <c r="C1046" i="15"/>
  <c r="A1046" i="15"/>
  <c r="B1046" i="15"/>
  <c r="F1045" i="15"/>
  <c r="E1045" i="15"/>
  <c r="D1045" i="15"/>
  <c r="C1045" i="15"/>
  <c r="A1045" i="15"/>
  <c r="B1045" i="15"/>
  <c r="F1044" i="15"/>
  <c r="E1044" i="15"/>
  <c r="D1044" i="15"/>
  <c r="C1044" i="15"/>
  <c r="A1044" i="15"/>
  <c r="B1044" i="15"/>
  <c r="F1043" i="15"/>
  <c r="E1043" i="15"/>
  <c r="D1043" i="15"/>
  <c r="C1043" i="15"/>
  <c r="A1043" i="15"/>
  <c r="B1043" i="15"/>
  <c r="F1042" i="15"/>
  <c r="E1042" i="15"/>
  <c r="D1042" i="15"/>
  <c r="C1042" i="15"/>
  <c r="A1042" i="15"/>
  <c r="B1042" i="15"/>
  <c r="F1041" i="15"/>
  <c r="E1041" i="15"/>
  <c r="D1041" i="15"/>
  <c r="C1041" i="15"/>
  <c r="A1041" i="15"/>
  <c r="B1041" i="15"/>
  <c r="F1040" i="15"/>
  <c r="E1040" i="15"/>
  <c r="D1040" i="15"/>
  <c r="C1040" i="15"/>
  <c r="A1040" i="15"/>
  <c r="B1040" i="15"/>
  <c r="F1039" i="15"/>
  <c r="E1039" i="15"/>
  <c r="D1039" i="15"/>
  <c r="C1039" i="15"/>
  <c r="A1039" i="15"/>
  <c r="B1039" i="15"/>
  <c r="F1038" i="15"/>
  <c r="E1038" i="15"/>
  <c r="D1038" i="15"/>
  <c r="C1038" i="15"/>
  <c r="A1038" i="15"/>
  <c r="B1038" i="15"/>
  <c r="F1037" i="15"/>
  <c r="E1037" i="15"/>
  <c r="D1037" i="15"/>
  <c r="C1037" i="15"/>
  <c r="A1037" i="15"/>
  <c r="B1037" i="15"/>
  <c r="F1036" i="15"/>
  <c r="E1036" i="15"/>
  <c r="D1036" i="15"/>
  <c r="C1036" i="15"/>
  <c r="A1036" i="15"/>
  <c r="B1036" i="15"/>
  <c r="F1035" i="15"/>
  <c r="E1035" i="15"/>
  <c r="D1035" i="15"/>
  <c r="C1035" i="15"/>
  <c r="A1035" i="15"/>
  <c r="B1035" i="15"/>
  <c r="F1034" i="15"/>
  <c r="E1034" i="15"/>
  <c r="D1034" i="15"/>
  <c r="C1034" i="15"/>
  <c r="A1034" i="15"/>
  <c r="B1034" i="15"/>
  <c r="F1033" i="15"/>
  <c r="E1033" i="15"/>
  <c r="D1033" i="15"/>
  <c r="C1033" i="15"/>
  <c r="A1033" i="15"/>
  <c r="B1033" i="15"/>
  <c r="F1032" i="15"/>
  <c r="E1032" i="15"/>
  <c r="D1032" i="15"/>
  <c r="C1032" i="15"/>
  <c r="A1032" i="15"/>
  <c r="B1032" i="15"/>
  <c r="F1031" i="15"/>
  <c r="E1031" i="15"/>
  <c r="D1031" i="15"/>
  <c r="C1031" i="15"/>
  <c r="A1031" i="15"/>
  <c r="B1031" i="15"/>
  <c r="F1030" i="15"/>
  <c r="E1030" i="15"/>
  <c r="D1030" i="15"/>
  <c r="C1030" i="15"/>
  <c r="A1030" i="15"/>
  <c r="B1030" i="15"/>
  <c r="F1029" i="15"/>
  <c r="E1029" i="15"/>
  <c r="D1029" i="15"/>
  <c r="C1029" i="15"/>
  <c r="A1029" i="15"/>
  <c r="B1029" i="15"/>
  <c r="F1028" i="15"/>
  <c r="E1028" i="15"/>
  <c r="D1028" i="15"/>
  <c r="C1028" i="15"/>
  <c r="A1028" i="15"/>
  <c r="B1028" i="15"/>
  <c r="F1027" i="15"/>
  <c r="E1027" i="15"/>
  <c r="D1027" i="15"/>
  <c r="C1027" i="15"/>
  <c r="A1027" i="15"/>
  <c r="B1027" i="15"/>
  <c r="F1026" i="15"/>
  <c r="E1026" i="15"/>
  <c r="D1026" i="15"/>
  <c r="C1026" i="15"/>
  <c r="A1026" i="15"/>
  <c r="B1026" i="15"/>
  <c r="F1025" i="15"/>
  <c r="E1025" i="15"/>
  <c r="D1025" i="15"/>
  <c r="C1025" i="15"/>
  <c r="A1025" i="15"/>
  <c r="B1025" i="15"/>
  <c r="F1024" i="15"/>
  <c r="E1024" i="15"/>
  <c r="D1024" i="15"/>
  <c r="C1024" i="15"/>
  <c r="A1024" i="15"/>
  <c r="B1024" i="15"/>
  <c r="F1023" i="15"/>
  <c r="E1023" i="15"/>
  <c r="D1023" i="15"/>
  <c r="C1023" i="15"/>
  <c r="A1023" i="15"/>
  <c r="B1023" i="15"/>
  <c r="F1022" i="15"/>
  <c r="E1022" i="15"/>
  <c r="D1022" i="15"/>
  <c r="C1022" i="15"/>
  <c r="A1022" i="15"/>
  <c r="B1022" i="15"/>
  <c r="F1021" i="15"/>
  <c r="E1021" i="15"/>
  <c r="D1021" i="15"/>
  <c r="C1021" i="15"/>
  <c r="A1021" i="15"/>
  <c r="B1021" i="15"/>
  <c r="F1020" i="15"/>
  <c r="E1020" i="15"/>
  <c r="D1020" i="15"/>
  <c r="C1020" i="15"/>
  <c r="A1020" i="15"/>
  <c r="B1020" i="15"/>
  <c r="F1019" i="15"/>
  <c r="E1019" i="15"/>
  <c r="D1019" i="15"/>
  <c r="C1019" i="15"/>
  <c r="A1019" i="15"/>
  <c r="B1019" i="15"/>
  <c r="F1018" i="15"/>
  <c r="E1018" i="15"/>
  <c r="D1018" i="15"/>
  <c r="C1018" i="15"/>
  <c r="A1018" i="15"/>
  <c r="B1018" i="15"/>
  <c r="F1017" i="15"/>
  <c r="E1017" i="15"/>
  <c r="D1017" i="15"/>
  <c r="C1017" i="15"/>
  <c r="A1017" i="15"/>
  <c r="B1017" i="15"/>
  <c r="F1016" i="15"/>
  <c r="E1016" i="15"/>
  <c r="D1016" i="15"/>
  <c r="C1016" i="15"/>
  <c r="A1016" i="15"/>
  <c r="B1016" i="15"/>
  <c r="F1015" i="15"/>
  <c r="E1015" i="15"/>
  <c r="D1015" i="15"/>
  <c r="C1015" i="15"/>
  <c r="A1015" i="15"/>
  <c r="B1015" i="15"/>
  <c r="F1014" i="15"/>
  <c r="E1014" i="15"/>
  <c r="D1014" i="15"/>
  <c r="C1014" i="15"/>
  <c r="A1014" i="15"/>
  <c r="B1014" i="15"/>
  <c r="F1013" i="15"/>
  <c r="E1013" i="15"/>
  <c r="D1013" i="15"/>
  <c r="C1013" i="15"/>
  <c r="A1013" i="15"/>
  <c r="B1013" i="15"/>
  <c r="F1012" i="15"/>
  <c r="E1012" i="15"/>
  <c r="D1012" i="15"/>
  <c r="C1012" i="15"/>
  <c r="A1012" i="15"/>
  <c r="B1012" i="15"/>
  <c r="F1011" i="15"/>
  <c r="E1011" i="15"/>
  <c r="D1011" i="15"/>
  <c r="C1011" i="15"/>
  <c r="A1011" i="15"/>
  <c r="B1011" i="15"/>
  <c r="F1010" i="15"/>
  <c r="E1010" i="15"/>
  <c r="D1010" i="15"/>
  <c r="C1010" i="15"/>
  <c r="A1010" i="15"/>
  <c r="B1010" i="15"/>
  <c r="F1009" i="15"/>
  <c r="E1009" i="15"/>
  <c r="D1009" i="15"/>
  <c r="C1009" i="15"/>
  <c r="A1009" i="15"/>
  <c r="B1009" i="15"/>
  <c r="F1008" i="15"/>
  <c r="E1008" i="15"/>
  <c r="D1008" i="15"/>
  <c r="C1008" i="15"/>
  <c r="A1008" i="15"/>
  <c r="B1008" i="15"/>
  <c r="F1007" i="15"/>
  <c r="E1007" i="15"/>
  <c r="D1007" i="15"/>
  <c r="C1007" i="15"/>
  <c r="A1007" i="15"/>
  <c r="B1007" i="15"/>
  <c r="F1006" i="15"/>
  <c r="E1006" i="15"/>
  <c r="D1006" i="15"/>
  <c r="C1006" i="15"/>
  <c r="A1006" i="15"/>
  <c r="B1006" i="15"/>
  <c r="F1005" i="15"/>
  <c r="E1005" i="15"/>
  <c r="D1005" i="15"/>
  <c r="C1005" i="15"/>
  <c r="A1005" i="15"/>
  <c r="B1005" i="15"/>
  <c r="F1004" i="15"/>
  <c r="E1004" i="15"/>
  <c r="D1004" i="15"/>
  <c r="C1004" i="15"/>
  <c r="A1004" i="15"/>
  <c r="B1004" i="15"/>
  <c r="F1003" i="15"/>
  <c r="E1003" i="15"/>
  <c r="D1003" i="15"/>
  <c r="C1003" i="15"/>
  <c r="A1003" i="15"/>
  <c r="B1003" i="15"/>
  <c r="F1002" i="15"/>
  <c r="E1002" i="15"/>
  <c r="D1002" i="15"/>
  <c r="C1002" i="15"/>
  <c r="A1002" i="15"/>
  <c r="B1002" i="15"/>
  <c r="F1001" i="15"/>
  <c r="E1001" i="15"/>
  <c r="D1001" i="15"/>
  <c r="C1001" i="15"/>
  <c r="A1001" i="15"/>
  <c r="B1001" i="15"/>
  <c r="F1000" i="15"/>
  <c r="E1000" i="15"/>
  <c r="D1000" i="15"/>
  <c r="C1000" i="15"/>
  <c r="A1000" i="15"/>
  <c r="B1000" i="15"/>
  <c r="F997" i="15"/>
  <c r="E997" i="15"/>
  <c r="D997" i="15"/>
  <c r="C997" i="15"/>
  <c r="A997" i="15"/>
  <c r="B997" i="15"/>
  <c r="F996" i="15"/>
  <c r="E996" i="15"/>
  <c r="D996" i="15"/>
  <c r="C996" i="15"/>
  <c r="A996" i="15"/>
  <c r="B996" i="15"/>
  <c r="F995" i="15"/>
  <c r="E995" i="15"/>
  <c r="D995" i="15"/>
  <c r="C995" i="15"/>
  <c r="A995" i="15"/>
  <c r="B995" i="15"/>
  <c r="F994" i="15"/>
  <c r="E994" i="15"/>
  <c r="D994" i="15"/>
  <c r="C994" i="15"/>
  <c r="A994" i="15"/>
  <c r="B994" i="15"/>
  <c r="F993" i="15"/>
  <c r="E993" i="15"/>
  <c r="D993" i="15"/>
  <c r="C993" i="15"/>
  <c r="A993" i="15"/>
  <c r="B993" i="15"/>
  <c r="F992" i="15"/>
  <c r="E992" i="15"/>
  <c r="D992" i="15"/>
  <c r="C992" i="15"/>
  <c r="A992" i="15"/>
  <c r="B992" i="15"/>
  <c r="F991" i="15"/>
  <c r="E991" i="15"/>
  <c r="D991" i="15"/>
  <c r="C991" i="15"/>
  <c r="A991" i="15"/>
  <c r="B991" i="15"/>
  <c r="F990" i="15"/>
  <c r="E990" i="15"/>
  <c r="D990" i="15"/>
  <c r="C990" i="15"/>
  <c r="A990" i="15"/>
  <c r="B990" i="15"/>
  <c r="F989" i="15"/>
  <c r="E989" i="15"/>
  <c r="D989" i="15"/>
  <c r="C989" i="15"/>
  <c r="A989" i="15"/>
  <c r="B989" i="15"/>
  <c r="F988" i="15"/>
  <c r="E988" i="15"/>
  <c r="D988" i="15"/>
  <c r="C988" i="15"/>
  <c r="A988" i="15"/>
  <c r="B988" i="15"/>
  <c r="F987" i="15"/>
  <c r="E987" i="15"/>
  <c r="D987" i="15"/>
  <c r="C987" i="15"/>
  <c r="A987" i="15"/>
  <c r="B987" i="15"/>
  <c r="F986" i="15"/>
  <c r="E986" i="15"/>
  <c r="D986" i="15"/>
  <c r="C986" i="15"/>
  <c r="A986" i="15"/>
  <c r="B986" i="15"/>
  <c r="F985" i="15"/>
  <c r="E985" i="15"/>
  <c r="D985" i="15"/>
  <c r="C985" i="15"/>
  <c r="A985" i="15"/>
  <c r="B985" i="15"/>
  <c r="F984" i="15"/>
  <c r="E984" i="15"/>
  <c r="D984" i="15"/>
  <c r="C984" i="15"/>
  <c r="A984" i="15"/>
  <c r="B984" i="15"/>
  <c r="F983" i="15"/>
  <c r="E983" i="15"/>
  <c r="D983" i="15"/>
  <c r="C983" i="15"/>
  <c r="A983" i="15"/>
  <c r="B983" i="15"/>
  <c r="F982" i="15"/>
  <c r="E982" i="15"/>
  <c r="D982" i="15"/>
  <c r="C982" i="15"/>
  <c r="A982" i="15"/>
  <c r="B982" i="15"/>
  <c r="F981" i="15"/>
  <c r="E981" i="15"/>
  <c r="D981" i="15"/>
  <c r="C981" i="15"/>
  <c r="A981" i="15"/>
  <c r="B981" i="15"/>
  <c r="F980" i="15"/>
  <c r="E980" i="15"/>
  <c r="D980" i="15"/>
  <c r="C980" i="15"/>
  <c r="A980" i="15"/>
  <c r="B980" i="15"/>
  <c r="F979" i="15"/>
  <c r="E979" i="15"/>
  <c r="D979" i="15"/>
  <c r="C979" i="15"/>
  <c r="A979" i="15"/>
  <c r="B979" i="15"/>
  <c r="F978" i="15"/>
  <c r="E978" i="15"/>
  <c r="D978" i="15"/>
  <c r="C978" i="15"/>
  <c r="A978" i="15"/>
  <c r="B978" i="15"/>
  <c r="F977" i="15"/>
  <c r="E977" i="15"/>
  <c r="D977" i="15"/>
  <c r="C977" i="15"/>
  <c r="A977" i="15"/>
  <c r="B977" i="15"/>
  <c r="F976" i="15"/>
  <c r="E976" i="15"/>
  <c r="D976" i="15"/>
  <c r="C976" i="15"/>
  <c r="A976" i="15"/>
  <c r="B976" i="15"/>
  <c r="F975" i="15"/>
  <c r="E975" i="15"/>
  <c r="D975" i="15"/>
  <c r="C975" i="15"/>
  <c r="A975" i="15"/>
  <c r="B975" i="15"/>
  <c r="F974" i="15"/>
  <c r="E974" i="15"/>
  <c r="D974" i="15"/>
  <c r="C974" i="15"/>
  <c r="A974" i="15"/>
  <c r="B974" i="15"/>
  <c r="F973" i="15"/>
  <c r="E973" i="15"/>
  <c r="D973" i="15"/>
  <c r="C973" i="15"/>
  <c r="A973" i="15"/>
  <c r="B973" i="15"/>
  <c r="F972" i="15"/>
  <c r="E972" i="15"/>
  <c r="D972" i="15"/>
  <c r="C972" i="15"/>
  <c r="A972" i="15"/>
  <c r="B972" i="15"/>
  <c r="F971" i="15"/>
  <c r="E971" i="15"/>
  <c r="D971" i="15"/>
  <c r="C971" i="15"/>
  <c r="A971" i="15"/>
  <c r="B971" i="15"/>
  <c r="F970" i="15"/>
  <c r="E970" i="15"/>
  <c r="D970" i="15"/>
  <c r="C970" i="15"/>
  <c r="A970" i="15"/>
  <c r="B970" i="15"/>
  <c r="F969" i="15"/>
  <c r="E969" i="15"/>
  <c r="D969" i="15"/>
  <c r="C969" i="15"/>
  <c r="A969" i="15"/>
  <c r="B969" i="15"/>
  <c r="F968" i="15"/>
  <c r="E968" i="15"/>
  <c r="D968" i="15"/>
  <c r="C968" i="15"/>
  <c r="A968" i="15"/>
  <c r="B968" i="15"/>
  <c r="F967" i="15"/>
  <c r="E967" i="15"/>
  <c r="D967" i="15"/>
  <c r="C967" i="15"/>
  <c r="A967" i="15"/>
  <c r="B967" i="15"/>
  <c r="F966" i="15"/>
  <c r="E966" i="15"/>
  <c r="D966" i="15"/>
  <c r="C966" i="15"/>
  <c r="A966" i="15"/>
  <c r="B966" i="15"/>
  <c r="F965" i="15"/>
  <c r="E965" i="15"/>
  <c r="D965" i="15"/>
  <c r="C965" i="15"/>
  <c r="A965" i="15"/>
  <c r="B965" i="15"/>
  <c r="F964" i="15"/>
  <c r="E964" i="15"/>
  <c r="D964" i="15"/>
  <c r="C964" i="15"/>
  <c r="A964" i="15"/>
  <c r="B964" i="15"/>
  <c r="F963" i="15"/>
  <c r="E963" i="15"/>
  <c r="D963" i="15"/>
  <c r="C963" i="15"/>
  <c r="A963" i="15"/>
  <c r="B963" i="15"/>
  <c r="F962" i="15"/>
  <c r="E962" i="15"/>
  <c r="D962" i="15"/>
  <c r="C962" i="15"/>
  <c r="A962" i="15"/>
  <c r="B962" i="15"/>
  <c r="F961" i="15"/>
  <c r="E961" i="15"/>
  <c r="D961" i="15"/>
  <c r="C961" i="15"/>
  <c r="A961" i="15"/>
  <c r="B961" i="15"/>
  <c r="F960" i="15"/>
  <c r="E960" i="15"/>
  <c r="D960" i="15"/>
  <c r="C960" i="15"/>
  <c r="A960" i="15"/>
  <c r="B960" i="15"/>
  <c r="F959" i="15"/>
  <c r="E959" i="15"/>
  <c r="D959" i="15"/>
  <c r="C959" i="15"/>
  <c r="A959" i="15"/>
  <c r="B959" i="15"/>
  <c r="F958" i="15"/>
  <c r="E958" i="15"/>
  <c r="D958" i="15"/>
  <c r="C958" i="15"/>
  <c r="A958" i="15"/>
  <c r="B958" i="15"/>
  <c r="F957" i="15"/>
  <c r="E957" i="15"/>
  <c r="D957" i="15"/>
  <c r="C957" i="15"/>
  <c r="A957" i="15"/>
  <c r="B957" i="15"/>
  <c r="F956" i="15"/>
  <c r="E956" i="15"/>
  <c r="D956" i="15"/>
  <c r="C956" i="15"/>
  <c r="A956" i="15"/>
  <c r="B956" i="15"/>
  <c r="F955" i="15"/>
  <c r="E955" i="15"/>
  <c r="D955" i="15"/>
  <c r="C955" i="15"/>
  <c r="A955" i="15"/>
  <c r="B955" i="15"/>
  <c r="F954" i="15"/>
  <c r="E954" i="15"/>
  <c r="D954" i="15"/>
  <c r="C954" i="15"/>
  <c r="A954" i="15"/>
  <c r="B954" i="15"/>
  <c r="F953" i="15"/>
  <c r="E953" i="15"/>
  <c r="D953" i="15"/>
  <c r="C953" i="15"/>
  <c r="A953" i="15"/>
  <c r="B953" i="15"/>
  <c r="F952" i="15"/>
  <c r="E952" i="15"/>
  <c r="D952" i="15"/>
  <c r="C952" i="15"/>
  <c r="A952" i="15"/>
  <c r="B952" i="15"/>
  <c r="F951" i="15"/>
  <c r="E951" i="15"/>
  <c r="D951" i="15"/>
  <c r="C951" i="15"/>
  <c r="A951" i="15"/>
  <c r="B951" i="15"/>
  <c r="F950" i="15"/>
  <c r="E950" i="15"/>
  <c r="D950" i="15"/>
  <c r="C950" i="15"/>
  <c r="A950" i="15"/>
  <c r="B950" i="15"/>
  <c r="F949" i="15"/>
  <c r="E949" i="15"/>
  <c r="D949" i="15"/>
  <c r="C949" i="15"/>
  <c r="A949" i="15"/>
  <c r="B949" i="15"/>
  <c r="F948" i="15"/>
  <c r="E948" i="15"/>
  <c r="D948" i="15"/>
  <c r="C948" i="15"/>
  <c r="A948" i="15"/>
  <c r="B948" i="15"/>
  <c r="F947" i="15"/>
  <c r="E947" i="15"/>
  <c r="D947" i="15"/>
  <c r="C947" i="15"/>
  <c r="A947" i="15"/>
  <c r="B947" i="15"/>
  <c r="F946" i="15"/>
  <c r="E946" i="15"/>
  <c r="D946" i="15"/>
  <c r="C946" i="15"/>
  <c r="A946" i="15"/>
  <c r="B946" i="15"/>
  <c r="F945" i="15"/>
  <c r="E945" i="15"/>
  <c r="D945" i="15"/>
  <c r="C945" i="15"/>
  <c r="A945" i="15"/>
  <c r="B945" i="15"/>
  <c r="F944" i="15"/>
  <c r="E944" i="15"/>
  <c r="D944" i="15"/>
  <c r="C944" i="15"/>
  <c r="A944" i="15"/>
  <c r="B944" i="15"/>
  <c r="F943" i="15"/>
  <c r="E943" i="15"/>
  <c r="D943" i="15"/>
  <c r="C943" i="15"/>
  <c r="A943" i="15"/>
  <c r="B943" i="15"/>
  <c r="F942" i="15"/>
  <c r="E942" i="15"/>
  <c r="D942" i="15"/>
  <c r="C942" i="15"/>
  <c r="A942" i="15"/>
  <c r="B942" i="15"/>
  <c r="F941" i="15"/>
  <c r="E941" i="15"/>
  <c r="D941" i="15"/>
  <c r="C941" i="15"/>
  <c r="A941" i="15"/>
  <c r="B941" i="15"/>
  <c r="F940" i="15"/>
  <c r="E940" i="15"/>
  <c r="D940" i="15"/>
  <c r="C940" i="15"/>
  <c r="A940" i="15"/>
  <c r="B940" i="15"/>
  <c r="F939" i="15"/>
  <c r="E939" i="15"/>
  <c r="D939" i="15"/>
  <c r="C939" i="15"/>
  <c r="A939" i="15"/>
  <c r="B939" i="15"/>
  <c r="F938" i="15"/>
  <c r="E938" i="15"/>
  <c r="D938" i="15"/>
  <c r="C938" i="15"/>
  <c r="A938" i="15"/>
  <c r="B938" i="15"/>
  <c r="F937" i="15"/>
  <c r="E937" i="15"/>
  <c r="D937" i="15"/>
  <c r="C937" i="15"/>
  <c r="A937" i="15"/>
  <c r="B937" i="15"/>
  <c r="F936" i="15"/>
  <c r="E936" i="15"/>
  <c r="D936" i="15"/>
  <c r="C936" i="15"/>
  <c r="A936" i="15"/>
  <c r="B936" i="15"/>
  <c r="F935" i="15"/>
  <c r="E935" i="15"/>
  <c r="D935" i="15"/>
  <c r="C935" i="15"/>
  <c r="A935" i="15"/>
  <c r="B935" i="15"/>
  <c r="F934" i="15"/>
  <c r="E934" i="15"/>
  <c r="D934" i="15"/>
  <c r="C934" i="15"/>
  <c r="A934" i="15"/>
  <c r="B934" i="15"/>
  <c r="F933" i="15"/>
  <c r="E933" i="15"/>
  <c r="D933" i="15"/>
  <c r="C933" i="15"/>
  <c r="A933" i="15"/>
  <c r="B933" i="15"/>
  <c r="F932" i="15"/>
  <c r="E932" i="15"/>
  <c r="D932" i="15"/>
  <c r="C932" i="15"/>
  <c r="A932" i="15"/>
  <c r="B932" i="15"/>
  <c r="F931" i="15"/>
  <c r="E931" i="15"/>
  <c r="D931" i="15"/>
  <c r="C931" i="15"/>
  <c r="A931" i="15"/>
  <c r="B931" i="15"/>
  <c r="F930" i="15"/>
  <c r="E930" i="15"/>
  <c r="D930" i="15"/>
  <c r="C930" i="15"/>
  <c r="A930" i="15"/>
  <c r="B930" i="15"/>
  <c r="F929" i="15"/>
  <c r="E929" i="15"/>
  <c r="D929" i="15"/>
  <c r="C929" i="15"/>
  <c r="A929" i="15"/>
  <c r="B929" i="15"/>
  <c r="F928" i="15"/>
  <c r="E928" i="15"/>
  <c r="D928" i="15"/>
  <c r="C928" i="15"/>
  <c r="A928" i="15"/>
  <c r="B928" i="15"/>
  <c r="F927" i="15"/>
  <c r="E927" i="15"/>
  <c r="D927" i="15"/>
  <c r="C927" i="15"/>
  <c r="A927" i="15"/>
  <c r="B927" i="15"/>
  <c r="F926" i="15"/>
  <c r="E926" i="15"/>
  <c r="D926" i="15"/>
  <c r="C926" i="15"/>
  <c r="A926" i="15"/>
  <c r="B926" i="15"/>
  <c r="F925" i="15"/>
  <c r="E925" i="15"/>
  <c r="D925" i="15"/>
  <c r="C925" i="15"/>
  <c r="A925" i="15"/>
  <c r="B925" i="15"/>
  <c r="F924" i="15"/>
  <c r="E924" i="15"/>
  <c r="D924" i="15"/>
  <c r="C924" i="15"/>
  <c r="A924" i="15"/>
  <c r="B924" i="15"/>
  <c r="F923" i="15"/>
  <c r="E923" i="15"/>
  <c r="D923" i="15"/>
  <c r="C923" i="15"/>
  <c r="A923" i="15"/>
  <c r="B923" i="15"/>
  <c r="F922" i="15"/>
  <c r="E922" i="15"/>
  <c r="D922" i="15"/>
  <c r="C922" i="15"/>
  <c r="A922" i="15"/>
  <c r="B922" i="15"/>
  <c r="F921" i="15"/>
  <c r="E921" i="15"/>
  <c r="D921" i="15"/>
  <c r="C921" i="15"/>
  <c r="A921" i="15"/>
  <c r="B921" i="15"/>
  <c r="F920" i="15"/>
  <c r="E920" i="15"/>
  <c r="D920" i="15"/>
  <c r="C920" i="15"/>
  <c r="A920" i="15"/>
  <c r="B920" i="15"/>
  <c r="F919" i="15"/>
  <c r="E919" i="15"/>
  <c r="D919" i="15"/>
  <c r="C919" i="15"/>
  <c r="A919" i="15"/>
  <c r="B919" i="15"/>
  <c r="F918" i="15"/>
  <c r="E918" i="15"/>
  <c r="D918" i="15"/>
  <c r="C918" i="15"/>
  <c r="A918" i="15"/>
  <c r="B918" i="15"/>
  <c r="F917" i="15"/>
  <c r="E917" i="15"/>
  <c r="D917" i="15"/>
  <c r="C917" i="15"/>
  <c r="A917" i="15"/>
  <c r="B917" i="15"/>
  <c r="F916" i="15"/>
  <c r="E916" i="15"/>
  <c r="D916" i="15"/>
  <c r="C916" i="15"/>
  <c r="A916" i="15"/>
  <c r="B916" i="15"/>
  <c r="F915" i="15"/>
  <c r="E915" i="15"/>
  <c r="D915" i="15"/>
  <c r="C915" i="15"/>
  <c r="A915" i="15"/>
  <c r="B915" i="15"/>
  <c r="F914" i="15"/>
  <c r="E914" i="15"/>
  <c r="D914" i="15"/>
  <c r="C914" i="15"/>
  <c r="A914" i="15"/>
  <c r="B914" i="15"/>
  <c r="F913" i="15"/>
  <c r="E913" i="15"/>
  <c r="D913" i="15"/>
  <c r="C913" i="15"/>
  <c r="A913" i="15"/>
  <c r="B913" i="15"/>
  <c r="F912" i="15"/>
  <c r="E912" i="15"/>
  <c r="D912" i="15"/>
  <c r="C912" i="15"/>
  <c r="A912" i="15"/>
  <c r="B912" i="15"/>
  <c r="F911" i="15"/>
  <c r="E911" i="15"/>
  <c r="D911" i="15"/>
  <c r="C911" i="15"/>
  <c r="A911" i="15"/>
  <c r="B911" i="15"/>
  <c r="F910" i="15"/>
  <c r="E910" i="15"/>
  <c r="D910" i="15"/>
  <c r="C910" i="15"/>
  <c r="A910" i="15"/>
  <c r="B910" i="15"/>
  <c r="F909" i="15"/>
  <c r="E909" i="15"/>
  <c r="D909" i="15"/>
  <c r="C909" i="15"/>
  <c r="A909" i="15"/>
  <c r="B909" i="15"/>
  <c r="F908" i="15"/>
  <c r="E908" i="15"/>
  <c r="D908" i="15"/>
  <c r="C908" i="15"/>
  <c r="A908" i="15"/>
  <c r="B908" i="15"/>
  <c r="F907" i="15"/>
  <c r="E907" i="15"/>
  <c r="D907" i="15"/>
  <c r="C907" i="15"/>
  <c r="A907" i="15"/>
  <c r="B907" i="15"/>
  <c r="F906" i="15"/>
  <c r="E906" i="15"/>
  <c r="D906" i="15"/>
  <c r="C906" i="15"/>
  <c r="A906" i="15"/>
  <c r="B906" i="15"/>
  <c r="F905" i="15"/>
  <c r="E905" i="15"/>
  <c r="D905" i="15"/>
  <c r="C905" i="15"/>
  <c r="A905" i="15"/>
  <c r="B905" i="15"/>
  <c r="F904" i="15"/>
  <c r="E904" i="15"/>
  <c r="D904" i="15"/>
  <c r="C904" i="15"/>
  <c r="A904" i="15"/>
  <c r="B904" i="15"/>
  <c r="F903" i="15"/>
  <c r="E903" i="15"/>
  <c r="D903" i="15"/>
  <c r="C903" i="15"/>
  <c r="A903" i="15"/>
  <c r="B903" i="15"/>
  <c r="F902" i="15"/>
  <c r="E902" i="15"/>
  <c r="D902" i="15"/>
  <c r="C902" i="15"/>
  <c r="A902" i="15"/>
  <c r="B902" i="15"/>
  <c r="F901" i="15"/>
  <c r="E901" i="15"/>
  <c r="D901" i="15"/>
  <c r="C901" i="15"/>
  <c r="A901" i="15"/>
  <c r="B901" i="15"/>
  <c r="F900" i="15"/>
  <c r="E900" i="15"/>
  <c r="D900" i="15"/>
  <c r="C900" i="15"/>
  <c r="A900" i="15"/>
  <c r="B900" i="15"/>
  <c r="F899" i="15"/>
  <c r="E899" i="15"/>
  <c r="D899" i="15"/>
  <c r="C899" i="15"/>
  <c r="A899" i="15"/>
  <c r="B899" i="15"/>
  <c r="F898" i="15"/>
  <c r="E898" i="15"/>
  <c r="D898" i="15"/>
  <c r="C898" i="15"/>
  <c r="A898" i="15"/>
  <c r="B898" i="15"/>
  <c r="F897" i="15"/>
  <c r="E897" i="15"/>
  <c r="D897" i="15"/>
  <c r="C897" i="15"/>
  <c r="A897" i="15"/>
  <c r="B897" i="15"/>
  <c r="F896" i="15"/>
  <c r="E896" i="15"/>
  <c r="D896" i="15"/>
  <c r="C896" i="15"/>
  <c r="A896" i="15"/>
  <c r="B896" i="15"/>
  <c r="F895" i="15"/>
  <c r="E895" i="15"/>
  <c r="D895" i="15"/>
  <c r="C895" i="15"/>
  <c r="A895" i="15"/>
  <c r="B895" i="15"/>
  <c r="F894" i="15"/>
  <c r="E894" i="15"/>
  <c r="D894" i="15"/>
  <c r="C894" i="15"/>
  <c r="A894" i="15"/>
  <c r="B894" i="15"/>
  <c r="F893" i="15"/>
  <c r="E893" i="15"/>
  <c r="D893" i="15"/>
  <c r="C893" i="15"/>
  <c r="A893" i="15"/>
  <c r="B893" i="15"/>
  <c r="F892" i="15"/>
  <c r="E892" i="15"/>
  <c r="D892" i="15"/>
  <c r="C892" i="15"/>
  <c r="A892" i="15"/>
  <c r="B892" i="15"/>
  <c r="F891" i="15"/>
  <c r="E891" i="15"/>
  <c r="D891" i="15"/>
  <c r="C891" i="15"/>
  <c r="A891" i="15"/>
  <c r="B891" i="15"/>
  <c r="F890" i="15"/>
  <c r="E890" i="15"/>
  <c r="D890" i="15"/>
  <c r="C890" i="15"/>
  <c r="A890" i="15"/>
  <c r="B890" i="15"/>
  <c r="F889" i="15"/>
  <c r="E889" i="15"/>
  <c r="D889" i="15"/>
  <c r="C889" i="15"/>
  <c r="A889" i="15"/>
  <c r="B889" i="15"/>
  <c r="F888" i="15"/>
  <c r="E888" i="15"/>
  <c r="D888" i="15"/>
  <c r="C888" i="15"/>
  <c r="A888" i="15"/>
  <c r="B888" i="15"/>
  <c r="F887" i="15"/>
  <c r="E887" i="15"/>
  <c r="D887" i="15"/>
  <c r="C887" i="15"/>
  <c r="A887" i="15"/>
  <c r="B887" i="15"/>
  <c r="F886" i="15"/>
  <c r="E886" i="15"/>
  <c r="D886" i="15"/>
  <c r="C886" i="15"/>
  <c r="A886" i="15"/>
  <c r="B886" i="15"/>
  <c r="F885" i="15"/>
  <c r="E885" i="15"/>
  <c r="D885" i="15"/>
  <c r="C885" i="15"/>
  <c r="A885" i="15"/>
  <c r="B885" i="15"/>
  <c r="F884" i="15"/>
  <c r="E884" i="15"/>
  <c r="D884" i="15"/>
  <c r="C884" i="15"/>
  <c r="A884" i="15"/>
  <c r="B884" i="15"/>
  <c r="F883" i="15"/>
  <c r="E883" i="15"/>
  <c r="D883" i="15"/>
  <c r="C883" i="15"/>
  <c r="A883" i="15"/>
  <c r="B883" i="15"/>
  <c r="F880" i="15"/>
  <c r="E880" i="15"/>
  <c r="D880" i="15"/>
  <c r="C880" i="15"/>
  <c r="A880" i="15"/>
  <c r="B880" i="15"/>
  <c r="F879" i="15"/>
  <c r="E879" i="15"/>
  <c r="D879" i="15"/>
  <c r="C879" i="15"/>
  <c r="A879" i="15"/>
  <c r="B879" i="15"/>
  <c r="F878" i="15"/>
  <c r="E878" i="15"/>
  <c r="D878" i="15"/>
  <c r="C878" i="15"/>
  <c r="A878" i="15"/>
  <c r="B878" i="15"/>
  <c r="F877" i="15"/>
  <c r="E877" i="15"/>
  <c r="D877" i="15"/>
  <c r="C877" i="15"/>
  <c r="A877" i="15"/>
  <c r="B877" i="15"/>
  <c r="F876" i="15"/>
  <c r="E876" i="15"/>
  <c r="D876" i="15"/>
  <c r="C876" i="15"/>
  <c r="A876" i="15"/>
  <c r="B876" i="15"/>
  <c r="F875" i="15"/>
  <c r="E875" i="15"/>
  <c r="D875" i="15"/>
  <c r="C875" i="15"/>
  <c r="A875" i="15"/>
  <c r="B875" i="15"/>
  <c r="F874" i="15"/>
  <c r="E874" i="15"/>
  <c r="D874" i="15"/>
  <c r="C874" i="15"/>
  <c r="A874" i="15"/>
  <c r="B874" i="15"/>
  <c r="F873" i="15"/>
  <c r="E873" i="15"/>
  <c r="D873" i="15"/>
  <c r="C873" i="15"/>
  <c r="A873" i="15"/>
  <c r="B873" i="15"/>
  <c r="F872" i="15"/>
  <c r="E872" i="15"/>
  <c r="D872" i="15"/>
  <c r="C872" i="15"/>
  <c r="A872" i="15"/>
  <c r="B872" i="15"/>
  <c r="F871" i="15"/>
  <c r="E871" i="15"/>
  <c r="D871" i="15"/>
  <c r="C871" i="15"/>
  <c r="A871" i="15"/>
  <c r="B871" i="15"/>
  <c r="F870" i="15"/>
  <c r="E870" i="15"/>
  <c r="D870" i="15"/>
  <c r="C870" i="15"/>
  <c r="A870" i="15"/>
  <c r="B870" i="15"/>
  <c r="F869" i="15"/>
  <c r="E869" i="15"/>
  <c r="D869" i="15"/>
  <c r="C869" i="15"/>
  <c r="A869" i="15"/>
  <c r="B869" i="15"/>
  <c r="F868" i="15"/>
  <c r="E868" i="15"/>
  <c r="D868" i="15"/>
  <c r="C868" i="15"/>
  <c r="A868" i="15"/>
  <c r="B868" i="15"/>
  <c r="F867" i="15"/>
  <c r="E867" i="15"/>
  <c r="D867" i="15"/>
  <c r="C867" i="15"/>
  <c r="A867" i="15"/>
  <c r="B867" i="15"/>
  <c r="F866" i="15"/>
  <c r="E866" i="15"/>
  <c r="D866" i="15"/>
  <c r="C866" i="15"/>
  <c r="A866" i="15"/>
  <c r="B866" i="15"/>
  <c r="F865" i="15"/>
  <c r="E865" i="15"/>
  <c r="D865" i="15"/>
  <c r="C865" i="15"/>
  <c r="A865" i="15"/>
  <c r="B865" i="15"/>
  <c r="F864" i="15"/>
  <c r="E864" i="15"/>
  <c r="D864" i="15"/>
  <c r="C864" i="15"/>
  <c r="A864" i="15"/>
  <c r="B864" i="15"/>
  <c r="F863" i="15"/>
  <c r="E863" i="15"/>
  <c r="D863" i="15"/>
  <c r="C863" i="15"/>
  <c r="A863" i="15"/>
  <c r="B863" i="15"/>
  <c r="F862" i="15"/>
  <c r="E862" i="15"/>
  <c r="D862" i="15"/>
  <c r="C862" i="15"/>
  <c r="A862" i="15"/>
  <c r="B862" i="15"/>
  <c r="F861" i="15"/>
  <c r="E861" i="15"/>
  <c r="D861" i="15"/>
  <c r="C861" i="15"/>
  <c r="A861" i="15"/>
  <c r="B861" i="15"/>
  <c r="F860" i="15"/>
  <c r="E860" i="15"/>
  <c r="D860" i="15"/>
  <c r="C860" i="15"/>
  <c r="A860" i="15"/>
  <c r="B860" i="15"/>
  <c r="F859" i="15"/>
  <c r="E859" i="15"/>
  <c r="D859" i="15"/>
  <c r="C859" i="15"/>
  <c r="A859" i="15"/>
  <c r="B859" i="15"/>
  <c r="F858" i="15"/>
  <c r="E858" i="15"/>
  <c r="D858" i="15"/>
  <c r="C858" i="15"/>
  <c r="A858" i="15"/>
  <c r="B858" i="15"/>
  <c r="F857" i="15"/>
  <c r="E857" i="15"/>
  <c r="D857" i="15"/>
  <c r="C857" i="15"/>
  <c r="A857" i="15"/>
  <c r="B857" i="15"/>
  <c r="F856" i="15"/>
  <c r="E856" i="15"/>
  <c r="D856" i="15"/>
  <c r="C856" i="15"/>
  <c r="A856" i="15"/>
  <c r="B856" i="15"/>
  <c r="F855" i="15"/>
  <c r="E855" i="15"/>
  <c r="D855" i="15"/>
  <c r="C855" i="15"/>
  <c r="A855" i="15"/>
  <c r="B855" i="15"/>
  <c r="F854" i="15"/>
  <c r="E854" i="15"/>
  <c r="D854" i="15"/>
  <c r="C854" i="15"/>
  <c r="A854" i="15"/>
  <c r="B854" i="15"/>
  <c r="F853" i="15"/>
  <c r="E853" i="15"/>
  <c r="D853" i="15"/>
  <c r="C853" i="15"/>
  <c r="A853" i="15"/>
  <c r="B853" i="15"/>
  <c r="F852" i="15"/>
  <c r="E852" i="15"/>
  <c r="D852" i="15"/>
  <c r="C852" i="15"/>
  <c r="A852" i="15"/>
  <c r="B852" i="15"/>
  <c r="F851" i="15"/>
  <c r="E851" i="15"/>
  <c r="D851" i="15"/>
  <c r="C851" i="15"/>
  <c r="A851" i="15"/>
  <c r="B851" i="15"/>
  <c r="F850" i="15"/>
  <c r="E850" i="15"/>
  <c r="D850" i="15"/>
  <c r="C850" i="15"/>
  <c r="A850" i="15"/>
  <c r="B850" i="15"/>
  <c r="F849" i="15"/>
  <c r="E849" i="15"/>
  <c r="D849" i="15"/>
  <c r="C849" i="15"/>
  <c r="A849" i="15"/>
  <c r="B849" i="15"/>
  <c r="F848" i="15"/>
  <c r="E848" i="15"/>
  <c r="D848" i="15"/>
  <c r="C848" i="15"/>
  <c r="A848" i="15"/>
  <c r="B848" i="15"/>
  <c r="F847" i="15"/>
  <c r="E847" i="15"/>
  <c r="D847" i="15"/>
  <c r="C847" i="15"/>
  <c r="A847" i="15"/>
  <c r="B847" i="15"/>
  <c r="F846" i="15"/>
  <c r="E846" i="15"/>
  <c r="D846" i="15"/>
  <c r="C846" i="15"/>
  <c r="A846" i="15"/>
  <c r="B846" i="15"/>
  <c r="F845" i="15"/>
  <c r="E845" i="15"/>
  <c r="D845" i="15"/>
  <c r="C845" i="15"/>
  <c r="A845" i="15"/>
  <c r="B845" i="15"/>
  <c r="F844" i="15"/>
  <c r="E844" i="15"/>
  <c r="D844" i="15"/>
  <c r="C844" i="15"/>
  <c r="A844" i="15"/>
  <c r="B844" i="15"/>
  <c r="F843" i="15"/>
  <c r="E843" i="15"/>
  <c r="D843" i="15"/>
  <c r="C843" i="15"/>
  <c r="A843" i="15"/>
  <c r="B843" i="15"/>
  <c r="F842" i="15"/>
  <c r="E842" i="15"/>
  <c r="D842" i="15"/>
  <c r="C842" i="15"/>
  <c r="A842" i="15"/>
  <c r="B842" i="15"/>
  <c r="F841" i="15"/>
  <c r="E841" i="15"/>
  <c r="D841" i="15"/>
  <c r="C841" i="15"/>
  <c r="A841" i="15"/>
  <c r="B841" i="15"/>
  <c r="F840" i="15"/>
  <c r="E840" i="15"/>
  <c r="D840" i="15"/>
  <c r="C840" i="15"/>
  <c r="A840" i="15"/>
  <c r="B840" i="15"/>
  <c r="F839" i="15"/>
  <c r="E839" i="15"/>
  <c r="D839" i="15"/>
  <c r="C839" i="15"/>
  <c r="A839" i="15"/>
  <c r="B839" i="15"/>
  <c r="F838" i="15"/>
  <c r="E838" i="15"/>
  <c r="D838" i="15"/>
  <c r="C838" i="15"/>
  <c r="A838" i="15"/>
  <c r="B838" i="15"/>
  <c r="F837" i="15"/>
  <c r="E837" i="15"/>
  <c r="D837" i="15"/>
  <c r="C837" i="15"/>
  <c r="A837" i="15"/>
  <c r="B837" i="15"/>
  <c r="F836" i="15"/>
  <c r="E836" i="15"/>
  <c r="D836" i="15"/>
  <c r="C836" i="15"/>
  <c r="A836" i="15"/>
  <c r="B836" i="15"/>
  <c r="F835" i="15"/>
  <c r="E835" i="15"/>
  <c r="D835" i="15"/>
  <c r="C835" i="15"/>
  <c r="A835" i="15"/>
  <c r="B835" i="15"/>
  <c r="F834" i="15"/>
  <c r="E834" i="15"/>
  <c r="D834" i="15"/>
  <c r="C834" i="15"/>
  <c r="A834" i="15"/>
  <c r="B834" i="15"/>
  <c r="F833" i="15"/>
  <c r="E833" i="15"/>
  <c r="D833" i="15"/>
  <c r="C833" i="15"/>
  <c r="A833" i="15"/>
  <c r="B833" i="15"/>
  <c r="F832" i="15"/>
  <c r="E832" i="15"/>
  <c r="D832" i="15"/>
  <c r="C832" i="15"/>
  <c r="A832" i="15"/>
  <c r="B832" i="15"/>
  <c r="F831" i="15"/>
  <c r="E831" i="15"/>
  <c r="D831" i="15"/>
  <c r="C831" i="15"/>
  <c r="A831" i="15"/>
  <c r="B831" i="15"/>
  <c r="F830" i="15"/>
  <c r="E830" i="15"/>
  <c r="D830" i="15"/>
  <c r="C830" i="15"/>
  <c r="A830" i="15"/>
  <c r="B830" i="15"/>
  <c r="F829" i="15"/>
  <c r="E829" i="15"/>
  <c r="D829" i="15"/>
  <c r="C829" i="15"/>
  <c r="A829" i="15"/>
  <c r="B829" i="15"/>
  <c r="F828" i="15"/>
  <c r="E828" i="15"/>
  <c r="D828" i="15"/>
  <c r="C828" i="15"/>
  <c r="A828" i="15"/>
  <c r="B828" i="15"/>
  <c r="F827" i="15"/>
  <c r="E827" i="15"/>
  <c r="D827" i="15"/>
  <c r="C827" i="15"/>
  <c r="A827" i="15"/>
  <c r="B827" i="15"/>
  <c r="F826" i="15"/>
  <c r="E826" i="15"/>
  <c r="D826" i="15"/>
  <c r="C826" i="15"/>
  <c r="A826" i="15"/>
  <c r="B826" i="15"/>
  <c r="F825" i="15"/>
  <c r="E825" i="15"/>
  <c r="D825" i="15"/>
  <c r="C825" i="15"/>
  <c r="A825" i="15"/>
  <c r="B825" i="15"/>
  <c r="F824" i="15"/>
  <c r="E824" i="15"/>
  <c r="D824" i="15"/>
  <c r="C824" i="15"/>
  <c r="A824" i="15"/>
  <c r="B824" i="15"/>
  <c r="F823" i="15"/>
  <c r="E823" i="15"/>
  <c r="D823" i="15"/>
  <c r="C823" i="15"/>
  <c r="A823" i="15"/>
  <c r="B823" i="15"/>
  <c r="F822" i="15"/>
  <c r="E822" i="15"/>
  <c r="D822" i="15"/>
  <c r="C822" i="15"/>
  <c r="A822" i="15"/>
  <c r="B822" i="15"/>
  <c r="F821" i="15"/>
  <c r="E821" i="15"/>
  <c r="D821" i="15"/>
  <c r="C821" i="15"/>
  <c r="A821" i="15"/>
  <c r="B821" i="15"/>
  <c r="F820" i="15"/>
  <c r="E820" i="15"/>
  <c r="D820" i="15"/>
  <c r="C820" i="15"/>
  <c r="A820" i="15"/>
  <c r="B820" i="15"/>
  <c r="F819" i="15"/>
  <c r="E819" i="15"/>
  <c r="D819" i="15"/>
  <c r="C819" i="15"/>
  <c r="A819" i="15"/>
  <c r="B819" i="15"/>
  <c r="F818" i="15"/>
  <c r="E818" i="15"/>
  <c r="D818" i="15"/>
  <c r="C818" i="15"/>
  <c r="A818" i="15"/>
  <c r="B818" i="15"/>
  <c r="F817" i="15"/>
  <c r="E817" i="15"/>
  <c r="D817" i="15"/>
  <c r="C817" i="15"/>
  <c r="A817" i="15"/>
  <c r="B817" i="15"/>
  <c r="F816" i="15"/>
  <c r="E816" i="15"/>
  <c r="D816" i="15"/>
  <c r="C816" i="15"/>
  <c r="A816" i="15"/>
  <c r="B816" i="15"/>
  <c r="F815" i="15"/>
  <c r="E815" i="15"/>
  <c r="D815" i="15"/>
  <c r="C815" i="15"/>
  <c r="A815" i="15"/>
  <c r="B815" i="15"/>
  <c r="F814" i="15"/>
  <c r="E814" i="15"/>
  <c r="D814" i="15"/>
  <c r="C814" i="15"/>
  <c r="A814" i="15"/>
  <c r="B814" i="15"/>
  <c r="F813" i="15"/>
  <c r="E813" i="15"/>
  <c r="D813" i="15"/>
  <c r="C813" i="15"/>
  <c r="A813" i="15"/>
  <c r="B813" i="15"/>
  <c r="F812" i="15"/>
  <c r="E812" i="15"/>
  <c r="D812" i="15"/>
  <c r="C812" i="15"/>
  <c r="A812" i="15"/>
  <c r="B812" i="15"/>
  <c r="F811" i="15"/>
  <c r="E811" i="15"/>
  <c r="D811" i="15"/>
  <c r="C811" i="15"/>
  <c r="A811" i="15"/>
  <c r="B811" i="15"/>
  <c r="F810" i="15"/>
  <c r="E810" i="15"/>
  <c r="D810" i="15"/>
  <c r="C810" i="15"/>
  <c r="A810" i="15"/>
  <c r="B810" i="15"/>
  <c r="F809" i="15"/>
  <c r="E809" i="15"/>
  <c r="D809" i="15"/>
  <c r="C809" i="15"/>
  <c r="A809" i="15"/>
  <c r="B809" i="15"/>
  <c r="F808" i="15"/>
  <c r="E808" i="15"/>
  <c r="D808" i="15"/>
  <c r="C808" i="15"/>
  <c r="A808" i="15"/>
  <c r="B808" i="15"/>
  <c r="F807" i="15"/>
  <c r="E807" i="15"/>
  <c r="D807" i="15"/>
  <c r="C807" i="15"/>
  <c r="A807" i="15"/>
  <c r="B807" i="15"/>
  <c r="F806" i="15"/>
  <c r="E806" i="15"/>
  <c r="D806" i="15"/>
  <c r="C806" i="15"/>
  <c r="A806" i="15"/>
  <c r="B806" i="15"/>
  <c r="F805" i="15"/>
  <c r="E805" i="15"/>
  <c r="D805" i="15"/>
  <c r="C805" i="15"/>
  <c r="A805" i="15"/>
  <c r="B805" i="15"/>
  <c r="F804" i="15"/>
  <c r="E804" i="15"/>
  <c r="D804" i="15"/>
  <c r="C804" i="15"/>
  <c r="A804" i="15"/>
  <c r="B804" i="15"/>
  <c r="F803" i="15"/>
  <c r="E803" i="15"/>
  <c r="D803" i="15"/>
  <c r="C803" i="15"/>
  <c r="A803" i="15"/>
  <c r="B803" i="15"/>
  <c r="F802" i="15"/>
  <c r="E802" i="15"/>
  <c r="D802" i="15"/>
  <c r="C802" i="15"/>
  <c r="A802" i="15"/>
  <c r="B802" i="15"/>
  <c r="F801" i="15"/>
  <c r="E801" i="15"/>
  <c r="D801" i="15"/>
  <c r="C801" i="15"/>
  <c r="A801" i="15"/>
  <c r="B801" i="15"/>
  <c r="F800" i="15"/>
  <c r="E800" i="15"/>
  <c r="D800" i="15"/>
  <c r="C800" i="15"/>
  <c r="A800" i="15"/>
  <c r="B800" i="15"/>
  <c r="F799" i="15"/>
  <c r="E799" i="15"/>
  <c r="D799" i="15"/>
  <c r="C799" i="15"/>
  <c r="A799" i="15"/>
  <c r="B799" i="15"/>
  <c r="F798" i="15"/>
  <c r="E798" i="15"/>
  <c r="D798" i="15"/>
  <c r="C798" i="15"/>
  <c r="A798" i="15"/>
  <c r="B798" i="15"/>
  <c r="F797" i="15"/>
  <c r="E797" i="15"/>
  <c r="D797" i="15"/>
  <c r="C797" i="15"/>
  <c r="A797" i="15"/>
  <c r="B797" i="15"/>
  <c r="F796" i="15"/>
  <c r="E796" i="15"/>
  <c r="D796" i="15"/>
  <c r="C796" i="15"/>
  <c r="A796" i="15"/>
  <c r="B796" i="15"/>
  <c r="F795" i="15"/>
  <c r="E795" i="15"/>
  <c r="D795" i="15"/>
  <c r="C795" i="15"/>
  <c r="A795" i="15"/>
  <c r="B795" i="15"/>
  <c r="F794" i="15"/>
  <c r="E794" i="15"/>
  <c r="D794" i="15"/>
  <c r="C794" i="15"/>
  <c r="A794" i="15"/>
  <c r="B794" i="15"/>
  <c r="F793" i="15"/>
  <c r="E793" i="15"/>
  <c r="D793" i="15"/>
  <c r="C793" i="15"/>
  <c r="A793" i="15"/>
  <c r="B793" i="15"/>
  <c r="F792" i="15"/>
  <c r="E792" i="15"/>
  <c r="D792" i="15"/>
  <c r="C792" i="15"/>
  <c r="A792" i="15"/>
  <c r="B792" i="15"/>
  <c r="F791" i="15"/>
  <c r="E791" i="15"/>
  <c r="D791" i="15"/>
  <c r="C791" i="15"/>
  <c r="A791" i="15"/>
  <c r="B791" i="15"/>
  <c r="F790" i="15"/>
  <c r="E790" i="15"/>
  <c r="D790" i="15"/>
  <c r="C790" i="15"/>
  <c r="A790" i="15"/>
  <c r="B790" i="15"/>
  <c r="F789" i="15"/>
  <c r="E789" i="15"/>
  <c r="D789" i="15"/>
  <c r="C789" i="15"/>
  <c r="A789" i="15"/>
  <c r="B789" i="15"/>
  <c r="F788" i="15"/>
  <c r="E788" i="15"/>
  <c r="D788" i="15"/>
  <c r="C788" i="15"/>
  <c r="A788" i="15"/>
  <c r="B788" i="15"/>
  <c r="F787" i="15"/>
  <c r="E787" i="15"/>
  <c r="D787" i="15"/>
  <c r="C787" i="15"/>
  <c r="A787" i="15"/>
  <c r="B787" i="15"/>
  <c r="F786" i="15"/>
  <c r="E786" i="15"/>
  <c r="D786" i="15"/>
  <c r="C786" i="15"/>
  <c r="A786" i="15"/>
  <c r="B786" i="15"/>
  <c r="F785" i="15"/>
  <c r="E785" i="15"/>
  <c r="D785" i="15"/>
  <c r="C785" i="15"/>
  <c r="A785" i="15"/>
  <c r="B785" i="15"/>
  <c r="F784" i="15"/>
  <c r="E784" i="15"/>
  <c r="D784" i="15"/>
  <c r="C784" i="15"/>
  <c r="A784" i="15"/>
  <c r="B784" i="15"/>
  <c r="F783" i="15"/>
  <c r="E783" i="15"/>
  <c r="D783" i="15"/>
  <c r="C783" i="15"/>
  <c r="A783" i="15"/>
  <c r="B783" i="15"/>
  <c r="F782" i="15"/>
  <c r="E782" i="15"/>
  <c r="D782" i="15"/>
  <c r="C782" i="15"/>
  <c r="A782" i="15"/>
  <c r="B782" i="15"/>
  <c r="F781" i="15"/>
  <c r="E781" i="15"/>
  <c r="D781" i="15"/>
  <c r="C781" i="15"/>
  <c r="A781" i="15"/>
  <c r="B781" i="15"/>
  <c r="F780" i="15"/>
  <c r="E780" i="15"/>
  <c r="D780" i="15"/>
  <c r="C780" i="15"/>
  <c r="A780" i="15"/>
  <c r="B780" i="15"/>
  <c r="F779" i="15"/>
  <c r="E779" i="15"/>
  <c r="D779" i="15"/>
  <c r="C779" i="15"/>
  <c r="A779" i="15"/>
  <c r="B779" i="15"/>
  <c r="F778" i="15"/>
  <c r="E778" i="15"/>
  <c r="D778" i="15"/>
  <c r="C778" i="15"/>
  <c r="A778" i="15"/>
  <c r="B778" i="15"/>
  <c r="F777" i="15"/>
  <c r="E777" i="15"/>
  <c r="D777" i="15"/>
  <c r="C777" i="15"/>
  <c r="A777" i="15"/>
  <c r="B777" i="15"/>
  <c r="F776" i="15"/>
  <c r="E776" i="15"/>
  <c r="D776" i="15"/>
  <c r="C776" i="15"/>
  <c r="A776" i="15"/>
  <c r="B776" i="15"/>
  <c r="F775" i="15"/>
  <c r="E775" i="15"/>
  <c r="D775" i="15"/>
  <c r="C775" i="15"/>
  <c r="A775" i="15"/>
  <c r="B775" i="15"/>
  <c r="F774" i="15"/>
  <c r="E774" i="15"/>
  <c r="D774" i="15"/>
  <c r="C774" i="15"/>
  <c r="A774" i="15"/>
  <c r="B774" i="15"/>
  <c r="F773" i="15"/>
  <c r="E773" i="15"/>
  <c r="D773" i="15"/>
  <c r="C773" i="15"/>
  <c r="A773" i="15"/>
  <c r="B773" i="15"/>
  <c r="F772" i="15"/>
  <c r="E772" i="15"/>
  <c r="D772" i="15"/>
  <c r="C772" i="15"/>
  <c r="A772" i="15"/>
  <c r="B772" i="15"/>
  <c r="F771" i="15"/>
  <c r="E771" i="15"/>
  <c r="D771" i="15"/>
  <c r="C771" i="15"/>
  <c r="A771" i="15"/>
  <c r="B771" i="15"/>
  <c r="F770" i="15"/>
  <c r="E770" i="15"/>
  <c r="D770" i="15"/>
  <c r="C770" i="15"/>
  <c r="A770" i="15"/>
  <c r="B770" i="15"/>
  <c r="F769" i="15"/>
  <c r="E769" i="15"/>
  <c r="D769" i="15"/>
  <c r="C769" i="15"/>
  <c r="A769" i="15"/>
  <c r="B769" i="15"/>
  <c r="F768" i="15"/>
  <c r="E768" i="15"/>
  <c r="D768" i="15"/>
  <c r="C768" i="15"/>
  <c r="A768" i="15"/>
  <c r="B768" i="15"/>
  <c r="F767" i="15"/>
  <c r="E767" i="15"/>
  <c r="D767" i="15"/>
  <c r="C767" i="15"/>
  <c r="A767" i="15"/>
  <c r="B767" i="15"/>
  <c r="F766" i="15"/>
  <c r="E766" i="15"/>
  <c r="D766" i="15"/>
  <c r="C766" i="15"/>
  <c r="A766" i="15"/>
  <c r="B766" i="15"/>
  <c r="F765" i="15"/>
  <c r="E765" i="15"/>
  <c r="D765" i="15"/>
  <c r="C765" i="15"/>
  <c r="A765" i="15"/>
  <c r="B765" i="15"/>
  <c r="F764" i="15"/>
  <c r="E764" i="15"/>
  <c r="D764" i="15"/>
  <c r="C764" i="15"/>
  <c r="A764" i="15"/>
  <c r="B764" i="15"/>
  <c r="F763" i="15"/>
  <c r="E763" i="15"/>
  <c r="D763" i="15"/>
  <c r="C763" i="15"/>
  <c r="A763" i="15"/>
  <c r="B763" i="15"/>
  <c r="F760" i="15"/>
  <c r="E760" i="15"/>
  <c r="D760" i="15"/>
  <c r="C760" i="15"/>
  <c r="A760" i="15"/>
  <c r="B760" i="15"/>
  <c r="F759" i="15"/>
  <c r="E759" i="15"/>
  <c r="D759" i="15"/>
  <c r="C759" i="15"/>
  <c r="A759" i="15"/>
  <c r="B759" i="15"/>
  <c r="F758" i="15"/>
  <c r="E758" i="15"/>
  <c r="D758" i="15"/>
  <c r="C758" i="15"/>
  <c r="A758" i="15"/>
  <c r="B758" i="15"/>
  <c r="F757" i="15"/>
  <c r="E757" i="15"/>
  <c r="D757" i="15"/>
  <c r="C757" i="15"/>
  <c r="A757" i="15"/>
  <c r="B757" i="15"/>
  <c r="F756" i="15"/>
  <c r="E756" i="15"/>
  <c r="D756" i="15"/>
  <c r="C756" i="15"/>
  <c r="A756" i="15"/>
  <c r="B756" i="15"/>
  <c r="F755" i="15"/>
  <c r="E755" i="15"/>
  <c r="D755" i="15"/>
  <c r="C755" i="15"/>
  <c r="A755" i="15"/>
  <c r="B755" i="15"/>
  <c r="F754" i="15"/>
  <c r="E754" i="15"/>
  <c r="D754" i="15"/>
  <c r="C754" i="15"/>
  <c r="A754" i="15"/>
  <c r="B754" i="15"/>
  <c r="F753" i="15"/>
  <c r="E753" i="15"/>
  <c r="D753" i="15"/>
  <c r="C753" i="15"/>
  <c r="A753" i="15"/>
  <c r="B753" i="15"/>
  <c r="F752" i="15"/>
  <c r="E752" i="15"/>
  <c r="D752" i="15"/>
  <c r="C752" i="15"/>
  <c r="A752" i="15"/>
  <c r="B752" i="15"/>
  <c r="F751" i="15"/>
  <c r="E751" i="15"/>
  <c r="D751" i="15"/>
  <c r="C751" i="15"/>
  <c r="A751" i="15"/>
  <c r="B751" i="15"/>
  <c r="F750" i="15"/>
  <c r="E750" i="15"/>
  <c r="D750" i="15"/>
  <c r="C750" i="15"/>
  <c r="A750" i="15"/>
  <c r="B750" i="15"/>
  <c r="F749" i="15"/>
  <c r="E749" i="15"/>
  <c r="D749" i="15"/>
  <c r="C749" i="15"/>
  <c r="A749" i="15"/>
  <c r="B749" i="15"/>
  <c r="F748" i="15"/>
  <c r="E748" i="15"/>
  <c r="D748" i="15"/>
  <c r="C748" i="15"/>
  <c r="A748" i="15"/>
  <c r="B748" i="15"/>
  <c r="F747" i="15"/>
  <c r="E747" i="15"/>
  <c r="D747" i="15"/>
  <c r="C747" i="15"/>
  <c r="A747" i="15"/>
  <c r="B747" i="15"/>
  <c r="F746" i="15"/>
  <c r="E746" i="15"/>
  <c r="D746" i="15"/>
  <c r="C746" i="15"/>
  <c r="A746" i="15"/>
  <c r="B746" i="15"/>
  <c r="F745" i="15"/>
  <c r="E745" i="15"/>
  <c r="D745" i="15"/>
  <c r="C745" i="15"/>
  <c r="A745" i="15"/>
  <c r="B745" i="15"/>
  <c r="F744" i="15"/>
  <c r="E744" i="15"/>
  <c r="D744" i="15"/>
  <c r="C744" i="15"/>
  <c r="A744" i="15"/>
  <c r="B744" i="15"/>
  <c r="F743" i="15"/>
  <c r="E743" i="15"/>
  <c r="D743" i="15"/>
  <c r="C743" i="15"/>
  <c r="A743" i="15"/>
  <c r="B743" i="15"/>
  <c r="F742" i="15"/>
  <c r="E742" i="15"/>
  <c r="D742" i="15"/>
  <c r="C742" i="15"/>
  <c r="A742" i="15"/>
  <c r="B742" i="15"/>
  <c r="F741" i="15"/>
  <c r="E741" i="15"/>
  <c r="D741" i="15"/>
  <c r="C741" i="15"/>
  <c r="A741" i="15"/>
  <c r="B741" i="15"/>
  <c r="F740" i="15"/>
  <c r="E740" i="15"/>
  <c r="D740" i="15"/>
  <c r="C740" i="15"/>
  <c r="A740" i="15"/>
  <c r="B740" i="15"/>
  <c r="F739" i="15"/>
  <c r="E739" i="15"/>
  <c r="D739" i="15"/>
  <c r="C739" i="15"/>
  <c r="A739" i="15"/>
  <c r="B739" i="15"/>
  <c r="F738" i="15"/>
  <c r="E738" i="15"/>
  <c r="D738" i="15"/>
  <c r="C738" i="15"/>
  <c r="A738" i="15"/>
  <c r="B738" i="15"/>
  <c r="F737" i="15"/>
  <c r="E737" i="15"/>
  <c r="D737" i="15"/>
  <c r="C737" i="15"/>
  <c r="A737" i="15"/>
  <c r="B737" i="15"/>
  <c r="F736" i="15"/>
  <c r="E736" i="15"/>
  <c r="D736" i="15"/>
  <c r="C736" i="15"/>
  <c r="A736" i="15"/>
  <c r="B736" i="15"/>
  <c r="F735" i="15"/>
  <c r="E735" i="15"/>
  <c r="D735" i="15"/>
  <c r="C735" i="15"/>
  <c r="A735" i="15"/>
  <c r="B735" i="15"/>
  <c r="F734" i="15"/>
  <c r="E734" i="15"/>
  <c r="D734" i="15"/>
  <c r="C734" i="15"/>
  <c r="A734" i="15"/>
  <c r="B734" i="15"/>
  <c r="F733" i="15"/>
  <c r="E733" i="15"/>
  <c r="D733" i="15"/>
  <c r="C733" i="15"/>
  <c r="A733" i="15"/>
  <c r="B733" i="15"/>
  <c r="F732" i="15"/>
  <c r="E732" i="15"/>
  <c r="D732" i="15"/>
  <c r="C732" i="15"/>
  <c r="A732" i="15"/>
  <c r="B732" i="15"/>
  <c r="F731" i="15"/>
  <c r="E731" i="15"/>
  <c r="D731" i="15"/>
  <c r="C731" i="15"/>
  <c r="A731" i="15"/>
  <c r="B731" i="15"/>
  <c r="F730" i="15"/>
  <c r="E730" i="15"/>
  <c r="D730" i="15"/>
  <c r="C730" i="15"/>
  <c r="A730" i="15"/>
  <c r="B730" i="15"/>
  <c r="F729" i="15"/>
  <c r="E729" i="15"/>
  <c r="D729" i="15"/>
  <c r="C729" i="15"/>
  <c r="A729" i="15"/>
  <c r="B729" i="15"/>
  <c r="F728" i="15"/>
  <c r="E728" i="15"/>
  <c r="D728" i="15"/>
  <c r="C728" i="15"/>
  <c r="A728" i="15"/>
  <c r="B728" i="15"/>
  <c r="F727" i="15"/>
  <c r="E727" i="15"/>
  <c r="D727" i="15"/>
  <c r="C727" i="15"/>
  <c r="A727" i="15"/>
  <c r="B727" i="15"/>
  <c r="F726" i="15"/>
  <c r="E726" i="15"/>
  <c r="D726" i="15"/>
  <c r="C726" i="15"/>
  <c r="A726" i="15"/>
  <c r="B726" i="15"/>
  <c r="F725" i="15"/>
  <c r="E725" i="15"/>
  <c r="D725" i="15"/>
  <c r="C725" i="15"/>
  <c r="A725" i="15"/>
  <c r="B725" i="15"/>
  <c r="F724" i="15"/>
  <c r="E724" i="15"/>
  <c r="D724" i="15"/>
  <c r="C724" i="15"/>
  <c r="A724" i="15"/>
  <c r="B724" i="15"/>
  <c r="F723" i="15"/>
  <c r="E723" i="15"/>
  <c r="D723" i="15"/>
  <c r="C723" i="15"/>
  <c r="A723" i="15"/>
  <c r="B723" i="15"/>
  <c r="F722" i="15"/>
  <c r="E722" i="15"/>
  <c r="D722" i="15"/>
  <c r="C722" i="15"/>
  <c r="A722" i="15"/>
  <c r="B722" i="15"/>
  <c r="F721" i="15"/>
  <c r="E721" i="15"/>
  <c r="D721" i="15"/>
  <c r="C721" i="15"/>
  <c r="A721" i="15"/>
  <c r="B721" i="15"/>
  <c r="F720" i="15"/>
  <c r="E720" i="15"/>
  <c r="D720" i="15"/>
  <c r="C720" i="15"/>
  <c r="A720" i="15"/>
  <c r="B720" i="15"/>
  <c r="F719" i="15"/>
  <c r="E719" i="15"/>
  <c r="D719" i="15"/>
  <c r="C719" i="15"/>
  <c r="A719" i="15"/>
  <c r="B719" i="15"/>
  <c r="F718" i="15"/>
  <c r="E718" i="15"/>
  <c r="D718" i="15"/>
  <c r="C718" i="15"/>
  <c r="A718" i="15"/>
  <c r="B718" i="15"/>
  <c r="F717" i="15"/>
  <c r="E717" i="15"/>
  <c r="D717" i="15"/>
  <c r="C717" i="15"/>
  <c r="A717" i="15"/>
  <c r="B717" i="15"/>
  <c r="F716" i="15"/>
  <c r="E716" i="15"/>
  <c r="D716" i="15"/>
  <c r="C716" i="15"/>
  <c r="A716" i="15"/>
  <c r="B716" i="15"/>
  <c r="F715" i="15"/>
  <c r="E715" i="15"/>
  <c r="D715" i="15"/>
  <c r="C715" i="15"/>
  <c r="A715" i="15"/>
  <c r="B715" i="15"/>
  <c r="F714" i="15"/>
  <c r="E714" i="15"/>
  <c r="D714" i="15"/>
  <c r="C714" i="15"/>
  <c r="A714" i="15"/>
  <c r="B714" i="15"/>
  <c r="F713" i="15"/>
  <c r="E713" i="15"/>
  <c r="D713" i="15"/>
  <c r="C713" i="15"/>
  <c r="A713" i="15"/>
  <c r="B713" i="15"/>
  <c r="F712" i="15"/>
  <c r="E712" i="15"/>
  <c r="D712" i="15"/>
  <c r="C712" i="15"/>
  <c r="A712" i="15"/>
  <c r="B712" i="15"/>
  <c r="F711" i="15"/>
  <c r="E711" i="15"/>
  <c r="D711" i="15"/>
  <c r="C711" i="15"/>
  <c r="A711" i="15"/>
  <c r="B711" i="15"/>
  <c r="F710" i="15"/>
  <c r="E710" i="15"/>
  <c r="D710" i="15"/>
  <c r="C710" i="15"/>
  <c r="A710" i="15"/>
  <c r="B710" i="15"/>
  <c r="F709" i="15"/>
  <c r="E709" i="15"/>
  <c r="D709" i="15"/>
  <c r="C709" i="15"/>
  <c r="A709" i="15"/>
  <c r="B709" i="15"/>
  <c r="F708" i="15"/>
  <c r="E708" i="15"/>
  <c r="D708" i="15"/>
  <c r="C708" i="15"/>
  <c r="A708" i="15"/>
  <c r="B708" i="15"/>
  <c r="F707" i="15"/>
  <c r="E707" i="15"/>
  <c r="D707" i="15"/>
  <c r="C707" i="15"/>
  <c r="A707" i="15"/>
  <c r="B707" i="15"/>
  <c r="F706" i="15"/>
  <c r="E706" i="15"/>
  <c r="D706" i="15"/>
  <c r="C706" i="15"/>
  <c r="A706" i="15"/>
  <c r="B706" i="15"/>
  <c r="F705" i="15"/>
  <c r="E705" i="15"/>
  <c r="D705" i="15"/>
  <c r="C705" i="15"/>
  <c r="A705" i="15"/>
  <c r="B705" i="15"/>
  <c r="F704" i="15"/>
  <c r="E704" i="15"/>
  <c r="D704" i="15"/>
  <c r="C704" i="15"/>
  <c r="A704" i="15"/>
  <c r="B704" i="15"/>
  <c r="F703" i="15"/>
  <c r="E703" i="15"/>
  <c r="D703" i="15"/>
  <c r="C703" i="15"/>
  <c r="A703" i="15"/>
  <c r="B703" i="15"/>
  <c r="F702" i="15"/>
  <c r="E702" i="15"/>
  <c r="D702" i="15"/>
  <c r="C702" i="15"/>
  <c r="A702" i="15"/>
  <c r="B702" i="15"/>
  <c r="F699" i="15"/>
  <c r="E699" i="15"/>
  <c r="D699" i="15"/>
  <c r="C699" i="15"/>
  <c r="A699" i="15"/>
  <c r="B699" i="15"/>
  <c r="F698" i="15"/>
  <c r="E698" i="15"/>
  <c r="D698" i="15"/>
  <c r="C698" i="15"/>
  <c r="A698" i="15"/>
  <c r="B698" i="15"/>
  <c r="F697" i="15"/>
  <c r="E697" i="15"/>
  <c r="D697" i="15"/>
  <c r="C697" i="15"/>
  <c r="A697" i="15"/>
  <c r="B697" i="15"/>
  <c r="F696" i="15"/>
  <c r="E696" i="15"/>
  <c r="D696" i="15"/>
  <c r="C696" i="15"/>
  <c r="A696" i="15"/>
  <c r="B696" i="15"/>
  <c r="F695" i="15"/>
  <c r="E695" i="15"/>
  <c r="D695" i="15"/>
  <c r="C695" i="15"/>
  <c r="A695" i="15"/>
  <c r="B695" i="15"/>
  <c r="F694" i="15"/>
  <c r="E694" i="15"/>
  <c r="D694" i="15"/>
  <c r="C694" i="15"/>
  <c r="A694" i="15"/>
  <c r="B694" i="15"/>
  <c r="F693" i="15"/>
  <c r="E693" i="15"/>
  <c r="D693" i="15"/>
  <c r="C693" i="15"/>
  <c r="A693" i="15"/>
  <c r="B693" i="15"/>
  <c r="F692" i="15"/>
  <c r="E692" i="15"/>
  <c r="D692" i="15"/>
  <c r="C692" i="15"/>
  <c r="A692" i="15"/>
  <c r="B692" i="15"/>
  <c r="F691" i="15"/>
  <c r="E691" i="15"/>
  <c r="D691" i="15"/>
  <c r="C691" i="15"/>
  <c r="A691" i="15"/>
  <c r="B691" i="15"/>
  <c r="F690" i="15"/>
  <c r="E690" i="15"/>
  <c r="D690" i="15"/>
  <c r="C690" i="15"/>
  <c r="A690" i="15"/>
  <c r="B690" i="15"/>
  <c r="F689" i="15"/>
  <c r="E689" i="15"/>
  <c r="D689" i="15"/>
  <c r="C689" i="15"/>
  <c r="A689" i="15"/>
  <c r="B689" i="15"/>
  <c r="F688" i="15"/>
  <c r="E688" i="15"/>
  <c r="D688" i="15"/>
  <c r="C688" i="15"/>
  <c r="A688" i="15"/>
  <c r="B688" i="15"/>
  <c r="F687" i="15"/>
  <c r="E687" i="15"/>
  <c r="D687" i="15"/>
  <c r="C687" i="15"/>
  <c r="A687" i="15"/>
  <c r="B687" i="15"/>
  <c r="F686" i="15"/>
  <c r="E686" i="15"/>
  <c r="D686" i="15"/>
  <c r="C686" i="15"/>
  <c r="A686" i="15"/>
  <c r="B686" i="15"/>
  <c r="F685" i="15"/>
  <c r="E685" i="15"/>
  <c r="D685" i="15"/>
  <c r="C685" i="15"/>
  <c r="A685" i="15"/>
  <c r="B685" i="15"/>
  <c r="F684" i="15"/>
  <c r="E684" i="15"/>
  <c r="D684" i="15"/>
  <c r="C684" i="15"/>
  <c r="A684" i="15"/>
  <c r="B684" i="15"/>
  <c r="F683" i="15"/>
  <c r="E683" i="15"/>
  <c r="D683" i="15"/>
  <c r="C683" i="15"/>
  <c r="A683" i="15"/>
  <c r="B683" i="15"/>
  <c r="F682" i="15"/>
  <c r="E682" i="15"/>
  <c r="D682" i="15"/>
  <c r="C682" i="15"/>
  <c r="A682" i="15"/>
  <c r="B682" i="15"/>
  <c r="F681" i="15"/>
  <c r="E681" i="15"/>
  <c r="D681" i="15"/>
  <c r="C681" i="15"/>
  <c r="A681" i="15"/>
  <c r="B681" i="15"/>
  <c r="F680" i="15"/>
  <c r="E680" i="15"/>
  <c r="D680" i="15"/>
  <c r="C680" i="15"/>
  <c r="A680" i="15"/>
  <c r="B680" i="15"/>
  <c r="F679" i="15"/>
  <c r="E679" i="15"/>
  <c r="D679" i="15"/>
  <c r="C679" i="15"/>
  <c r="A679" i="15"/>
  <c r="B679" i="15"/>
  <c r="F678" i="15"/>
  <c r="E678" i="15"/>
  <c r="D678" i="15"/>
  <c r="C678" i="15"/>
  <c r="A678" i="15"/>
  <c r="B678" i="15"/>
  <c r="F677" i="15"/>
  <c r="E677" i="15"/>
  <c r="D677" i="15"/>
  <c r="C677" i="15"/>
  <c r="A677" i="15"/>
  <c r="B677" i="15"/>
  <c r="F676" i="15"/>
  <c r="E676" i="15"/>
  <c r="D676" i="15"/>
  <c r="C676" i="15"/>
  <c r="A676" i="15"/>
  <c r="B676" i="15"/>
  <c r="F675" i="15"/>
  <c r="E675" i="15"/>
  <c r="D675" i="15"/>
  <c r="C675" i="15"/>
  <c r="A675" i="15"/>
  <c r="B675" i="15"/>
  <c r="F674" i="15"/>
  <c r="E674" i="15"/>
  <c r="D674" i="15"/>
  <c r="C674" i="15"/>
  <c r="A674" i="15"/>
  <c r="B674" i="15"/>
  <c r="F673" i="15"/>
  <c r="E673" i="15"/>
  <c r="D673" i="15"/>
  <c r="C673" i="15"/>
  <c r="A673" i="15"/>
  <c r="B673" i="15"/>
  <c r="F672" i="15"/>
  <c r="E672" i="15"/>
  <c r="D672" i="15"/>
  <c r="C672" i="15"/>
  <c r="A672" i="15"/>
  <c r="B672" i="15"/>
  <c r="F671" i="15"/>
  <c r="E671" i="15"/>
  <c r="D671" i="15"/>
  <c r="C671" i="15"/>
  <c r="A671" i="15"/>
  <c r="B671" i="15"/>
  <c r="F670" i="15"/>
  <c r="E670" i="15"/>
  <c r="D670" i="15"/>
  <c r="C670" i="15"/>
  <c r="A670" i="15"/>
  <c r="B670" i="15"/>
  <c r="F669" i="15"/>
  <c r="E669" i="15"/>
  <c r="D669" i="15"/>
  <c r="C669" i="15"/>
  <c r="A669" i="15"/>
  <c r="B669" i="15"/>
  <c r="F668" i="15"/>
  <c r="E668" i="15"/>
  <c r="D668" i="15"/>
  <c r="C668" i="15"/>
  <c r="A668" i="15"/>
  <c r="B668" i="15"/>
  <c r="F667" i="15"/>
  <c r="E667" i="15"/>
  <c r="D667" i="15"/>
  <c r="C667" i="15"/>
  <c r="A667" i="15"/>
  <c r="B667" i="15"/>
  <c r="F666" i="15"/>
  <c r="E666" i="15"/>
  <c r="D666" i="15"/>
  <c r="C666" i="15"/>
  <c r="A666" i="15"/>
  <c r="B666" i="15"/>
  <c r="F665" i="15"/>
  <c r="E665" i="15"/>
  <c r="D665" i="15"/>
  <c r="C665" i="15"/>
  <c r="A665" i="15"/>
  <c r="B665" i="15"/>
  <c r="F664" i="15"/>
  <c r="E664" i="15"/>
  <c r="D664" i="15"/>
  <c r="C664" i="15"/>
  <c r="A664" i="15"/>
  <c r="B664" i="15"/>
  <c r="F663" i="15"/>
  <c r="E663" i="15"/>
  <c r="D663" i="15"/>
  <c r="C663" i="15"/>
  <c r="A663" i="15"/>
  <c r="B663" i="15"/>
  <c r="F662" i="15"/>
  <c r="E662" i="15"/>
  <c r="D662" i="15"/>
  <c r="C662" i="15"/>
  <c r="A662" i="15"/>
  <c r="B662" i="15"/>
  <c r="F661" i="15"/>
  <c r="E661" i="15"/>
  <c r="D661" i="15"/>
  <c r="C661" i="15"/>
  <c r="A661" i="15"/>
  <c r="B661" i="15"/>
  <c r="F660" i="15"/>
  <c r="E660" i="15"/>
  <c r="D660" i="15"/>
  <c r="C660" i="15"/>
  <c r="A660" i="15"/>
  <c r="B660" i="15"/>
  <c r="F659" i="15"/>
  <c r="E659" i="15"/>
  <c r="D659" i="15"/>
  <c r="C659" i="15"/>
  <c r="A659" i="15"/>
  <c r="B659" i="15"/>
  <c r="F658" i="15"/>
  <c r="E658" i="15"/>
  <c r="D658" i="15"/>
  <c r="C658" i="15"/>
  <c r="A658" i="15"/>
  <c r="B658" i="15"/>
  <c r="F657" i="15"/>
  <c r="E657" i="15"/>
  <c r="D657" i="15"/>
  <c r="C657" i="15"/>
  <c r="A657" i="15"/>
  <c r="B657" i="15"/>
  <c r="F656" i="15"/>
  <c r="E656" i="15"/>
  <c r="D656" i="15"/>
  <c r="C656" i="15"/>
  <c r="A656" i="15"/>
  <c r="B656" i="15"/>
  <c r="F655" i="15"/>
  <c r="E655" i="15"/>
  <c r="D655" i="15"/>
  <c r="C655" i="15"/>
  <c r="A655" i="15"/>
  <c r="B655" i="15"/>
  <c r="F654" i="15"/>
  <c r="E654" i="15"/>
  <c r="D654" i="15"/>
  <c r="C654" i="15"/>
  <c r="A654" i="15"/>
  <c r="B654" i="15"/>
  <c r="F653" i="15"/>
  <c r="E653" i="15"/>
  <c r="D653" i="15"/>
  <c r="C653" i="15"/>
  <c r="A653" i="15"/>
  <c r="B653" i="15"/>
  <c r="F652" i="15"/>
  <c r="E652" i="15"/>
  <c r="D652" i="15"/>
  <c r="C652" i="15"/>
  <c r="A652" i="15"/>
  <c r="B652" i="15"/>
  <c r="F651" i="15"/>
  <c r="E651" i="15"/>
  <c r="D651" i="15"/>
  <c r="C651" i="15"/>
  <c r="A651" i="15"/>
  <c r="B651" i="15"/>
  <c r="F650" i="15"/>
  <c r="E650" i="15"/>
  <c r="D650" i="15"/>
  <c r="C650" i="15"/>
  <c r="A650" i="15"/>
  <c r="B650" i="15"/>
  <c r="F649" i="15"/>
  <c r="E649" i="15"/>
  <c r="D649" i="15"/>
  <c r="C649" i="15"/>
  <c r="A649" i="15"/>
  <c r="B649" i="15"/>
  <c r="F648" i="15"/>
  <c r="E648" i="15"/>
  <c r="D648" i="15"/>
  <c r="C648" i="15"/>
  <c r="A648" i="15"/>
  <c r="B648" i="15"/>
  <c r="F647" i="15"/>
  <c r="E647" i="15"/>
  <c r="D647" i="15"/>
  <c r="C647" i="15"/>
  <c r="A647" i="15"/>
  <c r="B647" i="15"/>
  <c r="F646" i="15"/>
  <c r="E646" i="15"/>
  <c r="D646" i="15"/>
  <c r="C646" i="15"/>
  <c r="A646" i="15"/>
  <c r="B646" i="15"/>
  <c r="F645" i="15"/>
  <c r="E645" i="15"/>
  <c r="D645" i="15"/>
  <c r="C645" i="15"/>
  <c r="A645" i="15"/>
  <c r="B645" i="15"/>
  <c r="F644" i="15"/>
  <c r="E644" i="15"/>
  <c r="D644" i="15"/>
  <c r="C644" i="15"/>
  <c r="A644" i="15"/>
  <c r="B644" i="15"/>
  <c r="F643" i="15"/>
  <c r="E643" i="15"/>
  <c r="D643" i="15"/>
  <c r="C643" i="15"/>
  <c r="A643" i="15"/>
  <c r="B643" i="15"/>
  <c r="F642" i="15"/>
  <c r="E642" i="15"/>
  <c r="D642" i="15"/>
  <c r="C642" i="15"/>
  <c r="A642" i="15"/>
  <c r="B642" i="15"/>
  <c r="F641" i="15"/>
  <c r="E641" i="15"/>
  <c r="D641" i="15"/>
  <c r="C641" i="15"/>
  <c r="A641" i="15"/>
  <c r="B641" i="15"/>
  <c r="F638" i="15"/>
  <c r="E638" i="15"/>
  <c r="D638" i="15"/>
  <c r="C638" i="15"/>
  <c r="A638" i="15"/>
  <c r="B638" i="15"/>
  <c r="F637" i="15"/>
  <c r="E637" i="15"/>
  <c r="D637" i="15"/>
  <c r="C637" i="15"/>
  <c r="A637" i="15"/>
  <c r="B637" i="15"/>
  <c r="F636" i="15"/>
  <c r="E636" i="15"/>
  <c r="D636" i="15"/>
  <c r="C636" i="15"/>
  <c r="A636" i="15"/>
  <c r="B636" i="15"/>
  <c r="F635" i="15"/>
  <c r="E635" i="15"/>
  <c r="D635" i="15"/>
  <c r="C635" i="15"/>
  <c r="A635" i="15"/>
  <c r="B635" i="15"/>
  <c r="F634" i="15"/>
  <c r="E634" i="15"/>
  <c r="D634" i="15"/>
  <c r="C634" i="15"/>
  <c r="A634" i="15"/>
  <c r="B634" i="15"/>
  <c r="F633" i="15"/>
  <c r="E633" i="15"/>
  <c r="D633" i="15"/>
  <c r="C633" i="15"/>
  <c r="A633" i="15"/>
  <c r="B633" i="15"/>
  <c r="F632" i="15"/>
  <c r="E632" i="15"/>
  <c r="D632" i="15"/>
  <c r="C632" i="15"/>
  <c r="A632" i="15"/>
  <c r="B632" i="15"/>
  <c r="F631" i="15"/>
  <c r="E631" i="15"/>
  <c r="D631" i="15"/>
  <c r="C631" i="15"/>
  <c r="A631" i="15"/>
  <c r="B631" i="15"/>
  <c r="F630" i="15"/>
  <c r="E630" i="15"/>
  <c r="D630" i="15"/>
  <c r="C630" i="15"/>
  <c r="A630" i="15"/>
  <c r="B630" i="15"/>
  <c r="F629" i="15"/>
  <c r="E629" i="15"/>
  <c r="D629" i="15"/>
  <c r="C629" i="15"/>
  <c r="A629" i="15"/>
  <c r="B629" i="15"/>
  <c r="F628" i="15"/>
  <c r="E628" i="15"/>
  <c r="D628" i="15"/>
  <c r="C628" i="15"/>
  <c r="A628" i="15"/>
  <c r="B628" i="15"/>
  <c r="F627" i="15"/>
  <c r="E627" i="15"/>
  <c r="D627" i="15"/>
  <c r="C627" i="15"/>
  <c r="A627" i="15"/>
  <c r="B627" i="15"/>
  <c r="F626" i="15"/>
  <c r="E626" i="15"/>
  <c r="D626" i="15"/>
  <c r="C626" i="15"/>
  <c r="A626" i="15"/>
  <c r="B626" i="15"/>
  <c r="F625" i="15"/>
  <c r="E625" i="15"/>
  <c r="D625" i="15"/>
  <c r="C625" i="15"/>
  <c r="A625" i="15"/>
  <c r="B625" i="15"/>
  <c r="F624" i="15"/>
  <c r="E624" i="15"/>
  <c r="D624" i="15"/>
  <c r="C624" i="15"/>
  <c r="A624" i="15"/>
  <c r="B624" i="15"/>
  <c r="F623" i="15"/>
  <c r="E623" i="15"/>
  <c r="D623" i="15"/>
  <c r="C623" i="15"/>
  <c r="A623" i="15"/>
  <c r="B623" i="15"/>
  <c r="F622" i="15"/>
  <c r="E622" i="15"/>
  <c r="D622" i="15"/>
  <c r="C622" i="15"/>
  <c r="A622" i="15"/>
  <c r="B622" i="15"/>
  <c r="F621" i="15"/>
  <c r="E621" i="15"/>
  <c r="D621" i="15"/>
  <c r="C621" i="15"/>
  <c r="A621" i="15"/>
  <c r="B621" i="15"/>
  <c r="F620" i="15"/>
  <c r="E620" i="15"/>
  <c r="D620" i="15"/>
  <c r="C620" i="15"/>
  <c r="A620" i="15"/>
  <c r="B620" i="15"/>
  <c r="F619" i="15"/>
  <c r="E619" i="15"/>
  <c r="D619" i="15"/>
  <c r="C619" i="15"/>
  <c r="A619" i="15"/>
  <c r="B619" i="15"/>
  <c r="F618" i="15"/>
  <c r="E618" i="15"/>
  <c r="D618" i="15"/>
  <c r="C618" i="15"/>
  <c r="A618" i="15"/>
  <c r="B618" i="15"/>
  <c r="F617" i="15"/>
  <c r="E617" i="15"/>
  <c r="D617" i="15"/>
  <c r="C617" i="15"/>
  <c r="A617" i="15"/>
  <c r="B617" i="15"/>
  <c r="F616" i="15"/>
  <c r="E616" i="15"/>
  <c r="D616" i="15"/>
  <c r="C616" i="15"/>
  <c r="A616" i="15"/>
  <c r="B616" i="15"/>
  <c r="F615" i="15"/>
  <c r="E615" i="15"/>
  <c r="D615" i="15"/>
  <c r="C615" i="15"/>
  <c r="A615" i="15"/>
  <c r="B615" i="15"/>
  <c r="F614" i="15"/>
  <c r="E614" i="15"/>
  <c r="D614" i="15"/>
  <c r="C614" i="15"/>
  <c r="A614" i="15"/>
  <c r="B614" i="15"/>
  <c r="F613" i="15"/>
  <c r="E613" i="15"/>
  <c r="D613" i="15"/>
  <c r="C613" i="15"/>
  <c r="A613" i="15"/>
  <c r="B613" i="15"/>
  <c r="F612" i="15"/>
  <c r="E612" i="15"/>
  <c r="D612" i="15"/>
  <c r="C612" i="15"/>
  <c r="A612" i="15"/>
  <c r="B612" i="15"/>
  <c r="F611" i="15"/>
  <c r="E611" i="15"/>
  <c r="D611" i="15"/>
  <c r="C611" i="15"/>
  <c r="A611" i="15"/>
  <c r="B611" i="15"/>
  <c r="F610" i="15"/>
  <c r="E610" i="15"/>
  <c r="D610" i="15"/>
  <c r="C610" i="15"/>
  <c r="A610" i="15"/>
  <c r="B610" i="15"/>
  <c r="F609" i="15"/>
  <c r="E609" i="15"/>
  <c r="D609" i="15"/>
  <c r="C609" i="15"/>
  <c r="A609" i="15"/>
  <c r="B609" i="15"/>
  <c r="F608" i="15"/>
  <c r="E608" i="15"/>
  <c r="D608" i="15"/>
  <c r="C608" i="15"/>
  <c r="A608" i="15"/>
  <c r="B608" i="15"/>
  <c r="F607" i="15"/>
  <c r="E607" i="15"/>
  <c r="D607" i="15"/>
  <c r="C607" i="15"/>
  <c r="A607" i="15"/>
  <c r="B607" i="15"/>
  <c r="F606" i="15"/>
  <c r="E606" i="15"/>
  <c r="D606" i="15"/>
  <c r="C606" i="15"/>
  <c r="A606" i="15"/>
  <c r="B606" i="15"/>
  <c r="F605" i="15"/>
  <c r="E605" i="15"/>
  <c r="D605" i="15"/>
  <c r="C605" i="15"/>
  <c r="A605" i="15"/>
  <c r="B605" i="15"/>
  <c r="F604" i="15"/>
  <c r="E604" i="15"/>
  <c r="D604" i="15"/>
  <c r="C604" i="15"/>
  <c r="A604" i="15"/>
  <c r="B604" i="15"/>
  <c r="F603" i="15"/>
  <c r="E603" i="15"/>
  <c r="D603" i="15"/>
  <c r="C603" i="15"/>
  <c r="A603" i="15"/>
  <c r="B603" i="15"/>
  <c r="F602" i="15"/>
  <c r="E602" i="15"/>
  <c r="D602" i="15"/>
  <c r="C602" i="15"/>
  <c r="A602" i="15"/>
  <c r="B602" i="15"/>
  <c r="F601" i="15"/>
  <c r="E601" i="15"/>
  <c r="D601" i="15"/>
  <c r="C601" i="15"/>
  <c r="A601" i="15"/>
  <c r="B601" i="15"/>
  <c r="F600" i="15"/>
  <c r="E600" i="15"/>
  <c r="D600" i="15"/>
  <c r="C600" i="15"/>
  <c r="A600" i="15"/>
  <c r="B600" i="15"/>
  <c r="F599" i="15"/>
  <c r="E599" i="15"/>
  <c r="D599" i="15"/>
  <c r="C599" i="15"/>
  <c r="A599" i="15"/>
  <c r="B599" i="15"/>
  <c r="F598" i="15"/>
  <c r="E598" i="15"/>
  <c r="D598" i="15"/>
  <c r="C598" i="15"/>
  <c r="A598" i="15"/>
  <c r="B598" i="15"/>
  <c r="F597" i="15"/>
  <c r="E597" i="15"/>
  <c r="D597" i="15"/>
  <c r="C597" i="15"/>
  <c r="A597" i="15"/>
  <c r="B597" i="15"/>
  <c r="F596" i="15"/>
  <c r="E596" i="15"/>
  <c r="D596" i="15"/>
  <c r="C596" i="15"/>
  <c r="A596" i="15"/>
  <c r="B596" i="15"/>
  <c r="F595" i="15"/>
  <c r="E595" i="15"/>
  <c r="D595" i="15"/>
  <c r="C595" i="15"/>
  <c r="A595" i="15"/>
  <c r="B595" i="15"/>
  <c r="F594" i="15"/>
  <c r="E594" i="15"/>
  <c r="D594" i="15"/>
  <c r="C594" i="15"/>
  <c r="A594" i="15"/>
  <c r="B594" i="15"/>
  <c r="F593" i="15"/>
  <c r="E593" i="15"/>
  <c r="D593" i="15"/>
  <c r="C593" i="15"/>
  <c r="A593" i="15"/>
  <c r="B593" i="15"/>
  <c r="F592" i="15"/>
  <c r="E592" i="15"/>
  <c r="D592" i="15"/>
  <c r="C592" i="15"/>
  <c r="A592" i="15"/>
  <c r="B592" i="15"/>
  <c r="F591" i="15"/>
  <c r="E591" i="15"/>
  <c r="D591" i="15"/>
  <c r="C591" i="15"/>
  <c r="A591" i="15"/>
  <c r="B591" i="15"/>
  <c r="F590" i="15"/>
  <c r="E590" i="15"/>
  <c r="D590" i="15"/>
  <c r="C590" i="15"/>
  <c r="A590" i="15"/>
  <c r="B590" i="15"/>
  <c r="F589" i="15"/>
  <c r="E589" i="15"/>
  <c r="D589" i="15"/>
  <c r="C589" i="15"/>
  <c r="A589" i="15"/>
  <c r="B589" i="15"/>
  <c r="F588" i="15"/>
  <c r="E588" i="15"/>
  <c r="D588" i="15"/>
  <c r="C588" i="15"/>
  <c r="A588" i="15"/>
  <c r="B588" i="15"/>
  <c r="F587" i="15"/>
  <c r="E587" i="15"/>
  <c r="D587" i="15"/>
  <c r="C587" i="15"/>
  <c r="A587" i="15"/>
  <c r="B587" i="15"/>
  <c r="F586" i="15"/>
  <c r="E586" i="15"/>
  <c r="D586" i="15"/>
  <c r="C586" i="15"/>
  <c r="A586" i="15"/>
  <c r="B586" i="15"/>
  <c r="F585" i="15"/>
  <c r="E585" i="15"/>
  <c r="D585" i="15"/>
  <c r="C585" i="15"/>
  <c r="A585" i="15"/>
  <c r="B585" i="15"/>
  <c r="F584" i="15"/>
  <c r="E584" i="15"/>
  <c r="D584" i="15"/>
  <c r="C584" i="15"/>
  <c r="A584" i="15"/>
  <c r="B584" i="15"/>
  <c r="F583" i="15"/>
  <c r="E583" i="15"/>
  <c r="D583" i="15"/>
  <c r="C583" i="15"/>
  <c r="A583" i="15"/>
  <c r="B583" i="15"/>
  <c r="F582" i="15"/>
  <c r="E582" i="15"/>
  <c r="D582" i="15"/>
  <c r="C582" i="15"/>
  <c r="A582" i="15"/>
  <c r="B582" i="15"/>
  <c r="F581" i="15"/>
  <c r="E581" i="15"/>
  <c r="D581" i="15"/>
  <c r="C581" i="15"/>
  <c r="A581" i="15"/>
  <c r="B581" i="15"/>
  <c r="F580" i="15"/>
  <c r="E580" i="15"/>
  <c r="D580" i="15"/>
  <c r="C580" i="15"/>
  <c r="A580" i="15"/>
  <c r="B580" i="15"/>
  <c r="F577" i="15"/>
  <c r="E577" i="15"/>
  <c r="D577" i="15"/>
  <c r="C577" i="15"/>
  <c r="A577" i="15"/>
  <c r="B577" i="15"/>
  <c r="F576" i="15"/>
  <c r="E576" i="15"/>
  <c r="D576" i="15"/>
  <c r="C576" i="15"/>
  <c r="A576" i="15"/>
  <c r="B576" i="15"/>
  <c r="F575" i="15"/>
  <c r="E575" i="15"/>
  <c r="D575" i="15"/>
  <c r="C575" i="15"/>
  <c r="A575" i="15"/>
  <c r="B575" i="15"/>
  <c r="F574" i="15"/>
  <c r="E574" i="15"/>
  <c r="D574" i="15"/>
  <c r="C574" i="15"/>
  <c r="A574" i="15"/>
  <c r="B574" i="15"/>
  <c r="F573" i="15"/>
  <c r="E573" i="15"/>
  <c r="D573" i="15"/>
  <c r="C573" i="15"/>
  <c r="A573" i="15"/>
  <c r="B573" i="15"/>
  <c r="F572" i="15"/>
  <c r="E572" i="15"/>
  <c r="D572" i="15"/>
  <c r="C572" i="15"/>
  <c r="A572" i="15"/>
  <c r="B572" i="15"/>
  <c r="F571" i="15"/>
  <c r="E571" i="15"/>
  <c r="D571" i="15"/>
  <c r="C571" i="15"/>
  <c r="A571" i="15"/>
  <c r="B571" i="15"/>
  <c r="F570" i="15"/>
  <c r="E570" i="15"/>
  <c r="D570" i="15"/>
  <c r="C570" i="15"/>
  <c r="A570" i="15"/>
  <c r="B570" i="15"/>
  <c r="F569" i="15"/>
  <c r="E569" i="15"/>
  <c r="D569" i="15"/>
  <c r="C569" i="15"/>
  <c r="A569" i="15"/>
  <c r="B569" i="15"/>
  <c r="F568" i="15"/>
  <c r="E568" i="15"/>
  <c r="D568" i="15"/>
  <c r="C568" i="15"/>
  <c r="A568" i="15"/>
  <c r="B568" i="15"/>
  <c r="F567" i="15"/>
  <c r="E567" i="15"/>
  <c r="D567" i="15"/>
  <c r="C567" i="15"/>
  <c r="A567" i="15"/>
  <c r="B567" i="15"/>
  <c r="F566" i="15"/>
  <c r="E566" i="15"/>
  <c r="D566" i="15"/>
  <c r="C566" i="15"/>
  <c r="A566" i="15"/>
  <c r="B566" i="15"/>
  <c r="F565" i="15"/>
  <c r="E565" i="15"/>
  <c r="D565" i="15"/>
  <c r="C565" i="15"/>
  <c r="A565" i="15"/>
  <c r="B565" i="15"/>
  <c r="F564" i="15"/>
  <c r="E564" i="15"/>
  <c r="D564" i="15"/>
  <c r="C564" i="15"/>
  <c r="A564" i="15"/>
  <c r="B564" i="15"/>
  <c r="F563" i="15"/>
  <c r="E563" i="15"/>
  <c r="D563" i="15"/>
  <c r="C563" i="15"/>
  <c r="A563" i="15"/>
  <c r="B563" i="15"/>
  <c r="F562" i="15"/>
  <c r="E562" i="15"/>
  <c r="D562" i="15"/>
  <c r="C562" i="15"/>
  <c r="A562" i="15"/>
  <c r="B562" i="15"/>
  <c r="F561" i="15"/>
  <c r="E561" i="15"/>
  <c r="D561" i="15"/>
  <c r="C561" i="15"/>
  <c r="A561" i="15"/>
  <c r="B561" i="15"/>
  <c r="F560" i="15"/>
  <c r="E560" i="15"/>
  <c r="D560" i="15"/>
  <c r="C560" i="15"/>
  <c r="A560" i="15"/>
  <c r="B560" i="15"/>
  <c r="F559" i="15"/>
  <c r="E559" i="15"/>
  <c r="D559" i="15"/>
  <c r="C559" i="15"/>
  <c r="A559" i="15"/>
  <c r="B559" i="15"/>
  <c r="F558" i="15"/>
  <c r="E558" i="15"/>
  <c r="D558" i="15"/>
  <c r="C558" i="15"/>
  <c r="A558" i="15"/>
  <c r="B558" i="15"/>
  <c r="F557" i="15"/>
  <c r="E557" i="15"/>
  <c r="D557" i="15"/>
  <c r="C557" i="15"/>
  <c r="A557" i="15"/>
  <c r="B557" i="15"/>
  <c r="F556" i="15"/>
  <c r="E556" i="15"/>
  <c r="D556" i="15"/>
  <c r="C556" i="15"/>
  <c r="A556" i="15"/>
  <c r="B556" i="15"/>
  <c r="F555" i="15"/>
  <c r="E555" i="15"/>
  <c r="D555" i="15"/>
  <c r="C555" i="15"/>
  <c r="A555" i="15"/>
  <c r="B555" i="15"/>
  <c r="F554" i="15"/>
  <c r="E554" i="15"/>
  <c r="D554" i="15"/>
  <c r="C554" i="15"/>
  <c r="A554" i="15"/>
  <c r="B554" i="15"/>
  <c r="F553" i="15"/>
  <c r="E553" i="15"/>
  <c r="D553" i="15"/>
  <c r="C553" i="15"/>
  <c r="A553" i="15"/>
  <c r="B553" i="15"/>
  <c r="F552" i="15"/>
  <c r="E552" i="15"/>
  <c r="D552" i="15"/>
  <c r="C552" i="15"/>
  <c r="A552" i="15"/>
  <c r="B552" i="15"/>
  <c r="F551" i="15"/>
  <c r="E551" i="15"/>
  <c r="D551" i="15"/>
  <c r="C551" i="15"/>
  <c r="A551" i="15"/>
  <c r="B551" i="15"/>
  <c r="F550" i="15"/>
  <c r="E550" i="15"/>
  <c r="D550" i="15"/>
  <c r="C550" i="15"/>
  <c r="A550" i="15"/>
  <c r="B550" i="15"/>
  <c r="F549" i="15"/>
  <c r="E549" i="15"/>
  <c r="D549" i="15"/>
  <c r="C549" i="15"/>
  <c r="A549" i="15"/>
  <c r="B549" i="15"/>
  <c r="F548" i="15"/>
  <c r="E548" i="15"/>
  <c r="D548" i="15"/>
  <c r="C548" i="15"/>
  <c r="A548" i="15"/>
  <c r="B548" i="15"/>
  <c r="F547" i="15"/>
  <c r="E547" i="15"/>
  <c r="D547" i="15"/>
  <c r="C547" i="15"/>
  <c r="A547" i="15"/>
  <c r="B547" i="15"/>
  <c r="F546" i="15"/>
  <c r="E546" i="15"/>
  <c r="D546" i="15"/>
  <c r="C546" i="15"/>
  <c r="A546" i="15"/>
  <c r="B546" i="15"/>
  <c r="F545" i="15"/>
  <c r="E545" i="15"/>
  <c r="D545" i="15"/>
  <c r="C545" i="15"/>
  <c r="A545" i="15"/>
  <c r="B545" i="15"/>
  <c r="F544" i="15"/>
  <c r="E544" i="15"/>
  <c r="D544" i="15"/>
  <c r="C544" i="15"/>
  <c r="A544" i="15"/>
  <c r="B544" i="15"/>
  <c r="F543" i="15"/>
  <c r="E543" i="15"/>
  <c r="D543" i="15"/>
  <c r="C543" i="15"/>
  <c r="A543" i="15"/>
  <c r="B543" i="15"/>
  <c r="F542" i="15"/>
  <c r="E542" i="15"/>
  <c r="D542" i="15"/>
  <c r="C542" i="15"/>
  <c r="A542" i="15"/>
  <c r="B542" i="15"/>
  <c r="F541" i="15"/>
  <c r="E541" i="15"/>
  <c r="D541" i="15"/>
  <c r="C541" i="15"/>
  <c r="A541" i="15"/>
  <c r="B541" i="15"/>
  <c r="F540" i="15"/>
  <c r="E540" i="15"/>
  <c r="D540" i="15"/>
  <c r="C540" i="15"/>
  <c r="A540" i="15"/>
  <c r="B540" i="15"/>
  <c r="F539" i="15"/>
  <c r="E539" i="15"/>
  <c r="D539" i="15"/>
  <c r="C539" i="15"/>
  <c r="A539" i="15"/>
  <c r="B539" i="15"/>
  <c r="F538" i="15"/>
  <c r="E538" i="15"/>
  <c r="D538" i="15"/>
  <c r="C538" i="15"/>
  <c r="A538" i="15"/>
  <c r="B538" i="15"/>
  <c r="F537" i="15"/>
  <c r="E537" i="15"/>
  <c r="D537" i="15"/>
  <c r="C537" i="15"/>
  <c r="A537" i="15"/>
  <c r="B537" i="15"/>
  <c r="F536" i="15"/>
  <c r="E536" i="15"/>
  <c r="D536" i="15"/>
  <c r="C536" i="15"/>
  <c r="A536" i="15"/>
  <c r="B536" i="15"/>
  <c r="F535" i="15"/>
  <c r="E535" i="15"/>
  <c r="D535" i="15"/>
  <c r="C535" i="15"/>
  <c r="A535" i="15"/>
  <c r="B535" i="15"/>
  <c r="F534" i="15"/>
  <c r="E534" i="15"/>
  <c r="D534" i="15"/>
  <c r="C534" i="15"/>
  <c r="A534" i="15"/>
  <c r="B534" i="15"/>
  <c r="F533" i="15"/>
  <c r="E533" i="15"/>
  <c r="D533" i="15"/>
  <c r="C533" i="15"/>
  <c r="A533" i="15"/>
  <c r="B533" i="15"/>
  <c r="F532" i="15"/>
  <c r="E532" i="15"/>
  <c r="D532" i="15"/>
  <c r="C532" i="15"/>
  <c r="A532" i="15"/>
  <c r="B532" i="15"/>
  <c r="F531" i="15"/>
  <c r="E531" i="15"/>
  <c r="D531" i="15"/>
  <c r="C531" i="15"/>
  <c r="A531" i="15"/>
  <c r="B531" i="15"/>
  <c r="F530" i="15"/>
  <c r="E530" i="15"/>
  <c r="D530" i="15"/>
  <c r="C530" i="15"/>
  <c r="A530" i="15"/>
  <c r="B530" i="15"/>
  <c r="F529" i="15"/>
  <c r="E529" i="15"/>
  <c r="D529" i="15"/>
  <c r="C529" i="15"/>
  <c r="A529" i="15"/>
  <c r="B529" i="15"/>
  <c r="F528" i="15"/>
  <c r="E528" i="15"/>
  <c r="D528" i="15"/>
  <c r="C528" i="15"/>
  <c r="A528" i="15"/>
  <c r="B528" i="15"/>
  <c r="F527" i="15"/>
  <c r="E527" i="15"/>
  <c r="D527" i="15"/>
  <c r="C527" i="15"/>
  <c r="A527" i="15"/>
  <c r="B527" i="15"/>
  <c r="F526" i="15"/>
  <c r="E526" i="15"/>
  <c r="D526" i="15"/>
  <c r="C526" i="15"/>
  <c r="A526" i="15"/>
  <c r="B526" i="15"/>
  <c r="F525" i="15"/>
  <c r="E525" i="15"/>
  <c r="D525" i="15"/>
  <c r="C525" i="15"/>
  <c r="A525" i="15"/>
  <c r="B525" i="15"/>
  <c r="F524" i="15"/>
  <c r="E524" i="15"/>
  <c r="D524" i="15"/>
  <c r="C524" i="15"/>
  <c r="A524" i="15"/>
  <c r="B524" i="15"/>
  <c r="F523" i="15"/>
  <c r="E523" i="15"/>
  <c r="D523" i="15"/>
  <c r="C523" i="15"/>
  <c r="A523" i="15"/>
  <c r="B523" i="15"/>
  <c r="F522" i="15"/>
  <c r="E522" i="15"/>
  <c r="D522" i="15"/>
  <c r="C522" i="15"/>
  <c r="A522" i="15"/>
  <c r="B522" i="15"/>
  <c r="F521" i="15"/>
  <c r="E521" i="15"/>
  <c r="D521" i="15"/>
  <c r="C521" i="15"/>
  <c r="A521" i="15"/>
  <c r="B521" i="15"/>
  <c r="F520" i="15"/>
  <c r="E520" i="15"/>
  <c r="D520" i="15"/>
  <c r="C520" i="15"/>
  <c r="A520" i="15"/>
  <c r="B520" i="15"/>
  <c r="F519" i="15"/>
  <c r="E519" i="15"/>
  <c r="D519" i="15"/>
  <c r="C519" i="15"/>
  <c r="A519" i="15"/>
  <c r="B519" i="15"/>
  <c r="F516" i="15"/>
  <c r="E516" i="15"/>
  <c r="D516" i="15"/>
  <c r="C516" i="15"/>
  <c r="A516" i="15"/>
  <c r="B516" i="15"/>
  <c r="F515" i="15"/>
  <c r="E515" i="15"/>
  <c r="D515" i="15"/>
  <c r="C515" i="15"/>
  <c r="A515" i="15"/>
  <c r="B515" i="15"/>
  <c r="F514" i="15"/>
  <c r="E514" i="15"/>
  <c r="D514" i="15"/>
  <c r="C514" i="15"/>
  <c r="A514" i="15"/>
  <c r="B514" i="15"/>
  <c r="F513" i="15"/>
  <c r="E513" i="15"/>
  <c r="D513" i="15"/>
  <c r="C513" i="15"/>
  <c r="A513" i="15"/>
  <c r="B513" i="15"/>
  <c r="F512" i="15"/>
  <c r="E512" i="15"/>
  <c r="D512" i="15"/>
  <c r="C512" i="15"/>
  <c r="A512" i="15"/>
  <c r="B512" i="15"/>
  <c r="F511" i="15"/>
  <c r="E511" i="15"/>
  <c r="D511" i="15"/>
  <c r="C511" i="15"/>
  <c r="A511" i="15"/>
  <c r="B511" i="15"/>
  <c r="F510" i="15"/>
  <c r="E510" i="15"/>
  <c r="D510" i="15"/>
  <c r="C510" i="15"/>
  <c r="A510" i="15"/>
  <c r="B510" i="15"/>
  <c r="F509" i="15"/>
  <c r="E509" i="15"/>
  <c r="D509" i="15"/>
  <c r="C509" i="15"/>
  <c r="A509" i="15"/>
  <c r="B509" i="15"/>
  <c r="F508" i="15"/>
  <c r="E508" i="15"/>
  <c r="D508" i="15"/>
  <c r="C508" i="15"/>
  <c r="A508" i="15"/>
  <c r="B508" i="15"/>
  <c r="F507" i="15"/>
  <c r="E507" i="15"/>
  <c r="D507" i="15"/>
  <c r="C507" i="15"/>
  <c r="A507" i="15"/>
  <c r="B507" i="15"/>
  <c r="F506" i="15"/>
  <c r="E506" i="15"/>
  <c r="D506" i="15"/>
  <c r="C506" i="15"/>
  <c r="A506" i="15"/>
  <c r="B506" i="15"/>
  <c r="F505" i="15"/>
  <c r="E505" i="15"/>
  <c r="D505" i="15"/>
  <c r="C505" i="15"/>
  <c r="A505" i="15"/>
  <c r="B505" i="15"/>
  <c r="F504" i="15"/>
  <c r="E504" i="15"/>
  <c r="D504" i="15"/>
  <c r="C504" i="15"/>
  <c r="A504" i="15"/>
  <c r="B504" i="15"/>
  <c r="F503" i="15"/>
  <c r="E503" i="15"/>
  <c r="D503" i="15"/>
  <c r="C503" i="15"/>
  <c r="A503" i="15"/>
  <c r="B503" i="15"/>
  <c r="F502" i="15"/>
  <c r="E502" i="15"/>
  <c r="D502" i="15"/>
  <c r="C502" i="15"/>
  <c r="A502" i="15"/>
  <c r="B502" i="15"/>
  <c r="F501" i="15"/>
  <c r="E501" i="15"/>
  <c r="D501" i="15"/>
  <c r="C501" i="15"/>
  <c r="A501" i="15"/>
  <c r="B501" i="15"/>
  <c r="F500" i="15"/>
  <c r="E500" i="15"/>
  <c r="D500" i="15"/>
  <c r="C500" i="15"/>
  <c r="A500" i="15"/>
  <c r="B500" i="15"/>
  <c r="F499" i="15"/>
  <c r="E499" i="15"/>
  <c r="D499" i="15"/>
  <c r="C499" i="15"/>
  <c r="A499" i="15"/>
  <c r="B499" i="15"/>
  <c r="F498" i="15"/>
  <c r="E498" i="15"/>
  <c r="D498" i="15"/>
  <c r="C498" i="15"/>
  <c r="A498" i="15"/>
  <c r="B498" i="15"/>
  <c r="F497" i="15"/>
  <c r="E497" i="15"/>
  <c r="D497" i="15"/>
  <c r="C497" i="15"/>
  <c r="A497" i="15"/>
  <c r="B497" i="15"/>
  <c r="F496" i="15"/>
  <c r="E496" i="15"/>
  <c r="D496" i="15"/>
  <c r="C496" i="15"/>
  <c r="A496" i="15"/>
  <c r="B496" i="15"/>
  <c r="F495" i="15"/>
  <c r="E495" i="15"/>
  <c r="D495" i="15"/>
  <c r="C495" i="15"/>
  <c r="A495" i="15"/>
  <c r="B495" i="15"/>
  <c r="F494" i="15"/>
  <c r="E494" i="15"/>
  <c r="D494" i="15"/>
  <c r="C494" i="15"/>
  <c r="A494" i="15"/>
  <c r="B494" i="15"/>
  <c r="F493" i="15"/>
  <c r="E493" i="15"/>
  <c r="D493" i="15"/>
  <c r="C493" i="15"/>
  <c r="A493" i="15"/>
  <c r="B493" i="15"/>
  <c r="F492" i="15"/>
  <c r="E492" i="15"/>
  <c r="D492" i="15"/>
  <c r="C492" i="15"/>
  <c r="A492" i="15"/>
  <c r="B492" i="15"/>
  <c r="F491" i="15"/>
  <c r="E491" i="15"/>
  <c r="D491" i="15"/>
  <c r="C491" i="15"/>
  <c r="A491" i="15"/>
  <c r="B491" i="15"/>
  <c r="F490" i="15"/>
  <c r="E490" i="15"/>
  <c r="D490" i="15"/>
  <c r="C490" i="15"/>
  <c r="A490" i="15"/>
  <c r="B490" i="15"/>
  <c r="F489" i="15"/>
  <c r="E489" i="15"/>
  <c r="D489" i="15"/>
  <c r="C489" i="15"/>
  <c r="A489" i="15"/>
  <c r="B489" i="15"/>
  <c r="F488" i="15"/>
  <c r="E488" i="15"/>
  <c r="D488" i="15"/>
  <c r="C488" i="15"/>
  <c r="A488" i="15"/>
  <c r="B488" i="15"/>
  <c r="F487" i="15"/>
  <c r="E487" i="15"/>
  <c r="D487" i="15"/>
  <c r="C487" i="15"/>
  <c r="A487" i="15"/>
  <c r="B487" i="15"/>
  <c r="F486" i="15"/>
  <c r="E486" i="15"/>
  <c r="D486" i="15"/>
  <c r="C486" i="15"/>
  <c r="A486" i="15"/>
  <c r="B486" i="15"/>
  <c r="F485" i="15"/>
  <c r="E485" i="15"/>
  <c r="D485" i="15"/>
  <c r="C485" i="15"/>
  <c r="A485" i="15"/>
  <c r="B485" i="15"/>
  <c r="F484" i="15"/>
  <c r="E484" i="15"/>
  <c r="D484" i="15"/>
  <c r="C484" i="15"/>
  <c r="A484" i="15"/>
  <c r="B484" i="15"/>
  <c r="F483" i="15"/>
  <c r="E483" i="15"/>
  <c r="D483" i="15"/>
  <c r="C483" i="15"/>
  <c r="A483" i="15"/>
  <c r="B483" i="15"/>
  <c r="F482" i="15"/>
  <c r="E482" i="15"/>
  <c r="D482" i="15"/>
  <c r="C482" i="15"/>
  <c r="A482" i="15"/>
  <c r="B482" i="15"/>
  <c r="F481" i="15"/>
  <c r="E481" i="15"/>
  <c r="D481" i="15"/>
  <c r="C481" i="15"/>
  <c r="A481" i="15"/>
  <c r="B481" i="15"/>
  <c r="F480" i="15"/>
  <c r="E480" i="15"/>
  <c r="D480" i="15"/>
  <c r="C480" i="15"/>
  <c r="A480" i="15"/>
  <c r="B480" i="15"/>
  <c r="F479" i="15"/>
  <c r="E479" i="15"/>
  <c r="D479" i="15"/>
  <c r="C479" i="15"/>
  <c r="A479" i="15"/>
  <c r="B479" i="15"/>
  <c r="F478" i="15"/>
  <c r="E478" i="15"/>
  <c r="D478" i="15"/>
  <c r="C478" i="15"/>
  <c r="A478" i="15"/>
  <c r="B478" i="15"/>
  <c r="F477" i="15"/>
  <c r="E477" i="15"/>
  <c r="D477" i="15"/>
  <c r="C477" i="15"/>
  <c r="A477" i="15"/>
  <c r="B477" i="15"/>
  <c r="F476" i="15"/>
  <c r="E476" i="15"/>
  <c r="D476" i="15"/>
  <c r="C476" i="15"/>
  <c r="A476" i="15"/>
  <c r="B476" i="15"/>
  <c r="F475" i="15"/>
  <c r="E475" i="15"/>
  <c r="D475" i="15"/>
  <c r="C475" i="15"/>
  <c r="A475" i="15"/>
  <c r="B475" i="15"/>
  <c r="F474" i="15"/>
  <c r="E474" i="15"/>
  <c r="D474" i="15"/>
  <c r="C474" i="15"/>
  <c r="A474" i="15"/>
  <c r="B474" i="15"/>
  <c r="F473" i="15"/>
  <c r="E473" i="15"/>
  <c r="D473" i="15"/>
  <c r="C473" i="15"/>
  <c r="A473" i="15"/>
  <c r="B473" i="15"/>
  <c r="F472" i="15"/>
  <c r="E472" i="15"/>
  <c r="D472" i="15"/>
  <c r="C472" i="15"/>
  <c r="A472" i="15"/>
  <c r="B472" i="15"/>
  <c r="F471" i="15"/>
  <c r="E471" i="15"/>
  <c r="D471" i="15"/>
  <c r="C471" i="15"/>
  <c r="A471" i="15"/>
  <c r="B471" i="15"/>
  <c r="F470" i="15"/>
  <c r="E470" i="15"/>
  <c r="D470" i="15"/>
  <c r="C470" i="15"/>
  <c r="A470" i="15"/>
  <c r="B470" i="15"/>
  <c r="F469" i="15"/>
  <c r="E469" i="15"/>
  <c r="D469" i="15"/>
  <c r="C469" i="15"/>
  <c r="A469" i="15"/>
  <c r="B469" i="15"/>
  <c r="F468" i="15"/>
  <c r="E468" i="15"/>
  <c r="D468" i="15"/>
  <c r="C468" i="15"/>
  <c r="A468" i="15"/>
  <c r="B468" i="15"/>
  <c r="F467" i="15"/>
  <c r="E467" i="15"/>
  <c r="D467" i="15"/>
  <c r="C467" i="15"/>
  <c r="A467" i="15"/>
  <c r="B467" i="15"/>
  <c r="F466" i="15"/>
  <c r="E466" i="15"/>
  <c r="D466" i="15"/>
  <c r="C466" i="15"/>
  <c r="A466" i="15"/>
  <c r="B466" i="15"/>
  <c r="F465" i="15"/>
  <c r="E465" i="15"/>
  <c r="D465" i="15"/>
  <c r="C465" i="15"/>
  <c r="A465" i="15"/>
  <c r="B465" i="15"/>
  <c r="F464" i="15"/>
  <c r="E464" i="15"/>
  <c r="D464" i="15"/>
  <c r="C464" i="15"/>
  <c r="A464" i="15"/>
  <c r="B464" i="15"/>
  <c r="F463" i="15"/>
  <c r="E463" i="15"/>
  <c r="D463" i="15"/>
  <c r="C463" i="15"/>
  <c r="A463" i="15"/>
  <c r="B463" i="15"/>
  <c r="F462" i="15"/>
  <c r="E462" i="15"/>
  <c r="D462" i="15"/>
  <c r="C462" i="15"/>
  <c r="A462" i="15"/>
  <c r="B462" i="15"/>
  <c r="F461" i="15"/>
  <c r="E461" i="15"/>
  <c r="D461" i="15"/>
  <c r="C461" i="15"/>
  <c r="A461" i="15"/>
  <c r="B461" i="15"/>
  <c r="F460" i="15"/>
  <c r="E460" i="15"/>
  <c r="D460" i="15"/>
  <c r="C460" i="15"/>
  <c r="A460" i="15"/>
  <c r="B460" i="15"/>
  <c r="F459" i="15"/>
  <c r="E459" i="15"/>
  <c r="D459" i="15"/>
  <c r="C459" i="15"/>
  <c r="A459" i="15"/>
  <c r="B459" i="15"/>
  <c r="F458" i="15"/>
  <c r="E458" i="15"/>
  <c r="D458" i="15"/>
  <c r="C458" i="15"/>
  <c r="A458" i="15"/>
  <c r="B458" i="15"/>
  <c r="F455" i="15"/>
  <c r="E455" i="15"/>
  <c r="D455" i="15"/>
  <c r="C455" i="15"/>
  <c r="A455" i="15"/>
  <c r="B455" i="15"/>
  <c r="F454" i="15"/>
  <c r="E454" i="15"/>
  <c r="D454" i="15"/>
  <c r="C454" i="15"/>
  <c r="A454" i="15"/>
  <c r="B454" i="15"/>
  <c r="F453" i="15"/>
  <c r="E453" i="15"/>
  <c r="D453" i="15"/>
  <c r="C453" i="15"/>
  <c r="A453" i="15"/>
  <c r="B453" i="15"/>
  <c r="F452" i="15"/>
  <c r="E452" i="15"/>
  <c r="D452" i="15"/>
  <c r="C452" i="15"/>
  <c r="A452" i="15"/>
  <c r="B452" i="15"/>
  <c r="F451" i="15"/>
  <c r="E451" i="15"/>
  <c r="D451" i="15"/>
  <c r="C451" i="15"/>
  <c r="A451" i="15"/>
  <c r="B451" i="15"/>
  <c r="F450" i="15"/>
  <c r="E450" i="15"/>
  <c r="D450" i="15"/>
  <c r="C450" i="15"/>
  <c r="A450" i="15"/>
  <c r="B450" i="15"/>
  <c r="F449" i="15"/>
  <c r="E449" i="15"/>
  <c r="D449" i="15"/>
  <c r="C449" i="15"/>
  <c r="A449" i="15"/>
  <c r="B449" i="15"/>
  <c r="F448" i="15"/>
  <c r="E448" i="15"/>
  <c r="D448" i="15"/>
  <c r="C448" i="15"/>
  <c r="A448" i="15"/>
  <c r="B448" i="15"/>
  <c r="F447" i="15"/>
  <c r="E447" i="15"/>
  <c r="D447" i="15"/>
  <c r="C447" i="15"/>
  <c r="A447" i="15"/>
  <c r="B447" i="15"/>
  <c r="F446" i="15"/>
  <c r="E446" i="15"/>
  <c r="D446" i="15"/>
  <c r="C446" i="15"/>
  <c r="A446" i="15"/>
  <c r="B446" i="15"/>
  <c r="F445" i="15"/>
  <c r="E445" i="15"/>
  <c r="D445" i="15"/>
  <c r="C445" i="15"/>
  <c r="A445" i="15"/>
  <c r="B445" i="15"/>
  <c r="F444" i="15"/>
  <c r="E444" i="15"/>
  <c r="D444" i="15"/>
  <c r="C444" i="15"/>
  <c r="A444" i="15"/>
  <c r="B444" i="15"/>
  <c r="F443" i="15"/>
  <c r="E443" i="15"/>
  <c r="D443" i="15"/>
  <c r="C443" i="15"/>
  <c r="A443" i="15"/>
  <c r="B443" i="15"/>
  <c r="F442" i="15"/>
  <c r="E442" i="15"/>
  <c r="D442" i="15"/>
  <c r="C442" i="15"/>
  <c r="A442" i="15"/>
  <c r="B442" i="15"/>
  <c r="F441" i="15"/>
  <c r="E441" i="15"/>
  <c r="D441" i="15"/>
  <c r="C441" i="15"/>
  <c r="A441" i="15"/>
  <c r="B441" i="15"/>
  <c r="F440" i="15"/>
  <c r="E440" i="15"/>
  <c r="D440" i="15"/>
  <c r="C440" i="15"/>
  <c r="A440" i="15"/>
  <c r="B440" i="15"/>
  <c r="F439" i="15"/>
  <c r="E439" i="15"/>
  <c r="D439" i="15"/>
  <c r="C439" i="15"/>
  <c r="A439" i="15"/>
  <c r="B439" i="15"/>
  <c r="F438" i="15"/>
  <c r="E438" i="15"/>
  <c r="D438" i="15"/>
  <c r="C438" i="15"/>
  <c r="A438" i="15"/>
  <c r="B438" i="15"/>
  <c r="F437" i="15"/>
  <c r="E437" i="15"/>
  <c r="D437" i="15"/>
  <c r="C437" i="15"/>
  <c r="A437" i="15"/>
  <c r="B437" i="15"/>
  <c r="F436" i="15"/>
  <c r="E436" i="15"/>
  <c r="D436" i="15"/>
  <c r="C436" i="15"/>
  <c r="A436" i="15"/>
  <c r="B436" i="15"/>
  <c r="F435" i="15"/>
  <c r="E435" i="15"/>
  <c r="D435" i="15"/>
  <c r="C435" i="15"/>
  <c r="A435" i="15"/>
  <c r="B435" i="15"/>
  <c r="F434" i="15"/>
  <c r="E434" i="15"/>
  <c r="D434" i="15"/>
  <c r="C434" i="15"/>
  <c r="A434" i="15"/>
  <c r="B434" i="15"/>
  <c r="F433" i="15"/>
  <c r="E433" i="15"/>
  <c r="D433" i="15"/>
  <c r="C433" i="15"/>
  <c r="A433" i="15"/>
  <c r="B433" i="15"/>
  <c r="F432" i="15"/>
  <c r="E432" i="15"/>
  <c r="D432" i="15"/>
  <c r="C432" i="15"/>
  <c r="A432" i="15"/>
  <c r="B432" i="15"/>
  <c r="F431" i="15"/>
  <c r="E431" i="15"/>
  <c r="D431" i="15"/>
  <c r="C431" i="15"/>
  <c r="A431" i="15"/>
  <c r="B431" i="15"/>
  <c r="F430" i="15"/>
  <c r="E430" i="15"/>
  <c r="D430" i="15"/>
  <c r="C430" i="15"/>
  <c r="A430" i="15"/>
  <c r="B430" i="15"/>
  <c r="F429" i="15"/>
  <c r="E429" i="15"/>
  <c r="D429" i="15"/>
  <c r="C429" i="15"/>
  <c r="A429" i="15"/>
  <c r="B429" i="15"/>
  <c r="F428" i="15"/>
  <c r="E428" i="15"/>
  <c r="D428" i="15"/>
  <c r="C428" i="15"/>
  <c r="A428" i="15"/>
  <c r="B428" i="15"/>
  <c r="F427" i="15"/>
  <c r="E427" i="15"/>
  <c r="D427" i="15"/>
  <c r="C427" i="15"/>
  <c r="A427" i="15"/>
  <c r="B427" i="15"/>
  <c r="F426" i="15"/>
  <c r="E426" i="15"/>
  <c r="D426" i="15"/>
  <c r="C426" i="15"/>
  <c r="A426" i="15"/>
  <c r="B426" i="15"/>
  <c r="F425" i="15"/>
  <c r="E425" i="15"/>
  <c r="D425" i="15"/>
  <c r="C425" i="15"/>
  <c r="A425" i="15"/>
  <c r="B425" i="15"/>
  <c r="F424" i="15"/>
  <c r="E424" i="15"/>
  <c r="D424" i="15"/>
  <c r="C424" i="15"/>
  <c r="A424" i="15"/>
  <c r="B424" i="15"/>
  <c r="F423" i="15"/>
  <c r="E423" i="15"/>
  <c r="D423" i="15"/>
  <c r="C423" i="15"/>
  <c r="A423" i="15"/>
  <c r="B423" i="15"/>
  <c r="F422" i="15"/>
  <c r="E422" i="15"/>
  <c r="D422" i="15"/>
  <c r="C422" i="15"/>
  <c r="A422" i="15"/>
  <c r="B422" i="15"/>
  <c r="F421" i="15"/>
  <c r="E421" i="15"/>
  <c r="D421" i="15"/>
  <c r="C421" i="15"/>
  <c r="A421" i="15"/>
  <c r="B421" i="15"/>
  <c r="F420" i="15"/>
  <c r="E420" i="15"/>
  <c r="D420" i="15"/>
  <c r="C420" i="15"/>
  <c r="A420" i="15"/>
  <c r="B420" i="15"/>
  <c r="F419" i="15"/>
  <c r="E419" i="15"/>
  <c r="D419" i="15"/>
  <c r="C419" i="15"/>
  <c r="A419" i="15"/>
  <c r="B419" i="15"/>
  <c r="F418" i="15"/>
  <c r="E418" i="15"/>
  <c r="D418" i="15"/>
  <c r="C418" i="15"/>
  <c r="A418" i="15"/>
  <c r="B418" i="15"/>
  <c r="F417" i="15"/>
  <c r="E417" i="15"/>
  <c r="D417" i="15"/>
  <c r="C417" i="15"/>
  <c r="A417" i="15"/>
  <c r="B417" i="15"/>
  <c r="F416" i="15"/>
  <c r="E416" i="15"/>
  <c r="D416" i="15"/>
  <c r="C416" i="15"/>
  <c r="A416" i="15"/>
  <c r="B416" i="15"/>
  <c r="F415" i="15"/>
  <c r="E415" i="15"/>
  <c r="D415" i="15"/>
  <c r="C415" i="15"/>
  <c r="A415" i="15"/>
  <c r="B415" i="15"/>
  <c r="F414" i="15"/>
  <c r="E414" i="15"/>
  <c r="D414" i="15"/>
  <c r="C414" i="15"/>
  <c r="A414" i="15"/>
  <c r="B414" i="15"/>
  <c r="F413" i="15"/>
  <c r="E413" i="15"/>
  <c r="D413" i="15"/>
  <c r="C413" i="15"/>
  <c r="A413" i="15"/>
  <c r="B413" i="15"/>
  <c r="F412" i="15"/>
  <c r="E412" i="15"/>
  <c r="D412" i="15"/>
  <c r="C412" i="15"/>
  <c r="A412" i="15"/>
  <c r="B412" i="15"/>
  <c r="F411" i="15"/>
  <c r="E411" i="15"/>
  <c r="D411" i="15"/>
  <c r="C411" i="15"/>
  <c r="A411" i="15"/>
  <c r="B411" i="15"/>
  <c r="F410" i="15"/>
  <c r="E410" i="15"/>
  <c r="D410" i="15"/>
  <c r="C410" i="15"/>
  <c r="A410" i="15"/>
  <c r="B410" i="15"/>
  <c r="F409" i="15"/>
  <c r="E409" i="15"/>
  <c r="D409" i="15"/>
  <c r="C409" i="15"/>
  <c r="A409" i="15"/>
  <c r="B409" i="15"/>
  <c r="F408" i="15"/>
  <c r="E408" i="15"/>
  <c r="D408" i="15"/>
  <c r="C408" i="15"/>
  <c r="A408" i="15"/>
  <c r="B408" i="15"/>
  <c r="F407" i="15"/>
  <c r="E407" i="15"/>
  <c r="D407" i="15"/>
  <c r="C407" i="15"/>
  <c r="A407" i="15"/>
  <c r="B407" i="15"/>
  <c r="F406" i="15"/>
  <c r="E406" i="15"/>
  <c r="D406" i="15"/>
  <c r="C406" i="15"/>
  <c r="A406" i="15"/>
  <c r="B406" i="15"/>
  <c r="F405" i="15"/>
  <c r="E405" i="15"/>
  <c r="D405" i="15"/>
  <c r="C405" i="15"/>
  <c r="A405" i="15"/>
  <c r="B405" i="15"/>
  <c r="F404" i="15"/>
  <c r="E404" i="15"/>
  <c r="D404" i="15"/>
  <c r="C404" i="15"/>
  <c r="A404" i="15"/>
  <c r="B404" i="15"/>
  <c r="F403" i="15"/>
  <c r="E403" i="15"/>
  <c r="D403" i="15"/>
  <c r="C403" i="15"/>
  <c r="A403" i="15"/>
  <c r="B403" i="15"/>
  <c r="F402" i="15"/>
  <c r="E402" i="15"/>
  <c r="D402" i="15"/>
  <c r="C402" i="15"/>
  <c r="A402" i="15"/>
  <c r="B402" i="15"/>
  <c r="F401" i="15"/>
  <c r="E401" i="15"/>
  <c r="D401" i="15"/>
  <c r="C401" i="15"/>
  <c r="A401" i="15"/>
  <c r="B401" i="15"/>
  <c r="F400" i="15"/>
  <c r="E400" i="15"/>
  <c r="D400" i="15"/>
  <c r="C400" i="15"/>
  <c r="A400" i="15"/>
  <c r="B400" i="15"/>
  <c r="F399" i="15"/>
  <c r="E399" i="15"/>
  <c r="D399" i="15"/>
  <c r="C399" i="15"/>
  <c r="A399" i="15"/>
  <c r="B399" i="15"/>
  <c r="F398" i="15"/>
  <c r="E398" i="15"/>
  <c r="D398" i="15"/>
  <c r="C398" i="15"/>
  <c r="A398" i="15"/>
  <c r="B398" i="15"/>
  <c r="F397" i="15"/>
  <c r="E397" i="15"/>
  <c r="D397" i="15"/>
  <c r="C397" i="15"/>
  <c r="A397" i="15"/>
  <c r="B397" i="15"/>
  <c r="F394" i="15"/>
  <c r="E394" i="15"/>
  <c r="D394" i="15"/>
  <c r="C394" i="15"/>
  <c r="A394" i="15"/>
  <c r="B394" i="15"/>
  <c r="F393" i="15"/>
  <c r="E393" i="15"/>
  <c r="D393" i="15"/>
  <c r="C393" i="15"/>
  <c r="A393" i="15"/>
  <c r="B393" i="15"/>
  <c r="F392" i="15"/>
  <c r="E392" i="15"/>
  <c r="D392" i="15"/>
  <c r="C392" i="15"/>
  <c r="A392" i="15"/>
  <c r="B392" i="15"/>
  <c r="F391" i="15"/>
  <c r="E391" i="15"/>
  <c r="D391" i="15"/>
  <c r="C391" i="15"/>
  <c r="A391" i="15"/>
  <c r="B391" i="15"/>
  <c r="F390" i="15"/>
  <c r="E390" i="15"/>
  <c r="D390" i="15"/>
  <c r="C390" i="15"/>
  <c r="A390" i="15"/>
  <c r="B390" i="15"/>
  <c r="F389" i="15"/>
  <c r="E389" i="15"/>
  <c r="D389" i="15"/>
  <c r="C389" i="15"/>
  <c r="A389" i="15"/>
  <c r="B389" i="15"/>
  <c r="F388" i="15"/>
  <c r="E388" i="15"/>
  <c r="D388" i="15"/>
  <c r="C388" i="15"/>
  <c r="A388" i="15"/>
  <c r="B388" i="15"/>
  <c r="F387" i="15"/>
  <c r="E387" i="15"/>
  <c r="D387" i="15"/>
  <c r="C387" i="15"/>
  <c r="A387" i="15"/>
  <c r="B387" i="15"/>
  <c r="F386" i="15"/>
  <c r="E386" i="15"/>
  <c r="D386" i="15"/>
  <c r="C386" i="15"/>
  <c r="A386" i="15"/>
  <c r="B386" i="15"/>
  <c r="F385" i="15"/>
  <c r="E385" i="15"/>
  <c r="D385" i="15"/>
  <c r="C385" i="15"/>
  <c r="A385" i="15"/>
  <c r="B385" i="15"/>
  <c r="F384" i="15"/>
  <c r="E384" i="15"/>
  <c r="D384" i="15"/>
  <c r="C384" i="15"/>
  <c r="A384" i="15"/>
  <c r="B384" i="15"/>
  <c r="F383" i="15"/>
  <c r="E383" i="15"/>
  <c r="D383" i="15"/>
  <c r="C383" i="15"/>
  <c r="A383" i="15"/>
  <c r="B383" i="15"/>
  <c r="F382" i="15"/>
  <c r="E382" i="15"/>
  <c r="D382" i="15"/>
  <c r="C382" i="15"/>
  <c r="A382" i="15"/>
  <c r="B382" i="15"/>
  <c r="F381" i="15"/>
  <c r="E381" i="15"/>
  <c r="D381" i="15"/>
  <c r="C381" i="15"/>
  <c r="A381" i="15"/>
  <c r="B381" i="15"/>
  <c r="F380" i="15"/>
  <c r="E380" i="15"/>
  <c r="D380" i="15"/>
  <c r="C380" i="15"/>
  <c r="A380" i="15"/>
  <c r="B380" i="15"/>
  <c r="F379" i="15"/>
  <c r="E379" i="15"/>
  <c r="D379" i="15"/>
  <c r="C379" i="15"/>
  <c r="A379" i="15"/>
  <c r="B379" i="15"/>
  <c r="F378" i="15"/>
  <c r="E378" i="15"/>
  <c r="D378" i="15"/>
  <c r="C378" i="15"/>
  <c r="A378" i="15"/>
  <c r="B378" i="15"/>
  <c r="F377" i="15"/>
  <c r="E377" i="15"/>
  <c r="D377" i="15"/>
  <c r="C377" i="15"/>
  <c r="A377" i="15"/>
  <c r="B377" i="15"/>
  <c r="F376" i="15"/>
  <c r="E376" i="15"/>
  <c r="D376" i="15"/>
  <c r="C376" i="15"/>
  <c r="A376" i="15"/>
  <c r="B376" i="15"/>
  <c r="F375" i="15"/>
  <c r="E375" i="15"/>
  <c r="D375" i="15"/>
  <c r="C375" i="15"/>
  <c r="A375" i="15"/>
  <c r="B375" i="15"/>
  <c r="F374" i="15"/>
  <c r="E374" i="15"/>
  <c r="D374" i="15"/>
  <c r="C374" i="15"/>
  <c r="A374" i="15"/>
  <c r="B374" i="15"/>
  <c r="F373" i="15"/>
  <c r="E373" i="15"/>
  <c r="D373" i="15"/>
  <c r="C373" i="15"/>
  <c r="A373" i="15"/>
  <c r="B373" i="15"/>
  <c r="F372" i="15"/>
  <c r="E372" i="15"/>
  <c r="D372" i="15"/>
  <c r="C372" i="15"/>
  <c r="A372" i="15"/>
  <c r="B372" i="15"/>
  <c r="F371" i="15"/>
  <c r="E371" i="15"/>
  <c r="D371" i="15"/>
  <c r="C371" i="15"/>
  <c r="A371" i="15"/>
  <c r="B371" i="15"/>
  <c r="F370" i="15"/>
  <c r="E370" i="15"/>
  <c r="D370" i="15"/>
  <c r="C370" i="15"/>
  <c r="A370" i="15"/>
  <c r="B370" i="15"/>
  <c r="F369" i="15"/>
  <c r="E369" i="15"/>
  <c r="D369" i="15"/>
  <c r="C369" i="15"/>
  <c r="A369" i="15"/>
  <c r="B369" i="15"/>
  <c r="F368" i="15"/>
  <c r="E368" i="15"/>
  <c r="D368" i="15"/>
  <c r="C368" i="15"/>
  <c r="A368" i="15"/>
  <c r="B368" i="15"/>
  <c r="F367" i="15"/>
  <c r="E367" i="15"/>
  <c r="D367" i="15"/>
  <c r="C367" i="15"/>
  <c r="A367" i="15"/>
  <c r="B367" i="15"/>
  <c r="F366" i="15"/>
  <c r="E366" i="15"/>
  <c r="D366" i="15"/>
  <c r="C366" i="15"/>
  <c r="A366" i="15"/>
  <c r="B366" i="15"/>
  <c r="F365" i="15"/>
  <c r="E365" i="15"/>
  <c r="D365" i="15"/>
  <c r="C365" i="15"/>
  <c r="A365" i="15"/>
  <c r="B365" i="15"/>
  <c r="F364" i="15"/>
  <c r="E364" i="15"/>
  <c r="D364" i="15"/>
  <c r="C364" i="15"/>
  <c r="A364" i="15"/>
  <c r="B364" i="15"/>
  <c r="F363" i="15"/>
  <c r="E363" i="15"/>
  <c r="D363" i="15"/>
  <c r="C363" i="15"/>
  <c r="A363" i="15"/>
  <c r="B363" i="15"/>
  <c r="F362" i="15"/>
  <c r="E362" i="15"/>
  <c r="D362" i="15"/>
  <c r="C362" i="15"/>
  <c r="A362" i="15"/>
  <c r="B362" i="15"/>
  <c r="F361" i="15"/>
  <c r="E361" i="15"/>
  <c r="D361" i="15"/>
  <c r="C361" i="15"/>
  <c r="A361" i="15"/>
  <c r="B361" i="15"/>
  <c r="F360" i="15"/>
  <c r="E360" i="15"/>
  <c r="D360" i="15"/>
  <c r="C360" i="15"/>
  <c r="A360" i="15"/>
  <c r="B360" i="15"/>
  <c r="F359" i="15"/>
  <c r="E359" i="15"/>
  <c r="D359" i="15"/>
  <c r="C359" i="15"/>
  <c r="A359" i="15"/>
  <c r="B359" i="15"/>
  <c r="F358" i="15"/>
  <c r="E358" i="15"/>
  <c r="D358" i="15"/>
  <c r="C358" i="15"/>
  <c r="A358" i="15"/>
  <c r="B358" i="15"/>
  <c r="F357" i="15"/>
  <c r="E357" i="15"/>
  <c r="D357" i="15"/>
  <c r="C357" i="15"/>
  <c r="A357" i="15"/>
  <c r="B357" i="15"/>
  <c r="F356" i="15"/>
  <c r="E356" i="15"/>
  <c r="D356" i="15"/>
  <c r="C356" i="15"/>
  <c r="A356" i="15"/>
  <c r="B356" i="15"/>
  <c r="F355" i="15"/>
  <c r="E355" i="15"/>
  <c r="D355" i="15"/>
  <c r="C355" i="15"/>
  <c r="A355" i="15"/>
  <c r="B355" i="15"/>
  <c r="F354" i="15"/>
  <c r="E354" i="15"/>
  <c r="D354" i="15"/>
  <c r="C354" i="15"/>
  <c r="A354" i="15"/>
  <c r="B354" i="15"/>
  <c r="F353" i="15"/>
  <c r="E353" i="15"/>
  <c r="D353" i="15"/>
  <c r="C353" i="15"/>
  <c r="A353" i="15"/>
  <c r="B353" i="15"/>
  <c r="F352" i="15"/>
  <c r="E352" i="15"/>
  <c r="D352" i="15"/>
  <c r="C352" i="15"/>
  <c r="A352" i="15"/>
  <c r="B352" i="15"/>
  <c r="F351" i="15"/>
  <c r="E351" i="15"/>
  <c r="D351" i="15"/>
  <c r="C351" i="15"/>
  <c r="A351" i="15"/>
  <c r="B351" i="15"/>
  <c r="F350" i="15"/>
  <c r="E350" i="15"/>
  <c r="D350" i="15"/>
  <c r="C350" i="15"/>
  <c r="A350" i="15"/>
  <c r="B350" i="15"/>
  <c r="F349" i="15"/>
  <c r="E349" i="15"/>
  <c r="D349" i="15"/>
  <c r="C349" i="15"/>
  <c r="A349" i="15"/>
  <c r="B349" i="15"/>
  <c r="F348" i="15"/>
  <c r="E348" i="15"/>
  <c r="D348" i="15"/>
  <c r="C348" i="15"/>
  <c r="A348" i="15"/>
  <c r="B348" i="15"/>
  <c r="F347" i="15"/>
  <c r="E347" i="15"/>
  <c r="D347" i="15"/>
  <c r="C347" i="15"/>
  <c r="A347" i="15"/>
  <c r="B347" i="15"/>
  <c r="F346" i="15"/>
  <c r="E346" i="15"/>
  <c r="D346" i="15"/>
  <c r="C346" i="15"/>
  <c r="A346" i="15"/>
  <c r="B346" i="15"/>
  <c r="F345" i="15"/>
  <c r="E345" i="15"/>
  <c r="D345" i="15"/>
  <c r="C345" i="15"/>
  <c r="A345" i="15"/>
  <c r="B345" i="15"/>
  <c r="F344" i="15"/>
  <c r="E344" i="15"/>
  <c r="D344" i="15"/>
  <c r="C344" i="15"/>
  <c r="A344" i="15"/>
  <c r="B344" i="15"/>
  <c r="F343" i="15"/>
  <c r="E343" i="15"/>
  <c r="D343" i="15"/>
  <c r="C343" i="15"/>
  <c r="A343" i="15"/>
  <c r="B343" i="15"/>
  <c r="F342" i="15"/>
  <c r="E342" i="15"/>
  <c r="D342" i="15"/>
  <c r="C342" i="15"/>
  <c r="A342" i="15"/>
  <c r="B342" i="15"/>
  <c r="F341" i="15"/>
  <c r="E341" i="15"/>
  <c r="D341" i="15"/>
  <c r="C341" i="15"/>
  <c r="A341" i="15"/>
  <c r="B341" i="15"/>
  <c r="F340" i="15"/>
  <c r="E340" i="15"/>
  <c r="D340" i="15"/>
  <c r="C340" i="15"/>
  <c r="A340" i="15"/>
  <c r="B340" i="15"/>
  <c r="F339" i="15"/>
  <c r="E339" i="15"/>
  <c r="D339" i="15"/>
  <c r="C339" i="15"/>
  <c r="A339" i="15"/>
  <c r="B339" i="15"/>
  <c r="F338" i="15"/>
  <c r="E338" i="15"/>
  <c r="D338" i="15"/>
  <c r="C338" i="15"/>
  <c r="A338" i="15"/>
  <c r="B338" i="15"/>
  <c r="F337" i="15"/>
  <c r="E337" i="15"/>
  <c r="D337" i="15"/>
  <c r="C337" i="15"/>
  <c r="A337" i="15"/>
  <c r="B337" i="15"/>
  <c r="F336" i="15"/>
  <c r="E336" i="15"/>
  <c r="D336" i="15"/>
  <c r="C336" i="15"/>
  <c r="A336" i="15"/>
  <c r="B336" i="15"/>
  <c r="F335" i="15"/>
  <c r="E335" i="15"/>
  <c r="D335" i="15"/>
  <c r="C335" i="15"/>
  <c r="A335" i="15"/>
  <c r="B335" i="15"/>
  <c r="F334" i="15"/>
  <c r="E334" i="15"/>
  <c r="D334" i="15"/>
  <c r="C334" i="15"/>
  <c r="A334" i="15"/>
  <c r="B334" i="15"/>
  <c r="F333" i="15"/>
  <c r="E333" i="15"/>
  <c r="D333" i="15"/>
  <c r="C333" i="15"/>
  <c r="A333" i="15"/>
  <c r="B333" i="15"/>
  <c r="F332" i="15"/>
  <c r="E332" i="15"/>
  <c r="D332" i="15"/>
  <c r="C332" i="15"/>
  <c r="A332" i="15"/>
  <c r="B332" i="15"/>
  <c r="F331" i="15"/>
  <c r="E331" i="15"/>
  <c r="D331" i="15"/>
  <c r="C331" i="15"/>
  <c r="A331" i="15"/>
  <c r="B331" i="15"/>
  <c r="F330" i="15"/>
  <c r="E330" i="15"/>
  <c r="D330" i="15"/>
  <c r="C330" i="15"/>
  <c r="A330" i="15"/>
  <c r="B330" i="15"/>
  <c r="F329" i="15"/>
  <c r="E329" i="15"/>
  <c r="D329" i="15"/>
  <c r="C329" i="15"/>
  <c r="A329" i="15"/>
  <c r="B329" i="15"/>
  <c r="F328" i="15"/>
  <c r="E328" i="15"/>
  <c r="D328" i="15"/>
  <c r="C328" i="15"/>
  <c r="A328" i="15"/>
  <c r="B328" i="15"/>
  <c r="F327" i="15"/>
  <c r="E327" i="15"/>
  <c r="D327" i="15"/>
  <c r="C327" i="15"/>
  <c r="A327" i="15"/>
  <c r="B327" i="15"/>
  <c r="F326" i="15"/>
  <c r="E326" i="15"/>
  <c r="D326" i="15"/>
  <c r="C326" i="15"/>
  <c r="A326" i="15"/>
  <c r="B326" i="15"/>
  <c r="F325" i="15"/>
  <c r="E325" i="15"/>
  <c r="D325" i="15"/>
  <c r="C325" i="15"/>
  <c r="A325" i="15"/>
  <c r="B325" i="15"/>
  <c r="F324" i="15"/>
  <c r="E324" i="15"/>
  <c r="D324" i="15"/>
  <c r="C324" i="15"/>
  <c r="A324" i="15"/>
  <c r="B324" i="15"/>
  <c r="F323" i="15"/>
  <c r="E323" i="15"/>
  <c r="D323" i="15"/>
  <c r="C323" i="15"/>
  <c r="A323" i="15"/>
  <c r="B323" i="15"/>
  <c r="F322" i="15"/>
  <c r="E322" i="15"/>
  <c r="D322" i="15"/>
  <c r="C322" i="15"/>
  <c r="A322" i="15"/>
  <c r="B322" i="15"/>
  <c r="F321" i="15"/>
  <c r="E321" i="15"/>
  <c r="D321" i="15"/>
  <c r="C321" i="15"/>
  <c r="A321" i="15"/>
  <c r="B321" i="15"/>
  <c r="F320" i="15"/>
  <c r="E320" i="15"/>
  <c r="D320" i="15"/>
  <c r="C320" i="15"/>
  <c r="A320" i="15"/>
  <c r="B320" i="15"/>
  <c r="F319" i="15"/>
  <c r="E319" i="15"/>
  <c r="D319" i="15"/>
  <c r="C319" i="15"/>
  <c r="A319" i="15"/>
  <c r="B319" i="15"/>
  <c r="F318" i="15"/>
  <c r="E318" i="15"/>
  <c r="D318" i="15"/>
  <c r="C318" i="15"/>
  <c r="A318" i="15"/>
  <c r="B318" i="15"/>
  <c r="F317" i="15"/>
  <c r="E317" i="15"/>
  <c r="D317" i="15"/>
  <c r="C317" i="15"/>
  <c r="A317" i="15"/>
  <c r="B317" i="15"/>
  <c r="F316" i="15"/>
  <c r="E316" i="15"/>
  <c r="D316" i="15"/>
  <c r="C316" i="15"/>
  <c r="A316" i="15"/>
  <c r="B316" i="15"/>
  <c r="F315" i="15"/>
  <c r="E315" i="15"/>
  <c r="D315" i="15"/>
  <c r="C315" i="15"/>
  <c r="A315" i="15"/>
  <c r="B315" i="15"/>
  <c r="F314" i="15"/>
  <c r="E314" i="15"/>
  <c r="D314" i="15"/>
  <c r="C314" i="15"/>
  <c r="A314" i="15"/>
  <c r="B314" i="15"/>
  <c r="F313" i="15"/>
  <c r="E313" i="15"/>
  <c r="D313" i="15"/>
  <c r="C313" i="15"/>
  <c r="A313" i="15"/>
  <c r="B313" i="15"/>
  <c r="F312" i="15"/>
  <c r="E312" i="15"/>
  <c r="D312" i="15"/>
  <c r="C312" i="15"/>
  <c r="A312" i="15"/>
  <c r="B312" i="15"/>
  <c r="F311" i="15"/>
  <c r="E311" i="15"/>
  <c r="D311" i="15"/>
  <c r="C311" i="15"/>
  <c r="A311" i="15"/>
  <c r="B311" i="15"/>
  <c r="F310" i="15"/>
  <c r="E310" i="15"/>
  <c r="D310" i="15"/>
  <c r="C310" i="15"/>
  <c r="A310" i="15"/>
  <c r="B310" i="15"/>
  <c r="F309" i="15"/>
  <c r="E309" i="15"/>
  <c r="D309" i="15"/>
  <c r="C309" i="15"/>
  <c r="A309" i="15"/>
  <c r="B309" i="15"/>
  <c r="F308" i="15"/>
  <c r="E308" i="15"/>
  <c r="D308" i="15"/>
  <c r="C308" i="15"/>
  <c r="A308" i="15"/>
  <c r="B308" i="15"/>
  <c r="F307" i="15"/>
  <c r="E307" i="15"/>
  <c r="D307" i="15"/>
  <c r="C307" i="15"/>
  <c r="A307" i="15"/>
  <c r="B307" i="15"/>
  <c r="F306" i="15"/>
  <c r="E306" i="15"/>
  <c r="D306" i="15"/>
  <c r="C306" i="15"/>
  <c r="A306" i="15"/>
  <c r="B306" i="15"/>
  <c r="F305" i="15"/>
  <c r="E305" i="15"/>
  <c r="D305" i="15"/>
  <c r="C305" i="15"/>
  <c r="A305" i="15"/>
  <c r="B305" i="15"/>
  <c r="F304" i="15"/>
  <c r="E304" i="15"/>
  <c r="D304" i="15"/>
  <c r="C304" i="15"/>
  <c r="A304" i="15"/>
  <c r="B304" i="15"/>
  <c r="F303" i="15"/>
  <c r="E303" i="15"/>
  <c r="D303" i="15"/>
  <c r="C303" i="15"/>
  <c r="A303" i="15"/>
  <c r="B303" i="15"/>
  <c r="F302" i="15"/>
  <c r="E302" i="15"/>
  <c r="D302" i="15"/>
  <c r="C302" i="15"/>
  <c r="A302" i="15"/>
  <c r="B302" i="15"/>
  <c r="F301" i="15"/>
  <c r="E301" i="15"/>
  <c r="D301" i="15"/>
  <c r="C301" i="15"/>
  <c r="A301" i="15"/>
  <c r="B301" i="15"/>
  <c r="F300" i="15"/>
  <c r="E300" i="15"/>
  <c r="D300" i="15"/>
  <c r="C300" i="15"/>
  <c r="A300" i="15"/>
  <c r="B300" i="15"/>
  <c r="F299" i="15"/>
  <c r="E299" i="15"/>
  <c r="D299" i="15"/>
  <c r="C299" i="15"/>
  <c r="A299" i="15"/>
  <c r="B299" i="15"/>
  <c r="F298" i="15"/>
  <c r="E298" i="15"/>
  <c r="D298" i="15"/>
  <c r="C298" i="15"/>
  <c r="A298" i="15"/>
  <c r="B298" i="15"/>
  <c r="F297" i="15"/>
  <c r="E297" i="15"/>
  <c r="D297" i="15"/>
  <c r="C297" i="15"/>
  <c r="A297" i="15"/>
  <c r="B297" i="15"/>
  <c r="F296" i="15"/>
  <c r="E296" i="15"/>
  <c r="D296" i="15"/>
  <c r="C296" i="15"/>
  <c r="A296" i="15"/>
  <c r="B296" i="15"/>
  <c r="F295" i="15"/>
  <c r="E295" i="15"/>
  <c r="D295" i="15"/>
  <c r="C295" i="15"/>
  <c r="A295" i="15"/>
  <c r="B295" i="15"/>
  <c r="F294" i="15"/>
  <c r="E294" i="15"/>
  <c r="D294" i="15"/>
  <c r="C294" i="15"/>
  <c r="A294" i="15"/>
  <c r="B294" i="15"/>
  <c r="F293" i="15"/>
  <c r="E293" i="15"/>
  <c r="D293" i="15"/>
  <c r="C293" i="15"/>
  <c r="A293" i="15"/>
  <c r="B293" i="15"/>
  <c r="F292" i="15"/>
  <c r="E292" i="15"/>
  <c r="D292" i="15"/>
  <c r="C292" i="15"/>
  <c r="A292" i="15"/>
  <c r="B292" i="15"/>
  <c r="F291" i="15"/>
  <c r="E291" i="15"/>
  <c r="D291" i="15"/>
  <c r="C291" i="15"/>
  <c r="A291" i="15"/>
  <c r="B291" i="15"/>
  <c r="F290" i="15"/>
  <c r="E290" i="15"/>
  <c r="D290" i="15"/>
  <c r="C290" i="15"/>
  <c r="A290" i="15"/>
  <c r="B290" i="15"/>
  <c r="F289" i="15"/>
  <c r="E289" i="15"/>
  <c r="D289" i="15"/>
  <c r="C289" i="15"/>
  <c r="A289" i="15"/>
  <c r="B289" i="15"/>
  <c r="F288" i="15"/>
  <c r="E288" i="15"/>
  <c r="D288" i="15"/>
  <c r="C288" i="15"/>
  <c r="A288" i="15"/>
  <c r="B288" i="15"/>
  <c r="F287" i="15"/>
  <c r="E287" i="15"/>
  <c r="D287" i="15"/>
  <c r="C287" i="15"/>
  <c r="A287" i="15"/>
  <c r="B287" i="15"/>
  <c r="F286" i="15"/>
  <c r="E286" i="15"/>
  <c r="D286" i="15"/>
  <c r="C286" i="15"/>
  <c r="A286" i="15"/>
  <c r="B286" i="15"/>
  <c r="F285" i="15"/>
  <c r="E285" i="15"/>
  <c r="D285" i="15"/>
  <c r="C285" i="15"/>
  <c r="A285" i="15"/>
  <c r="B285" i="15"/>
  <c r="F284" i="15"/>
  <c r="E284" i="15"/>
  <c r="D284" i="15"/>
  <c r="C284" i="15"/>
  <c r="A284" i="15"/>
  <c r="B284" i="15"/>
  <c r="F283" i="15"/>
  <c r="E283" i="15"/>
  <c r="D283" i="15"/>
  <c r="C283" i="15"/>
  <c r="A283" i="15"/>
  <c r="B283" i="15"/>
  <c r="F282" i="15"/>
  <c r="E282" i="15"/>
  <c r="D282" i="15"/>
  <c r="C282" i="15"/>
  <c r="A282" i="15"/>
  <c r="B282" i="15"/>
  <c r="F281" i="15"/>
  <c r="E281" i="15"/>
  <c r="D281" i="15"/>
  <c r="C281" i="15"/>
  <c r="A281" i="15"/>
  <c r="B281" i="15"/>
  <c r="F280" i="15"/>
  <c r="E280" i="15"/>
  <c r="D280" i="15"/>
  <c r="C280" i="15"/>
  <c r="A280" i="15"/>
  <c r="B280" i="15"/>
  <c r="F279" i="15"/>
  <c r="E279" i="15"/>
  <c r="D279" i="15"/>
  <c r="C279" i="15"/>
  <c r="A279" i="15"/>
  <c r="B279" i="15"/>
  <c r="F278" i="15"/>
  <c r="E278" i="15"/>
  <c r="D278" i="15"/>
  <c r="C278" i="15"/>
  <c r="A278" i="15"/>
  <c r="B278" i="15"/>
  <c r="F275" i="15"/>
  <c r="E275" i="15"/>
  <c r="D275" i="15"/>
  <c r="C275" i="15"/>
  <c r="A275" i="15"/>
  <c r="B275" i="15"/>
  <c r="F274" i="15"/>
  <c r="E274" i="15"/>
  <c r="D274" i="15"/>
  <c r="C274" i="15"/>
  <c r="A274" i="15"/>
  <c r="B274" i="15"/>
  <c r="F273" i="15"/>
  <c r="E273" i="15"/>
  <c r="D273" i="15"/>
  <c r="C273" i="15"/>
  <c r="A273" i="15"/>
  <c r="B273" i="15"/>
  <c r="F272" i="15"/>
  <c r="E272" i="15"/>
  <c r="D272" i="15"/>
  <c r="C272" i="15"/>
  <c r="A272" i="15"/>
  <c r="B272" i="15"/>
  <c r="F271" i="15"/>
  <c r="E271" i="15"/>
  <c r="D271" i="15"/>
  <c r="C271" i="15"/>
  <c r="A271" i="15"/>
  <c r="B271" i="15"/>
  <c r="F270" i="15"/>
  <c r="E270" i="15"/>
  <c r="D270" i="15"/>
  <c r="C270" i="15"/>
  <c r="A270" i="15"/>
  <c r="B270" i="15"/>
  <c r="F269" i="15"/>
  <c r="E269" i="15"/>
  <c r="D269" i="15"/>
  <c r="C269" i="15"/>
  <c r="A269" i="15"/>
  <c r="B269" i="15"/>
  <c r="F268" i="15"/>
  <c r="E268" i="15"/>
  <c r="D268" i="15"/>
  <c r="C268" i="15"/>
  <c r="A268" i="15"/>
  <c r="B268" i="15"/>
  <c r="F267" i="15"/>
  <c r="E267" i="15"/>
  <c r="D267" i="15"/>
  <c r="C267" i="15"/>
  <c r="A267" i="15"/>
  <c r="B267" i="15"/>
  <c r="F266" i="15"/>
  <c r="E266" i="15"/>
  <c r="D266" i="15"/>
  <c r="C266" i="15"/>
  <c r="A266" i="15"/>
  <c r="B266" i="15"/>
  <c r="F265" i="15"/>
  <c r="E265" i="15"/>
  <c r="D265" i="15"/>
  <c r="C265" i="15"/>
  <c r="A265" i="15"/>
  <c r="B265" i="15"/>
  <c r="F264" i="15"/>
  <c r="E264" i="15"/>
  <c r="D264" i="15"/>
  <c r="C264" i="15"/>
  <c r="A264" i="15"/>
  <c r="B264" i="15"/>
  <c r="F263" i="15"/>
  <c r="E263" i="15"/>
  <c r="D263" i="15"/>
  <c r="C263" i="15"/>
  <c r="A263" i="15"/>
  <c r="B263" i="15"/>
  <c r="F262" i="15"/>
  <c r="E262" i="15"/>
  <c r="D262" i="15"/>
  <c r="C262" i="15"/>
  <c r="A262" i="15"/>
  <c r="B262" i="15"/>
  <c r="F261" i="15"/>
  <c r="E261" i="15"/>
  <c r="D261" i="15"/>
  <c r="C261" i="15"/>
  <c r="A261" i="15"/>
  <c r="B261" i="15"/>
  <c r="F260" i="15"/>
  <c r="E260" i="15"/>
  <c r="D260" i="15"/>
  <c r="C260" i="15"/>
  <c r="A260" i="15"/>
  <c r="B260" i="15"/>
  <c r="F259" i="15"/>
  <c r="E259" i="15"/>
  <c r="D259" i="15"/>
  <c r="C259" i="15"/>
  <c r="A259" i="15"/>
  <c r="B259" i="15"/>
  <c r="F258" i="15"/>
  <c r="E258" i="15"/>
  <c r="D258" i="15"/>
  <c r="C258" i="15"/>
  <c r="A258" i="15"/>
  <c r="B258" i="15"/>
  <c r="F257" i="15"/>
  <c r="E257" i="15"/>
  <c r="D257" i="15"/>
  <c r="C257" i="15"/>
  <c r="A257" i="15"/>
  <c r="B257" i="15"/>
  <c r="F256" i="15"/>
  <c r="E256" i="15"/>
  <c r="D256" i="15"/>
  <c r="C256" i="15"/>
  <c r="A256" i="15"/>
  <c r="B256" i="15"/>
  <c r="F255" i="15"/>
  <c r="E255" i="15"/>
  <c r="D255" i="15"/>
  <c r="C255" i="15"/>
  <c r="A255" i="15"/>
  <c r="B255" i="15"/>
  <c r="F254" i="15"/>
  <c r="E254" i="15"/>
  <c r="D254" i="15"/>
  <c r="C254" i="15"/>
  <c r="A254" i="15"/>
  <c r="B254" i="15"/>
  <c r="F253" i="15"/>
  <c r="E253" i="15"/>
  <c r="D253" i="15"/>
  <c r="C253" i="15"/>
  <c r="A253" i="15"/>
  <c r="B253" i="15"/>
  <c r="F252" i="15"/>
  <c r="E252" i="15"/>
  <c r="D252" i="15"/>
  <c r="C252" i="15"/>
  <c r="A252" i="15"/>
  <c r="B252" i="15"/>
  <c r="F251" i="15"/>
  <c r="E251" i="15"/>
  <c r="D251" i="15"/>
  <c r="C251" i="15"/>
  <c r="A251" i="15"/>
  <c r="B251" i="15"/>
  <c r="F250" i="15"/>
  <c r="E250" i="15"/>
  <c r="D250" i="15"/>
  <c r="C250" i="15"/>
  <c r="A250" i="15"/>
  <c r="B250" i="15"/>
  <c r="F249" i="15"/>
  <c r="E249" i="15"/>
  <c r="D249" i="15"/>
  <c r="C249" i="15"/>
  <c r="A249" i="15"/>
  <c r="B249" i="15"/>
  <c r="F248" i="15"/>
  <c r="E248" i="15"/>
  <c r="D248" i="15"/>
  <c r="C248" i="15"/>
  <c r="A248" i="15"/>
  <c r="B248" i="15"/>
  <c r="F247" i="15"/>
  <c r="E247" i="15"/>
  <c r="D247" i="15"/>
  <c r="C247" i="15"/>
  <c r="A247" i="15"/>
  <c r="B247" i="15"/>
  <c r="F246" i="15"/>
  <c r="E246" i="15"/>
  <c r="D246" i="15"/>
  <c r="C246" i="15"/>
  <c r="A246" i="15"/>
  <c r="B246" i="15"/>
  <c r="F245" i="15"/>
  <c r="E245" i="15"/>
  <c r="D245" i="15"/>
  <c r="C245" i="15"/>
  <c r="A245" i="15"/>
  <c r="B245" i="15"/>
  <c r="F244" i="15"/>
  <c r="E244" i="15"/>
  <c r="D244" i="15"/>
  <c r="C244" i="15"/>
  <c r="A244" i="15"/>
  <c r="B244" i="15"/>
  <c r="F243" i="15"/>
  <c r="E243" i="15"/>
  <c r="D243" i="15"/>
  <c r="C243" i="15"/>
  <c r="A243" i="15"/>
  <c r="B243" i="15"/>
  <c r="F242" i="15"/>
  <c r="E242" i="15"/>
  <c r="D242" i="15"/>
  <c r="C242" i="15"/>
  <c r="A242" i="15"/>
  <c r="B242" i="15"/>
  <c r="F241" i="15"/>
  <c r="E241" i="15"/>
  <c r="D241" i="15"/>
  <c r="C241" i="15"/>
  <c r="A241" i="15"/>
  <c r="B241" i="15"/>
  <c r="F240" i="15"/>
  <c r="E240" i="15"/>
  <c r="D240" i="15"/>
  <c r="C240" i="15"/>
  <c r="A240" i="15"/>
  <c r="B240" i="15"/>
  <c r="F239" i="15"/>
  <c r="E239" i="15"/>
  <c r="D239" i="15"/>
  <c r="C239" i="15"/>
  <c r="A239" i="15"/>
  <c r="B239" i="15"/>
  <c r="F238" i="15"/>
  <c r="E238" i="15"/>
  <c r="D238" i="15"/>
  <c r="C238" i="15"/>
  <c r="A238" i="15"/>
  <c r="B238" i="15"/>
  <c r="F237" i="15"/>
  <c r="E237" i="15"/>
  <c r="D237" i="15"/>
  <c r="C237" i="15"/>
  <c r="A237" i="15"/>
  <c r="B237" i="15"/>
  <c r="F236" i="15"/>
  <c r="E236" i="15"/>
  <c r="D236" i="15"/>
  <c r="C236" i="15"/>
  <c r="A236" i="15"/>
  <c r="B236" i="15"/>
  <c r="F235" i="15"/>
  <c r="E235" i="15"/>
  <c r="D235" i="15"/>
  <c r="C235" i="15"/>
  <c r="A235" i="15"/>
  <c r="B235" i="15"/>
  <c r="F234" i="15"/>
  <c r="E234" i="15"/>
  <c r="D234" i="15"/>
  <c r="C234" i="15"/>
  <c r="A234" i="15"/>
  <c r="B234" i="15"/>
  <c r="F233" i="15"/>
  <c r="E233" i="15"/>
  <c r="D233" i="15"/>
  <c r="C233" i="15"/>
  <c r="A233" i="15"/>
  <c r="B233" i="15"/>
  <c r="F232" i="15"/>
  <c r="E232" i="15"/>
  <c r="D232" i="15"/>
  <c r="C232" i="15"/>
  <c r="A232" i="15"/>
  <c r="B232" i="15"/>
  <c r="F231" i="15"/>
  <c r="E231" i="15"/>
  <c r="D231" i="15"/>
  <c r="C231" i="15"/>
  <c r="A231" i="15"/>
  <c r="B231" i="15"/>
  <c r="F230" i="15"/>
  <c r="E230" i="15"/>
  <c r="D230" i="15"/>
  <c r="C230" i="15"/>
  <c r="A230" i="15"/>
  <c r="B230" i="15"/>
  <c r="F229" i="15"/>
  <c r="E229" i="15"/>
  <c r="D229" i="15"/>
  <c r="C229" i="15"/>
  <c r="A229" i="15"/>
  <c r="B229" i="15"/>
  <c r="F228" i="15"/>
  <c r="E228" i="15"/>
  <c r="D228" i="15"/>
  <c r="C228" i="15"/>
  <c r="A228" i="15"/>
  <c r="B228" i="15"/>
  <c r="F227" i="15"/>
  <c r="E227" i="15"/>
  <c r="D227" i="15"/>
  <c r="C227" i="15"/>
  <c r="A227" i="15"/>
  <c r="B227" i="15"/>
  <c r="F226" i="15"/>
  <c r="E226" i="15"/>
  <c r="D226" i="15"/>
  <c r="C226" i="15"/>
  <c r="A226" i="15"/>
  <c r="B226" i="15"/>
  <c r="F225" i="15"/>
  <c r="E225" i="15"/>
  <c r="D225" i="15"/>
  <c r="C225" i="15"/>
  <c r="A225" i="15"/>
  <c r="B225" i="15"/>
  <c r="F224" i="15"/>
  <c r="E224" i="15"/>
  <c r="D224" i="15"/>
  <c r="C224" i="15"/>
  <c r="A224" i="15"/>
  <c r="B224" i="15"/>
  <c r="F223" i="15"/>
  <c r="E223" i="15"/>
  <c r="D223" i="15"/>
  <c r="C223" i="15"/>
  <c r="A223" i="15"/>
  <c r="B223" i="15"/>
  <c r="F222" i="15"/>
  <c r="E222" i="15"/>
  <c r="D222" i="15"/>
  <c r="C222" i="15"/>
  <c r="A222" i="15"/>
  <c r="B222" i="15"/>
  <c r="F221" i="15"/>
  <c r="E221" i="15"/>
  <c r="D221" i="15"/>
  <c r="C221" i="15"/>
  <c r="A221" i="15"/>
  <c r="B221" i="15"/>
  <c r="F220" i="15"/>
  <c r="E220" i="15"/>
  <c r="D220" i="15"/>
  <c r="C220" i="15"/>
  <c r="A220" i="15"/>
  <c r="B220" i="15"/>
  <c r="F219" i="15"/>
  <c r="E219" i="15"/>
  <c r="D219" i="15"/>
  <c r="C219" i="15"/>
  <c r="A219" i="15"/>
  <c r="B219" i="15"/>
  <c r="F218" i="15"/>
  <c r="E218" i="15"/>
  <c r="D218" i="15"/>
  <c r="C218" i="15"/>
  <c r="A218" i="15"/>
  <c r="B218" i="15"/>
  <c r="F217" i="15"/>
  <c r="E217" i="15"/>
  <c r="D217" i="15"/>
  <c r="C217" i="15"/>
  <c r="A217" i="15"/>
  <c r="B217" i="15"/>
  <c r="F214" i="15"/>
  <c r="E214" i="15"/>
  <c r="D214" i="15"/>
  <c r="C214" i="15"/>
  <c r="A214" i="15"/>
  <c r="B214" i="15"/>
  <c r="F213" i="15"/>
  <c r="E213" i="15"/>
  <c r="D213" i="15"/>
  <c r="C213" i="15"/>
  <c r="A213" i="15"/>
  <c r="B213" i="15"/>
  <c r="F212" i="15"/>
  <c r="E212" i="15"/>
  <c r="D212" i="15"/>
  <c r="C212" i="15"/>
  <c r="A212" i="15"/>
  <c r="B212" i="15"/>
  <c r="F211" i="15"/>
  <c r="E211" i="15"/>
  <c r="D211" i="15"/>
  <c r="C211" i="15"/>
  <c r="A211" i="15"/>
  <c r="B211" i="15"/>
  <c r="F210" i="15"/>
  <c r="E210" i="15"/>
  <c r="D210" i="15"/>
  <c r="C210" i="15"/>
  <c r="A210" i="15"/>
  <c r="B210" i="15"/>
  <c r="F209" i="15"/>
  <c r="E209" i="15"/>
  <c r="D209" i="15"/>
  <c r="C209" i="15"/>
  <c r="A209" i="15"/>
  <c r="B209" i="15"/>
  <c r="F208" i="15"/>
  <c r="E208" i="15"/>
  <c r="D208" i="15"/>
  <c r="C208" i="15"/>
  <c r="A208" i="15"/>
  <c r="B208" i="15"/>
  <c r="F207" i="15"/>
  <c r="E207" i="15"/>
  <c r="D207" i="15"/>
  <c r="C207" i="15"/>
  <c r="A207" i="15"/>
  <c r="B207" i="15"/>
  <c r="F206" i="15"/>
  <c r="E206" i="15"/>
  <c r="D206" i="15"/>
  <c r="C206" i="15"/>
  <c r="A206" i="15"/>
  <c r="B206" i="15"/>
  <c r="F205" i="15"/>
  <c r="E205" i="15"/>
  <c r="D205" i="15"/>
  <c r="C205" i="15"/>
  <c r="A205" i="15"/>
  <c r="B205" i="15"/>
  <c r="F204" i="15"/>
  <c r="E204" i="15"/>
  <c r="D204" i="15"/>
  <c r="C204" i="15"/>
  <c r="A204" i="15"/>
  <c r="B204" i="15"/>
  <c r="F203" i="15"/>
  <c r="E203" i="15"/>
  <c r="D203" i="15"/>
  <c r="C203" i="15"/>
  <c r="A203" i="15"/>
  <c r="B203" i="15"/>
  <c r="F202" i="15"/>
  <c r="E202" i="15"/>
  <c r="D202" i="15"/>
  <c r="C202" i="15"/>
  <c r="A202" i="15"/>
  <c r="B202" i="15"/>
  <c r="F201" i="15"/>
  <c r="E201" i="15"/>
  <c r="D201" i="15"/>
  <c r="C201" i="15"/>
  <c r="A201" i="15"/>
  <c r="B201" i="15"/>
  <c r="F200" i="15"/>
  <c r="E200" i="15"/>
  <c r="D200" i="15"/>
  <c r="C200" i="15"/>
  <c r="A200" i="15"/>
  <c r="B200" i="15"/>
  <c r="F199" i="15"/>
  <c r="E199" i="15"/>
  <c r="D199" i="15"/>
  <c r="C199" i="15"/>
  <c r="A199" i="15"/>
  <c r="B199" i="15"/>
  <c r="F198" i="15"/>
  <c r="E198" i="15"/>
  <c r="D198" i="15"/>
  <c r="C198" i="15"/>
  <c r="A198" i="15"/>
  <c r="B198" i="15"/>
  <c r="F197" i="15"/>
  <c r="E197" i="15"/>
  <c r="D197" i="15"/>
  <c r="C197" i="15"/>
  <c r="A197" i="15"/>
  <c r="B197" i="15"/>
  <c r="F196" i="15"/>
  <c r="E196" i="15"/>
  <c r="D196" i="15"/>
  <c r="C196" i="15"/>
  <c r="A196" i="15"/>
  <c r="B196" i="15"/>
  <c r="F195" i="15"/>
  <c r="E195" i="15"/>
  <c r="D195" i="15"/>
  <c r="C195" i="15"/>
  <c r="A195" i="15"/>
  <c r="B195" i="15"/>
  <c r="F194" i="15"/>
  <c r="E194" i="15"/>
  <c r="D194" i="15"/>
  <c r="C194" i="15"/>
  <c r="A194" i="15"/>
  <c r="B194" i="15"/>
  <c r="F193" i="15"/>
  <c r="E193" i="15"/>
  <c r="D193" i="15"/>
  <c r="C193" i="15"/>
  <c r="A193" i="15"/>
  <c r="B193" i="15"/>
  <c r="F192" i="15"/>
  <c r="E192" i="15"/>
  <c r="D192" i="15"/>
  <c r="C192" i="15"/>
  <c r="A192" i="15"/>
  <c r="B192" i="15"/>
  <c r="F191" i="15"/>
  <c r="E191" i="15"/>
  <c r="D191" i="15"/>
  <c r="C191" i="15"/>
  <c r="A191" i="15"/>
  <c r="B191" i="15"/>
  <c r="F190" i="15"/>
  <c r="E190" i="15"/>
  <c r="D190" i="15"/>
  <c r="C190" i="15"/>
  <c r="A190" i="15"/>
  <c r="B190" i="15"/>
  <c r="F189" i="15"/>
  <c r="E189" i="15"/>
  <c r="D189" i="15"/>
  <c r="C189" i="15"/>
  <c r="A189" i="15"/>
  <c r="B189" i="15"/>
  <c r="F188" i="15"/>
  <c r="E188" i="15"/>
  <c r="D188" i="15"/>
  <c r="C188" i="15"/>
  <c r="A188" i="15"/>
  <c r="B188" i="15"/>
  <c r="F187" i="15"/>
  <c r="E187" i="15"/>
  <c r="D187" i="15"/>
  <c r="C187" i="15"/>
  <c r="A187" i="15"/>
  <c r="B187" i="15"/>
  <c r="F186" i="15"/>
  <c r="E186" i="15"/>
  <c r="D186" i="15"/>
  <c r="C186" i="15"/>
  <c r="A186" i="15"/>
  <c r="B186" i="15"/>
  <c r="F185" i="15"/>
  <c r="E185" i="15"/>
  <c r="D185" i="15"/>
  <c r="C185" i="15"/>
  <c r="A185" i="15"/>
  <c r="B185" i="15"/>
  <c r="F184" i="15"/>
  <c r="E184" i="15"/>
  <c r="D184" i="15"/>
  <c r="C184" i="15"/>
  <c r="A184" i="15"/>
  <c r="B184" i="15"/>
  <c r="F183" i="15"/>
  <c r="E183" i="15"/>
  <c r="D183" i="15"/>
  <c r="C183" i="15"/>
  <c r="A183" i="15"/>
  <c r="B183" i="15"/>
  <c r="F182" i="15"/>
  <c r="E182" i="15"/>
  <c r="D182" i="15"/>
  <c r="C182" i="15"/>
  <c r="A182" i="15"/>
  <c r="B182" i="15"/>
  <c r="F181" i="15"/>
  <c r="E181" i="15"/>
  <c r="D181" i="15"/>
  <c r="C181" i="15"/>
  <c r="A181" i="15"/>
  <c r="B181" i="15"/>
  <c r="F180" i="15"/>
  <c r="E180" i="15"/>
  <c r="D180" i="15"/>
  <c r="C180" i="15"/>
  <c r="A180" i="15"/>
  <c r="B180" i="15"/>
  <c r="F179" i="15"/>
  <c r="E179" i="15"/>
  <c r="D179" i="15"/>
  <c r="C179" i="15"/>
  <c r="A179" i="15"/>
  <c r="B179" i="15"/>
  <c r="F178" i="15"/>
  <c r="E178" i="15"/>
  <c r="D178" i="15"/>
  <c r="C178" i="15"/>
  <c r="A178" i="15"/>
  <c r="B178" i="15"/>
  <c r="F177" i="15"/>
  <c r="E177" i="15"/>
  <c r="D177" i="15"/>
  <c r="C177" i="15"/>
  <c r="A177" i="15"/>
  <c r="B177" i="15"/>
  <c r="F176" i="15"/>
  <c r="E176" i="15"/>
  <c r="D176" i="15"/>
  <c r="C176" i="15"/>
  <c r="A176" i="15"/>
  <c r="B176" i="15"/>
  <c r="F175" i="15"/>
  <c r="E175" i="15"/>
  <c r="D175" i="15"/>
  <c r="C175" i="15"/>
  <c r="A175" i="15"/>
  <c r="B175" i="15"/>
  <c r="F174" i="15"/>
  <c r="E174" i="15"/>
  <c r="D174" i="15"/>
  <c r="C174" i="15"/>
  <c r="A174" i="15"/>
  <c r="B174" i="15"/>
  <c r="F173" i="15"/>
  <c r="E173" i="15"/>
  <c r="D173" i="15"/>
  <c r="C173" i="15"/>
  <c r="A173" i="15"/>
  <c r="B173" i="15"/>
  <c r="F172" i="15"/>
  <c r="E172" i="15"/>
  <c r="D172" i="15"/>
  <c r="C172" i="15"/>
  <c r="A172" i="15"/>
  <c r="B172" i="15"/>
  <c r="F171" i="15"/>
  <c r="E171" i="15"/>
  <c r="D171" i="15"/>
  <c r="C171" i="15"/>
  <c r="A171" i="15"/>
  <c r="B171" i="15"/>
  <c r="F170" i="15"/>
  <c r="E170" i="15"/>
  <c r="D170" i="15"/>
  <c r="C170" i="15"/>
  <c r="A170" i="15"/>
  <c r="B170" i="15"/>
  <c r="F169" i="15"/>
  <c r="E169" i="15"/>
  <c r="D169" i="15"/>
  <c r="C169" i="15"/>
  <c r="A169" i="15"/>
  <c r="B169" i="15"/>
  <c r="F168" i="15"/>
  <c r="E168" i="15"/>
  <c r="D168" i="15"/>
  <c r="C168" i="15"/>
  <c r="A168" i="15"/>
  <c r="B168" i="15"/>
  <c r="F167" i="15"/>
  <c r="E167" i="15"/>
  <c r="D167" i="15"/>
  <c r="C167" i="15"/>
  <c r="A167" i="15"/>
  <c r="B167" i="15"/>
  <c r="F166" i="15"/>
  <c r="E166" i="15"/>
  <c r="D166" i="15"/>
  <c r="C166" i="15"/>
  <c r="A166" i="15"/>
  <c r="B166" i="15"/>
  <c r="F165" i="15"/>
  <c r="E165" i="15"/>
  <c r="D165" i="15"/>
  <c r="C165" i="15"/>
  <c r="A165" i="15"/>
  <c r="B165" i="15"/>
  <c r="F164" i="15"/>
  <c r="E164" i="15"/>
  <c r="D164" i="15"/>
  <c r="C164" i="15"/>
  <c r="A164" i="15"/>
  <c r="B164" i="15"/>
  <c r="F163" i="15"/>
  <c r="E163" i="15"/>
  <c r="D163" i="15"/>
  <c r="C163" i="15"/>
  <c r="A163" i="15"/>
  <c r="B163" i="15"/>
  <c r="F162" i="15"/>
  <c r="E162" i="15"/>
  <c r="D162" i="15"/>
  <c r="C162" i="15"/>
  <c r="A162" i="15"/>
  <c r="B162" i="15"/>
  <c r="F161" i="15"/>
  <c r="E161" i="15"/>
  <c r="D161" i="15"/>
  <c r="C161" i="15"/>
  <c r="A161" i="15"/>
  <c r="B161" i="15"/>
  <c r="F160" i="15"/>
  <c r="E160" i="15"/>
  <c r="D160" i="15"/>
  <c r="C160" i="15"/>
  <c r="A160" i="15"/>
  <c r="B160" i="15"/>
  <c r="F159" i="15"/>
  <c r="E159" i="15"/>
  <c r="D159" i="15"/>
  <c r="C159" i="15"/>
  <c r="A159" i="15"/>
  <c r="B159" i="15"/>
  <c r="F158" i="15"/>
  <c r="E158" i="15"/>
  <c r="D158" i="15"/>
  <c r="C158" i="15"/>
  <c r="A158" i="15"/>
  <c r="B158" i="15"/>
  <c r="F157" i="15"/>
  <c r="E157" i="15"/>
  <c r="D157" i="15"/>
  <c r="C157" i="15"/>
  <c r="A157" i="15"/>
  <c r="B157" i="15"/>
  <c r="F156" i="15"/>
  <c r="E156" i="15"/>
  <c r="D156" i="15"/>
  <c r="C156" i="15"/>
  <c r="A156" i="15"/>
  <c r="B156" i="15"/>
  <c r="F153" i="15"/>
  <c r="E153" i="15"/>
  <c r="D153" i="15"/>
  <c r="C153" i="15"/>
  <c r="A153" i="15"/>
  <c r="B153" i="15"/>
  <c r="F152" i="15"/>
  <c r="E152" i="15"/>
  <c r="D152" i="15"/>
  <c r="C152" i="15"/>
  <c r="A152" i="15"/>
  <c r="B152" i="15"/>
  <c r="F151" i="15"/>
  <c r="E151" i="15"/>
  <c r="D151" i="15"/>
  <c r="C151" i="15"/>
  <c r="A151" i="15"/>
  <c r="B151" i="15"/>
  <c r="F150" i="15"/>
  <c r="E150" i="15"/>
  <c r="D150" i="15"/>
  <c r="C150" i="15"/>
  <c r="A150" i="15"/>
  <c r="B150" i="15"/>
  <c r="F149" i="15"/>
  <c r="E149" i="15"/>
  <c r="D149" i="15"/>
  <c r="C149" i="15"/>
  <c r="A149" i="15"/>
  <c r="B149" i="15"/>
  <c r="F148" i="15"/>
  <c r="E148" i="15"/>
  <c r="D148" i="15"/>
  <c r="C148" i="15"/>
  <c r="A148" i="15"/>
  <c r="B148" i="15"/>
  <c r="F147" i="15"/>
  <c r="E147" i="15"/>
  <c r="D147" i="15"/>
  <c r="C147" i="15"/>
  <c r="A147" i="15"/>
  <c r="B147" i="15"/>
  <c r="F146" i="15"/>
  <c r="E146" i="15"/>
  <c r="D146" i="15"/>
  <c r="C146" i="15"/>
  <c r="A146" i="15"/>
  <c r="B146" i="15"/>
  <c r="F145" i="15"/>
  <c r="E145" i="15"/>
  <c r="D145" i="15"/>
  <c r="C145" i="15"/>
  <c r="A145" i="15"/>
  <c r="B145" i="15"/>
  <c r="F144" i="15"/>
  <c r="E144" i="15"/>
  <c r="D144" i="15"/>
  <c r="C144" i="15"/>
  <c r="A144" i="15"/>
  <c r="B144" i="15"/>
  <c r="F143" i="15"/>
  <c r="E143" i="15"/>
  <c r="D143" i="15"/>
  <c r="C143" i="15"/>
  <c r="A143" i="15"/>
  <c r="B143" i="15"/>
  <c r="F142" i="15"/>
  <c r="E142" i="15"/>
  <c r="D142" i="15"/>
  <c r="C142" i="15"/>
  <c r="A142" i="15"/>
  <c r="B142" i="15"/>
  <c r="F141" i="15"/>
  <c r="E141" i="15"/>
  <c r="D141" i="15"/>
  <c r="C141" i="15"/>
  <c r="A141" i="15"/>
  <c r="B141" i="15"/>
  <c r="F140" i="15"/>
  <c r="E140" i="15"/>
  <c r="D140" i="15"/>
  <c r="C140" i="15"/>
  <c r="A140" i="15"/>
  <c r="B140" i="15"/>
  <c r="F139" i="15"/>
  <c r="E139" i="15"/>
  <c r="D139" i="15"/>
  <c r="C139" i="15"/>
  <c r="A139" i="15"/>
  <c r="B139" i="15"/>
  <c r="F138" i="15"/>
  <c r="E138" i="15"/>
  <c r="D138" i="15"/>
  <c r="C138" i="15"/>
  <c r="A138" i="15"/>
  <c r="B138" i="15"/>
  <c r="F137" i="15"/>
  <c r="E137" i="15"/>
  <c r="D137" i="15"/>
  <c r="C137" i="15"/>
  <c r="A137" i="15"/>
  <c r="B137" i="15"/>
  <c r="F136" i="15"/>
  <c r="E136" i="15"/>
  <c r="D136" i="15"/>
  <c r="C136" i="15"/>
  <c r="A136" i="15"/>
  <c r="B136" i="15"/>
  <c r="F135" i="15"/>
  <c r="E135" i="15"/>
  <c r="D135" i="15"/>
  <c r="C135" i="15"/>
  <c r="A135" i="15"/>
  <c r="B135" i="15"/>
  <c r="F134" i="15"/>
  <c r="E134" i="15"/>
  <c r="D134" i="15"/>
  <c r="C134" i="15"/>
  <c r="A134" i="15"/>
  <c r="B134" i="15"/>
  <c r="F133" i="15"/>
  <c r="E133" i="15"/>
  <c r="D133" i="15"/>
  <c r="C133" i="15"/>
  <c r="A133" i="15"/>
  <c r="B133" i="15"/>
  <c r="F132" i="15"/>
  <c r="E132" i="15"/>
  <c r="D132" i="15"/>
  <c r="C132" i="15"/>
  <c r="A132" i="15"/>
  <c r="B132" i="15"/>
  <c r="F131" i="15"/>
  <c r="E131" i="15"/>
  <c r="D131" i="15"/>
  <c r="C131" i="15"/>
  <c r="A131" i="15"/>
  <c r="B131" i="15"/>
  <c r="F130" i="15"/>
  <c r="E130" i="15"/>
  <c r="D130" i="15"/>
  <c r="C130" i="15"/>
  <c r="A130" i="15"/>
  <c r="B130" i="15"/>
  <c r="F129" i="15"/>
  <c r="E129" i="15"/>
  <c r="D129" i="15"/>
  <c r="C129" i="15"/>
  <c r="A129" i="15"/>
  <c r="B129" i="15"/>
  <c r="F128" i="15"/>
  <c r="E128" i="15"/>
  <c r="D128" i="15"/>
  <c r="C128" i="15"/>
  <c r="A128" i="15"/>
  <c r="B128" i="15"/>
  <c r="F127" i="15"/>
  <c r="E127" i="15"/>
  <c r="D127" i="15"/>
  <c r="C127" i="15"/>
  <c r="A127" i="15"/>
  <c r="B127" i="15"/>
  <c r="F126" i="15"/>
  <c r="E126" i="15"/>
  <c r="D126" i="15"/>
  <c r="C126" i="15"/>
  <c r="A126" i="15"/>
  <c r="B126" i="15"/>
  <c r="F125" i="15"/>
  <c r="E125" i="15"/>
  <c r="D125" i="15"/>
  <c r="C125" i="15"/>
  <c r="A125" i="15"/>
  <c r="B125" i="15"/>
  <c r="F124" i="15"/>
  <c r="E124" i="15"/>
  <c r="D124" i="15"/>
  <c r="C124" i="15"/>
  <c r="A124" i="15"/>
  <c r="B124" i="15"/>
  <c r="F123" i="15"/>
  <c r="E123" i="15"/>
  <c r="D123" i="15"/>
  <c r="C123" i="15"/>
  <c r="A123" i="15"/>
  <c r="B123" i="15"/>
  <c r="F122" i="15"/>
  <c r="E122" i="15"/>
  <c r="D122" i="15"/>
  <c r="C122" i="15"/>
  <c r="A122" i="15"/>
  <c r="B122" i="15"/>
  <c r="F121" i="15"/>
  <c r="E121" i="15"/>
  <c r="D121" i="15"/>
  <c r="C121" i="15"/>
  <c r="A121" i="15"/>
  <c r="B121" i="15"/>
  <c r="F120" i="15"/>
  <c r="E120" i="15"/>
  <c r="D120" i="15"/>
  <c r="C120" i="15"/>
  <c r="A120" i="15"/>
  <c r="B120" i="15"/>
  <c r="F119" i="15"/>
  <c r="E119" i="15"/>
  <c r="D119" i="15"/>
  <c r="C119" i="15"/>
  <c r="A119" i="15"/>
  <c r="B119" i="15"/>
  <c r="F118" i="15"/>
  <c r="E118" i="15"/>
  <c r="D118" i="15"/>
  <c r="C118" i="15"/>
  <c r="A118" i="15"/>
  <c r="B118" i="15"/>
  <c r="F117" i="15"/>
  <c r="E117" i="15"/>
  <c r="D117" i="15"/>
  <c r="C117" i="15"/>
  <c r="A117" i="15"/>
  <c r="B117" i="15"/>
  <c r="F116" i="15"/>
  <c r="E116" i="15"/>
  <c r="D116" i="15"/>
  <c r="C116" i="15"/>
  <c r="A116" i="15"/>
  <c r="B116" i="15"/>
  <c r="F115" i="15"/>
  <c r="E115" i="15"/>
  <c r="D115" i="15"/>
  <c r="C115" i="15"/>
  <c r="A115" i="15"/>
  <c r="B115" i="15"/>
  <c r="F114" i="15"/>
  <c r="E114" i="15"/>
  <c r="D114" i="15"/>
  <c r="C114" i="15"/>
  <c r="A114" i="15"/>
  <c r="B114" i="15"/>
  <c r="F113" i="15"/>
  <c r="E113" i="15"/>
  <c r="D113" i="15"/>
  <c r="C113" i="15"/>
  <c r="A113" i="15"/>
  <c r="B113" i="15"/>
  <c r="F112" i="15"/>
  <c r="E112" i="15"/>
  <c r="D112" i="15"/>
  <c r="C112" i="15"/>
  <c r="A112" i="15"/>
  <c r="B112" i="15"/>
  <c r="F111" i="15"/>
  <c r="E111" i="15"/>
  <c r="D111" i="15"/>
  <c r="C111" i="15"/>
  <c r="A111" i="15"/>
  <c r="B111" i="15"/>
  <c r="F110" i="15"/>
  <c r="E110" i="15"/>
  <c r="D110" i="15"/>
  <c r="C110" i="15"/>
  <c r="A110" i="15"/>
  <c r="B110" i="15"/>
  <c r="F109" i="15"/>
  <c r="E109" i="15"/>
  <c r="D109" i="15"/>
  <c r="C109" i="15"/>
  <c r="A109" i="15"/>
  <c r="B109" i="15"/>
  <c r="F108" i="15"/>
  <c r="E108" i="15"/>
  <c r="D108" i="15"/>
  <c r="C108" i="15"/>
  <c r="A108" i="15"/>
  <c r="B108" i="15"/>
  <c r="F107" i="15"/>
  <c r="E107" i="15"/>
  <c r="D107" i="15"/>
  <c r="C107" i="15"/>
  <c r="A107" i="15"/>
  <c r="B107" i="15"/>
  <c r="F106" i="15"/>
  <c r="E106" i="15"/>
  <c r="D106" i="15"/>
  <c r="C106" i="15"/>
  <c r="A106" i="15"/>
  <c r="B106" i="15"/>
  <c r="F105" i="15"/>
  <c r="E105" i="15"/>
  <c r="D105" i="15"/>
  <c r="C105" i="15"/>
  <c r="A105" i="15"/>
  <c r="B105" i="15"/>
  <c r="F104" i="15"/>
  <c r="E104" i="15"/>
  <c r="D104" i="15"/>
  <c r="C104" i="15"/>
  <c r="A104" i="15"/>
  <c r="B104" i="15"/>
  <c r="F103" i="15"/>
  <c r="E103" i="15"/>
  <c r="D103" i="15"/>
  <c r="C103" i="15"/>
  <c r="A103" i="15"/>
  <c r="B103" i="15"/>
  <c r="F102" i="15"/>
  <c r="E102" i="15"/>
  <c r="D102" i="15"/>
  <c r="C102" i="15"/>
  <c r="A102" i="15"/>
  <c r="B102" i="15"/>
  <c r="F101" i="15"/>
  <c r="E101" i="15"/>
  <c r="D101" i="15"/>
  <c r="C101" i="15"/>
  <c r="A101" i="15"/>
  <c r="B101" i="15"/>
  <c r="F100" i="15"/>
  <c r="E100" i="15"/>
  <c r="D100" i="15"/>
  <c r="C100" i="15"/>
  <c r="A100" i="15"/>
  <c r="B100" i="15"/>
  <c r="F99" i="15"/>
  <c r="E99" i="15"/>
  <c r="D99" i="15"/>
  <c r="C99" i="15"/>
  <c r="A99" i="15"/>
  <c r="B99" i="15"/>
  <c r="F98" i="15"/>
  <c r="E98" i="15"/>
  <c r="D98" i="15"/>
  <c r="C98" i="15"/>
  <c r="A98" i="15"/>
  <c r="B98" i="15"/>
  <c r="F97" i="15"/>
  <c r="E97" i="15"/>
  <c r="D97" i="15"/>
  <c r="C97" i="15"/>
  <c r="A97" i="15"/>
  <c r="B97" i="15"/>
  <c r="F96" i="15"/>
  <c r="E96" i="15"/>
  <c r="D96" i="15"/>
  <c r="C96" i="15"/>
  <c r="A96" i="15"/>
  <c r="B96" i="15"/>
  <c r="F95" i="15"/>
  <c r="E95" i="15"/>
  <c r="D95" i="15"/>
  <c r="C95" i="15"/>
  <c r="A95" i="15"/>
  <c r="B95" i="15"/>
  <c r="F92" i="15"/>
  <c r="E92" i="15"/>
  <c r="D92" i="15"/>
  <c r="C92" i="15"/>
  <c r="A92" i="15"/>
  <c r="B92" i="15"/>
  <c r="F91" i="15"/>
  <c r="E91" i="15"/>
  <c r="D91" i="15"/>
  <c r="C91" i="15"/>
  <c r="A91" i="15"/>
  <c r="B91" i="15"/>
  <c r="F90" i="15"/>
  <c r="E90" i="15"/>
  <c r="D90" i="15"/>
  <c r="C90" i="15"/>
  <c r="A90" i="15"/>
  <c r="B90" i="15"/>
  <c r="F89" i="15"/>
  <c r="E89" i="15"/>
  <c r="D89" i="15"/>
  <c r="C89" i="15"/>
  <c r="A89" i="15"/>
  <c r="B89" i="15"/>
  <c r="F88" i="15"/>
  <c r="E88" i="15"/>
  <c r="D88" i="15"/>
  <c r="C88" i="15"/>
  <c r="A88" i="15"/>
  <c r="B88" i="15"/>
  <c r="F87" i="15"/>
  <c r="E87" i="15"/>
  <c r="D87" i="15"/>
  <c r="C87" i="15"/>
  <c r="A87" i="15"/>
  <c r="B87" i="15"/>
  <c r="F86" i="15"/>
  <c r="E86" i="15"/>
  <c r="D86" i="15"/>
  <c r="C86" i="15"/>
  <c r="A86" i="15"/>
  <c r="B86" i="15"/>
  <c r="F85" i="15"/>
  <c r="E85" i="15"/>
  <c r="D85" i="15"/>
  <c r="C85" i="15"/>
  <c r="A85" i="15"/>
  <c r="B85" i="15"/>
  <c r="F84" i="15"/>
  <c r="E84" i="15"/>
  <c r="D84" i="15"/>
  <c r="C84" i="15"/>
  <c r="A84" i="15"/>
  <c r="B84" i="15"/>
  <c r="F83" i="15"/>
  <c r="E83" i="15"/>
  <c r="D83" i="15"/>
  <c r="C83" i="15"/>
  <c r="A83" i="15"/>
  <c r="B83" i="15"/>
  <c r="F82" i="15"/>
  <c r="E82" i="15"/>
  <c r="D82" i="15"/>
  <c r="C82" i="15"/>
  <c r="A82" i="15"/>
  <c r="B82" i="15"/>
  <c r="F81" i="15"/>
  <c r="E81" i="15"/>
  <c r="D81" i="15"/>
  <c r="C81" i="15"/>
  <c r="A81" i="15"/>
  <c r="B81" i="15"/>
  <c r="F80" i="15"/>
  <c r="E80" i="15"/>
  <c r="D80" i="15"/>
  <c r="C80" i="15"/>
  <c r="A80" i="15"/>
  <c r="B80" i="15"/>
  <c r="F79" i="15"/>
  <c r="E79" i="15"/>
  <c r="D79" i="15"/>
  <c r="C79" i="15"/>
  <c r="A79" i="15"/>
  <c r="B79" i="15"/>
  <c r="F78" i="15"/>
  <c r="E78" i="15"/>
  <c r="D78" i="15"/>
  <c r="C78" i="15"/>
  <c r="A78" i="15"/>
  <c r="B78" i="15"/>
  <c r="F77" i="15"/>
  <c r="E77" i="15"/>
  <c r="D77" i="15"/>
  <c r="C77" i="15"/>
  <c r="A77" i="15"/>
  <c r="B77" i="15"/>
  <c r="F76" i="15"/>
  <c r="E76" i="15"/>
  <c r="D76" i="15"/>
  <c r="C76" i="15"/>
  <c r="A76" i="15"/>
  <c r="B76" i="15"/>
  <c r="F75" i="15"/>
  <c r="E75" i="15"/>
  <c r="D75" i="15"/>
  <c r="C75" i="15"/>
  <c r="A75" i="15"/>
  <c r="B75" i="15"/>
  <c r="F74" i="15"/>
  <c r="E74" i="15"/>
  <c r="D74" i="15"/>
  <c r="C74" i="15"/>
  <c r="A74" i="15"/>
  <c r="B74" i="15"/>
  <c r="F73" i="15"/>
  <c r="E73" i="15"/>
  <c r="D73" i="15"/>
  <c r="C73" i="15"/>
  <c r="A73" i="15"/>
  <c r="B73" i="15"/>
  <c r="F72" i="15"/>
  <c r="E72" i="15"/>
  <c r="D72" i="15"/>
  <c r="C72" i="15"/>
  <c r="A72" i="15"/>
  <c r="B72" i="15"/>
  <c r="F71" i="15"/>
  <c r="E71" i="15"/>
  <c r="D71" i="15"/>
  <c r="C71" i="15"/>
  <c r="A71" i="15"/>
  <c r="B71" i="15"/>
  <c r="F70" i="15"/>
  <c r="E70" i="15"/>
  <c r="D70" i="15"/>
  <c r="C70" i="15"/>
  <c r="A70" i="15"/>
  <c r="B70" i="15"/>
  <c r="F69" i="15"/>
  <c r="E69" i="15"/>
  <c r="D69" i="15"/>
  <c r="C69" i="15"/>
  <c r="A69" i="15"/>
  <c r="B69" i="15"/>
  <c r="F68" i="15"/>
  <c r="E68" i="15"/>
  <c r="D68" i="15"/>
  <c r="C68" i="15"/>
  <c r="A68" i="15"/>
  <c r="B68" i="15"/>
  <c r="F67" i="15"/>
  <c r="E67" i="15"/>
  <c r="D67" i="15"/>
  <c r="C67" i="15"/>
  <c r="A67" i="15"/>
  <c r="B67" i="15"/>
  <c r="F66" i="15"/>
  <c r="E66" i="15"/>
  <c r="D66" i="15"/>
  <c r="C66" i="15"/>
  <c r="A66" i="15"/>
  <c r="B66" i="15"/>
  <c r="F65" i="15"/>
  <c r="E65" i="15"/>
  <c r="D65" i="15"/>
  <c r="C65" i="15"/>
  <c r="A65" i="15"/>
  <c r="B65" i="15"/>
  <c r="F64" i="15"/>
  <c r="E64" i="15"/>
  <c r="D64" i="15"/>
  <c r="C64" i="15"/>
  <c r="A64" i="15"/>
  <c r="B64" i="15"/>
  <c r="F63" i="15"/>
  <c r="E63" i="15"/>
  <c r="D63" i="15"/>
  <c r="C63" i="15"/>
  <c r="A63" i="15"/>
  <c r="B63" i="15"/>
  <c r="F62" i="15"/>
  <c r="E62" i="15"/>
  <c r="D62" i="15"/>
  <c r="C62" i="15"/>
  <c r="A62" i="15"/>
  <c r="B62" i="15"/>
  <c r="F61" i="15"/>
  <c r="E61" i="15"/>
  <c r="D61" i="15"/>
  <c r="C61" i="15"/>
  <c r="A61" i="15"/>
  <c r="B61" i="15"/>
  <c r="F60" i="15"/>
  <c r="E60" i="15"/>
  <c r="D60" i="15"/>
  <c r="C60" i="15"/>
  <c r="A60" i="15"/>
  <c r="B60" i="15"/>
  <c r="F59" i="15"/>
  <c r="E59" i="15"/>
  <c r="D59" i="15"/>
  <c r="C59" i="15"/>
  <c r="A59" i="15"/>
  <c r="B59" i="15"/>
  <c r="F58" i="15"/>
  <c r="E58" i="15"/>
  <c r="D58" i="15"/>
  <c r="C58" i="15"/>
  <c r="A58" i="15"/>
  <c r="B58" i="15"/>
  <c r="F57" i="15"/>
  <c r="E57" i="15"/>
  <c r="D57" i="15"/>
  <c r="C57" i="15"/>
  <c r="A57" i="15"/>
  <c r="B57" i="15"/>
  <c r="F56" i="15"/>
  <c r="E56" i="15"/>
  <c r="D56" i="15"/>
  <c r="C56" i="15"/>
  <c r="A56" i="15"/>
  <c r="B56" i="15"/>
  <c r="F55" i="15"/>
  <c r="E55" i="15"/>
  <c r="D55" i="15"/>
  <c r="C55" i="15"/>
  <c r="A55" i="15"/>
  <c r="B55" i="15"/>
  <c r="F54" i="15"/>
  <c r="E54" i="15"/>
  <c r="D54" i="15"/>
  <c r="C54" i="15"/>
  <c r="A54" i="15"/>
  <c r="B54" i="15"/>
  <c r="F53" i="15"/>
  <c r="E53" i="15"/>
  <c r="D53" i="15"/>
  <c r="C53" i="15"/>
  <c r="A53" i="15"/>
  <c r="B53" i="15"/>
  <c r="F52" i="15"/>
  <c r="E52" i="15"/>
  <c r="D52" i="15"/>
  <c r="C52" i="15"/>
  <c r="A52" i="15"/>
  <c r="B52" i="15"/>
  <c r="F51" i="15"/>
  <c r="E51" i="15"/>
  <c r="D51" i="15"/>
  <c r="C51" i="15"/>
  <c r="A51" i="15"/>
  <c r="B51" i="15"/>
  <c r="F50" i="15"/>
  <c r="E50" i="15"/>
  <c r="D50" i="15"/>
  <c r="C50" i="15"/>
  <c r="A50" i="15"/>
  <c r="B50" i="15"/>
  <c r="F49" i="15"/>
  <c r="E49" i="15"/>
  <c r="D49" i="15"/>
  <c r="C49" i="15"/>
  <c r="A49" i="15"/>
  <c r="B49" i="15"/>
  <c r="F48" i="15"/>
  <c r="E48" i="15"/>
  <c r="D48" i="15"/>
  <c r="C48" i="15"/>
  <c r="A48" i="15"/>
  <c r="B48" i="15"/>
  <c r="F47" i="15"/>
  <c r="E47" i="15"/>
  <c r="D47" i="15"/>
  <c r="C47" i="15"/>
  <c r="A47" i="15"/>
  <c r="B47" i="15"/>
  <c r="F46" i="15"/>
  <c r="E46" i="15"/>
  <c r="D46" i="15"/>
  <c r="C46" i="15"/>
  <c r="A46" i="15"/>
  <c r="B46" i="15"/>
  <c r="F45" i="15"/>
  <c r="E45" i="15"/>
  <c r="D45" i="15"/>
  <c r="C45" i="15"/>
  <c r="A45" i="15"/>
  <c r="B45" i="15"/>
  <c r="F44" i="15"/>
  <c r="E44" i="15"/>
  <c r="D44" i="15"/>
  <c r="C44" i="15"/>
  <c r="A44" i="15"/>
  <c r="B44" i="15"/>
  <c r="F43" i="15"/>
  <c r="E43" i="15"/>
  <c r="D43" i="15"/>
  <c r="C43" i="15"/>
  <c r="A43" i="15"/>
  <c r="B43" i="15"/>
  <c r="F42" i="15"/>
  <c r="E42" i="15"/>
  <c r="D42" i="15"/>
  <c r="C42" i="15"/>
  <c r="A42" i="15"/>
  <c r="B42" i="15"/>
  <c r="F41" i="15"/>
  <c r="E41" i="15"/>
  <c r="D41" i="15"/>
  <c r="C41" i="15"/>
  <c r="A41" i="15"/>
  <c r="B41" i="15"/>
  <c r="F40" i="15"/>
  <c r="E40" i="15"/>
  <c r="D40" i="15"/>
  <c r="C40" i="15"/>
  <c r="A40" i="15"/>
  <c r="B40" i="15"/>
  <c r="F39" i="15"/>
  <c r="E39" i="15"/>
  <c r="D39" i="15"/>
  <c r="C39" i="15"/>
  <c r="A39" i="15"/>
  <c r="B39" i="15"/>
  <c r="F38" i="15"/>
  <c r="E38" i="15"/>
  <c r="D38" i="15"/>
  <c r="C38" i="15"/>
  <c r="A38" i="15"/>
  <c r="B38" i="15"/>
  <c r="F37" i="15"/>
  <c r="E37" i="15"/>
  <c r="D37" i="15"/>
  <c r="C37" i="15"/>
  <c r="A37" i="15"/>
  <c r="B37" i="15"/>
  <c r="F36" i="15"/>
  <c r="E36" i="15"/>
  <c r="D36" i="15"/>
  <c r="C36" i="15"/>
  <c r="A36" i="15"/>
  <c r="B36" i="15"/>
  <c r="F35" i="15"/>
  <c r="E35" i="15"/>
  <c r="D35" i="15"/>
  <c r="C35" i="15"/>
  <c r="A35" i="15"/>
  <c r="B35" i="15"/>
  <c r="F34" i="15"/>
  <c r="E34" i="15"/>
  <c r="D34" i="15"/>
  <c r="C34" i="15"/>
  <c r="A34" i="15"/>
  <c r="B34" i="15"/>
  <c r="F31" i="15"/>
  <c r="E31" i="15"/>
  <c r="D31" i="15"/>
  <c r="C31" i="15"/>
  <c r="A31" i="15"/>
  <c r="B31" i="15"/>
  <c r="F30" i="15"/>
  <c r="E30" i="15"/>
  <c r="D30" i="15"/>
  <c r="C30" i="15"/>
  <c r="A30" i="15"/>
  <c r="B30" i="15"/>
  <c r="F29" i="15"/>
  <c r="E29" i="15"/>
  <c r="D29" i="15"/>
  <c r="C29" i="15"/>
  <c r="A29" i="15"/>
  <c r="B29" i="15"/>
  <c r="F28" i="15"/>
  <c r="E28" i="15"/>
  <c r="D28" i="15"/>
  <c r="C28" i="15"/>
  <c r="A28" i="15"/>
  <c r="B28" i="15"/>
  <c r="F27" i="15"/>
  <c r="E27" i="15"/>
  <c r="D27" i="15"/>
  <c r="C27" i="15"/>
  <c r="A27" i="15"/>
  <c r="B27" i="15"/>
  <c r="F26" i="15"/>
  <c r="E26" i="15"/>
  <c r="D26" i="15"/>
  <c r="C26" i="15"/>
  <c r="A26" i="15"/>
  <c r="B26" i="15"/>
  <c r="F25" i="15"/>
  <c r="E25" i="15"/>
  <c r="D25" i="15"/>
  <c r="C25" i="15"/>
  <c r="A25" i="15"/>
  <c r="B25" i="15"/>
  <c r="F24" i="15"/>
  <c r="E24" i="15"/>
  <c r="D24" i="15"/>
  <c r="C24" i="15"/>
  <c r="A24" i="15"/>
  <c r="B24" i="15"/>
  <c r="F23" i="15"/>
  <c r="E23" i="15"/>
  <c r="D23" i="15"/>
  <c r="C23" i="15"/>
  <c r="A23" i="15"/>
  <c r="B23" i="15"/>
  <c r="F22" i="15"/>
  <c r="E22" i="15"/>
  <c r="D22" i="15"/>
  <c r="C22" i="15"/>
  <c r="A22" i="15"/>
  <c r="B22" i="15"/>
  <c r="F21" i="15"/>
  <c r="E21" i="15"/>
  <c r="D21" i="15"/>
  <c r="C21" i="15"/>
  <c r="A21" i="15"/>
  <c r="B21" i="15"/>
  <c r="F20" i="15"/>
  <c r="E20" i="15"/>
  <c r="D20" i="15"/>
  <c r="C20" i="15"/>
  <c r="A20" i="15"/>
  <c r="B20" i="15"/>
  <c r="F19" i="15"/>
  <c r="E19" i="15"/>
  <c r="D19" i="15"/>
  <c r="C19" i="15"/>
  <c r="A19" i="15"/>
  <c r="B19" i="15"/>
  <c r="F18" i="15"/>
  <c r="E18" i="15"/>
  <c r="D18" i="15"/>
  <c r="C18" i="15"/>
  <c r="A18" i="15"/>
  <c r="B18" i="15"/>
  <c r="F17" i="15"/>
  <c r="E17" i="15"/>
  <c r="D17" i="15"/>
  <c r="C17" i="15"/>
  <c r="A17" i="15"/>
  <c r="B17" i="15"/>
  <c r="F16" i="15"/>
  <c r="E16" i="15"/>
  <c r="D16" i="15"/>
  <c r="C16" i="15"/>
  <c r="A16" i="15"/>
  <c r="B16" i="15"/>
  <c r="F15" i="15"/>
  <c r="E15" i="15"/>
  <c r="D15" i="15"/>
  <c r="C15" i="15"/>
  <c r="A15" i="15"/>
  <c r="B15" i="15"/>
  <c r="F14" i="15"/>
  <c r="E14" i="15"/>
  <c r="D14" i="15"/>
  <c r="C14" i="15"/>
  <c r="A14" i="15"/>
  <c r="B14" i="15"/>
  <c r="F13" i="15"/>
  <c r="E13" i="15"/>
  <c r="D13" i="15"/>
  <c r="C13" i="15"/>
  <c r="A13" i="15"/>
  <c r="B13" i="15"/>
  <c r="F12" i="15"/>
  <c r="E12" i="15"/>
  <c r="D12" i="15"/>
  <c r="C12" i="15"/>
  <c r="A12" i="15"/>
  <c r="B12" i="15"/>
  <c r="F11" i="15"/>
  <c r="E11" i="15"/>
  <c r="D11" i="15"/>
  <c r="C11" i="15"/>
  <c r="A11" i="15"/>
  <c r="B11" i="15"/>
  <c r="F10" i="15"/>
  <c r="E10" i="15"/>
  <c r="D10" i="15"/>
  <c r="C10" i="15"/>
  <c r="A10" i="15"/>
  <c r="B10" i="15"/>
  <c r="F9" i="15"/>
  <c r="E9" i="15"/>
  <c r="D9" i="15"/>
  <c r="C9" i="15"/>
  <c r="A9" i="15"/>
  <c r="B9" i="15"/>
  <c r="F8" i="15"/>
  <c r="E8" i="15"/>
  <c r="D8" i="15"/>
  <c r="C8" i="15"/>
  <c r="A8" i="15"/>
  <c r="B8" i="15"/>
  <c r="F7" i="15"/>
  <c r="E7" i="15"/>
  <c r="D7" i="15"/>
  <c r="C7" i="15"/>
  <c r="A7" i="15"/>
  <c r="B7" i="15"/>
  <c r="F6" i="15"/>
  <c r="E6" i="15"/>
  <c r="D6" i="15"/>
  <c r="C6" i="15"/>
  <c r="A6" i="15"/>
  <c r="B6" i="15"/>
  <c r="F5" i="15"/>
  <c r="E5" i="15"/>
  <c r="D5" i="15"/>
  <c r="C5" i="15"/>
  <c r="A5" i="15"/>
  <c r="B5" i="15"/>
  <c r="F4" i="15"/>
  <c r="E4" i="15"/>
  <c r="D4" i="15"/>
  <c r="C4" i="15"/>
  <c r="A4" i="15"/>
  <c r="B4" i="15"/>
  <c r="I8" i="7"/>
  <c r="I9" i="7"/>
  <c r="I10" i="7"/>
  <c r="I11" i="7"/>
  <c r="I12" i="7"/>
  <c r="I13" i="7"/>
  <c r="I14" i="7"/>
  <c r="I15" i="7"/>
  <c r="I7" i="7"/>
  <c r="X8" i="7"/>
  <c r="X9" i="7"/>
  <c r="X10" i="7"/>
  <c r="X11" i="7"/>
  <c r="X12" i="7"/>
  <c r="X13" i="7"/>
  <c r="X14" i="7"/>
  <c r="X15" i="7"/>
  <c r="X7" i="7"/>
  <c r="U8" i="7"/>
  <c r="U9" i="7"/>
  <c r="U10" i="7"/>
  <c r="U11" i="7"/>
  <c r="U12" i="7"/>
  <c r="U13" i="7"/>
  <c r="U14" i="7"/>
  <c r="U15" i="7"/>
  <c r="U7" i="7"/>
  <c r="R8" i="7"/>
  <c r="R9" i="7"/>
  <c r="R10" i="7"/>
  <c r="R11" i="7"/>
  <c r="R12" i="7"/>
  <c r="R13" i="7"/>
  <c r="R14" i="7"/>
  <c r="R15" i="7"/>
  <c r="R7" i="7"/>
  <c r="O8" i="7"/>
  <c r="O9" i="7"/>
  <c r="O10" i="7"/>
  <c r="O11" i="7"/>
  <c r="O12" i="7"/>
  <c r="O13" i="7"/>
  <c r="O14" i="7"/>
  <c r="O15" i="7"/>
  <c r="O7" i="7"/>
  <c r="L8" i="7"/>
  <c r="L9" i="7"/>
  <c r="L10" i="7"/>
  <c r="L11" i="7"/>
  <c r="L12" i="7"/>
  <c r="L13" i="7"/>
  <c r="L14" i="7"/>
  <c r="L15" i="7"/>
  <c r="L7" i="7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3" i="5"/>
  <c r="W4" i="9"/>
  <c r="W5" i="9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82" i="9"/>
  <c r="W83" i="9"/>
  <c r="W84" i="9"/>
  <c r="W85" i="9"/>
  <c r="W86" i="9"/>
  <c r="W87" i="9"/>
  <c r="W88" i="9"/>
  <c r="W89" i="9"/>
  <c r="W90" i="9"/>
  <c r="W91" i="9"/>
  <c r="W92" i="9"/>
  <c r="W93" i="9"/>
  <c r="W94" i="9"/>
  <c r="W95" i="9"/>
  <c r="W96" i="9"/>
  <c r="W97" i="9"/>
  <c r="W98" i="9"/>
  <c r="W99" i="9"/>
  <c r="W100" i="9"/>
  <c r="W101" i="9"/>
  <c r="W102" i="9"/>
  <c r="W103" i="9"/>
  <c r="W104" i="9"/>
  <c r="W105" i="9"/>
  <c r="W106" i="9"/>
  <c r="W107" i="9"/>
  <c r="W108" i="9"/>
  <c r="W109" i="9"/>
  <c r="W110" i="9"/>
  <c r="W111" i="9"/>
  <c r="W112" i="9"/>
  <c r="W113" i="9"/>
  <c r="W114" i="9"/>
  <c r="W115" i="9"/>
  <c r="W116" i="9"/>
  <c r="W117" i="9"/>
  <c r="W118" i="9"/>
  <c r="W119" i="9"/>
  <c r="W120" i="9"/>
  <c r="W121" i="9"/>
  <c r="W122" i="9"/>
  <c r="W123" i="9"/>
  <c r="W124" i="9"/>
  <c r="W125" i="9"/>
  <c r="W126" i="9"/>
  <c r="W127" i="9"/>
  <c r="W128" i="9"/>
  <c r="W129" i="9"/>
  <c r="W130" i="9"/>
  <c r="W131" i="9"/>
  <c r="W132" i="9"/>
  <c r="W133" i="9"/>
  <c r="W134" i="9"/>
  <c r="W135" i="9"/>
  <c r="W136" i="9"/>
  <c r="W137" i="9"/>
  <c r="W138" i="9"/>
  <c r="W139" i="9"/>
  <c r="W140" i="9"/>
  <c r="W141" i="9"/>
  <c r="W142" i="9"/>
  <c r="W143" i="9"/>
  <c r="W144" i="9"/>
  <c r="W145" i="9"/>
  <c r="W146" i="9"/>
  <c r="W147" i="9"/>
  <c r="W148" i="9"/>
  <c r="W149" i="9"/>
  <c r="W150" i="9"/>
  <c r="W151" i="9"/>
  <c r="W152" i="9"/>
  <c r="W153" i="9"/>
  <c r="W154" i="9"/>
  <c r="W155" i="9"/>
  <c r="W156" i="9"/>
  <c r="W157" i="9"/>
  <c r="W158" i="9"/>
  <c r="W159" i="9"/>
  <c r="W160" i="9"/>
  <c r="W161" i="9"/>
  <c r="W162" i="9"/>
  <c r="W163" i="9"/>
  <c r="W164" i="9"/>
  <c r="W165" i="9"/>
  <c r="W166" i="9"/>
  <c r="W167" i="9"/>
  <c r="W168" i="9"/>
  <c r="W169" i="9"/>
  <c r="W170" i="9"/>
  <c r="W171" i="9"/>
  <c r="W172" i="9"/>
  <c r="W173" i="9"/>
  <c r="W174" i="9"/>
  <c r="W175" i="9"/>
  <c r="W176" i="9"/>
  <c r="W177" i="9"/>
  <c r="W178" i="9"/>
  <c r="W179" i="9"/>
  <c r="W180" i="9"/>
  <c r="W181" i="9"/>
  <c r="W182" i="9"/>
  <c r="W183" i="9"/>
  <c r="W184" i="9"/>
  <c r="W185" i="9"/>
  <c r="W186" i="9"/>
  <c r="W187" i="9"/>
  <c r="W188" i="9"/>
  <c r="W189" i="9"/>
  <c r="W190" i="9"/>
  <c r="W191" i="9"/>
  <c r="W192" i="9"/>
  <c r="W193" i="9"/>
  <c r="W194" i="9"/>
  <c r="W195" i="9"/>
  <c r="W196" i="9"/>
  <c r="W197" i="9"/>
  <c r="W198" i="9"/>
  <c r="W199" i="9"/>
  <c r="W200" i="9"/>
  <c r="W3" i="9"/>
  <c r="U4" i="9"/>
  <c r="U5" i="9"/>
  <c r="U6" i="9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0" i="9"/>
  <c r="U81" i="9"/>
  <c r="U82" i="9"/>
  <c r="U83" i="9"/>
  <c r="U84" i="9"/>
  <c r="U85" i="9"/>
  <c r="U86" i="9"/>
  <c r="U87" i="9"/>
  <c r="U88" i="9"/>
  <c r="U89" i="9"/>
  <c r="U90" i="9"/>
  <c r="U91" i="9"/>
  <c r="U92" i="9"/>
  <c r="U93" i="9"/>
  <c r="U94" i="9"/>
  <c r="U95" i="9"/>
  <c r="U96" i="9"/>
  <c r="U97" i="9"/>
  <c r="U98" i="9"/>
  <c r="U99" i="9"/>
  <c r="U100" i="9"/>
  <c r="U101" i="9"/>
  <c r="U102" i="9"/>
  <c r="U103" i="9"/>
  <c r="U104" i="9"/>
  <c r="U105" i="9"/>
  <c r="U106" i="9"/>
  <c r="U107" i="9"/>
  <c r="U108" i="9"/>
  <c r="U109" i="9"/>
  <c r="U110" i="9"/>
  <c r="U111" i="9"/>
  <c r="U112" i="9"/>
  <c r="U113" i="9"/>
  <c r="U114" i="9"/>
  <c r="U115" i="9"/>
  <c r="U116" i="9"/>
  <c r="U117" i="9"/>
  <c r="U118" i="9"/>
  <c r="U119" i="9"/>
  <c r="U120" i="9"/>
  <c r="U121" i="9"/>
  <c r="U122" i="9"/>
  <c r="U123" i="9"/>
  <c r="U124" i="9"/>
  <c r="U125" i="9"/>
  <c r="U126" i="9"/>
  <c r="U127" i="9"/>
  <c r="U128" i="9"/>
  <c r="U129" i="9"/>
  <c r="U130" i="9"/>
  <c r="U131" i="9"/>
  <c r="U132" i="9"/>
  <c r="U133" i="9"/>
  <c r="U134" i="9"/>
  <c r="U135" i="9"/>
  <c r="U136" i="9"/>
  <c r="U137" i="9"/>
  <c r="U138" i="9"/>
  <c r="U139" i="9"/>
  <c r="U140" i="9"/>
  <c r="U141" i="9"/>
  <c r="U142" i="9"/>
  <c r="U143" i="9"/>
  <c r="U144" i="9"/>
  <c r="U145" i="9"/>
  <c r="U146" i="9"/>
  <c r="U147" i="9"/>
  <c r="U148" i="9"/>
  <c r="U149" i="9"/>
  <c r="U150" i="9"/>
  <c r="U151" i="9"/>
  <c r="U152" i="9"/>
  <c r="U153" i="9"/>
  <c r="U154" i="9"/>
  <c r="U155" i="9"/>
  <c r="U156" i="9"/>
  <c r="U157" i="9"/>
  <c r="U158" i="9"/>
  <c r="U159" i="9"/>
  <c r="U160" i="9"/>
  <c r="U161" i="9"/>
  <c r="U162" i="9"/>
  <c r="U163" i="9"/>
  <c r="U164" i="9"/>
  <c r="U165" i="9"/>
  <c r="U166" i="9"/>
  <c r="U167" i="9"/>
  <c r="U168" i="9"/>
  <c r="U169" i="9"/>
  <c r="U170" i="9"/>
  <c r="U171" i="9"/>
  <c r="U172" i="9"/>
  <c r="U173" i="9"/>
  <c r="U174" i="9"/>
  <c r="U175" i="9"/>
  <c r="U176" i="9"/>
  <c r="U177" i="9"/>
  <c r="U178" i="9"/>
  <c r="U179" i="9"/>
  <c r="U180" i="9"/>
  <c r="U181" i="9"/>
  <c r="U182" i="9"/>
  <c r="U183" i="9"/>
  <c r="U184" i="9"/>
  <c r="U185" i="9"/>
  <c r="U186" i="9"/>
  <c r="U187" i="9"/>
  <c r="U188" i="9"/>
  <c r="U189" i="9"/>
  <c r="U190" i="9"/>
  <c r="U191" i="9"/>
  <c r="U192" i="9"/>
  <c r="U193" i="9"/>
  <c r="U194" i="9"/>
  <c r="U195" i="9"/>
  <c r="U196" i="9"/>
  <c r="U197" i="9"/>
  <c r="U198" i="9"/>
  <c r="U199" i="9"/>
  <c r="U200" i="9"/>
  <c r="U3" i="9"/>
  <c r="O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O142" i="9"/>
  <c r="O143" i="9"/>
  <c r="O144" i="9"/>
  <c r="O145" i="9"/>
  <c r="O146" i="9"/>
  <c r="O147" i="9"/>
  <c r="O148" i="9"/>
  <c r="O149" i="9"/>
  <c r="O150" i="9"/>
  <c r="O151" i="9"/>
  <c r="O152" i="9"/>
  <c r="O153" i="9"/>
  <c r="O154" i="9"/>
  <c r="O155" i="9"/>
  <c r="O156" i="9"/>
  <c r="O157" i="9"/>
  <c r="O158" i="9"/>
  <c r="O159" i="9"/>
  <c r="O160" i="9"/>
  <c r="O161" i="9"/>
  <c r="O162" i="9"/>
  <c r="O163" i="9"/>
  <c r="O164" i="9"/>
  <c r="O165" i="9"/>
  <c r="O166" i="9"/>
  <c r="O167" i="9"/>
  <c r="O168" i="9"/>
  <c r="O169" i="9"/>
  <c r="O170" i="9"/>
  <c r="O171" i="9"/>
  <c r="O172" i="9"/>
  <c r="O173" i="9"/>
  <c r="O174" i="9"/>
  <c r="O175" i="9"/>
  <c r="O176" i="9"/>
  <c r="O177" i="9"/>
  <c r="O178" i="9"/>
  <c r="O179" i="9"/>
  <c r="O180" i="9"/>
  <c r="O181" i="9"/>
  <c r="O182" i="9"/>
  <c r="O183" i="9"/>
  <c r="O184" i="9"/>
  <c r="O185" i="9"/>
  <c r="O186" i="9"/>
  <c r="O187" i="9"/>
  <c r="O188" i="9"/>
  <c r="O189" i="9"/>
  <c r="O190" i="9"/>
  <c r="O191" i="9"/>
  <c r="O192" i="9"/>
  <c r="O193" i="9"/>
  <c r="O194" i="9"/>
  <c r="O195" i="9"/>
  <c r="O196" i="9"/>
  <c r="O197" i="9"/>
  <c r="O198" i="9"/>
  <c r="O199" i="9"/>
  <c r="O200" i="9"/>
  <c r="O3" i="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5" i="9"/>
  <c r="M176" i="9"/>
  <c r="M177" i="9"/>
  <c r="M178" i="9"/>
  <c r="M179" i="9"/>
  <c r="M180" i="9"/>
  <c r="M181" i="9"/>
  <c r="M182" i="9"/>
  <c r="M183" i="9"/>
  <c r="M184" i="9"/>
  <c r="M185" i="9"/>
  <c r="M186" i="9"/>
  <c r="M187" i="9"/>
  <c r="M188" i="9"/>
  <c r="M189" i="9"/>
  <c r="M190" i="9"/>
  <c r="M191" i="9"/>
  <c r="M192" i="9"/>
  <c r="M193" i="9"/>
  <c r="M194" i="9"/>
  <c r="M195" i="9"/>
  <c r="M196" i="9"/>
  <c r="M197" i="9"/>
  <c r="M198" i="9"/>
  <c r="M199" i="9"/>
  <c r="M200" i="9"/>
  <c r="M3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3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3" i="9"/>
  <c r="I8" i="18" l="1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7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7" i="18"/>
  <c r="R8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R31" i="18"/>
  <c r="R32" i="18"/>
  <c r="R33" i="18"/>
  <c r="R34" i="18"/>
  <c r="R35" i="18"/>
  <c r="R36" i="18"/>
  <c r="R37" i="18"/>
  <c r="R38" i="18"/>
  <c r="R39" i="18"/>
  <c r="R40" i="18"/>
  <c r="R41" i="18"/>
  <c r="R42" i="18"/>
  <c r="R43" i="18"/>
  <c r="R7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X30" i="18"/>
  <c r="X31" i="18"/>
  <c r="X32" i="18"/>
  <c r="X33" i="18"/>
  <c r="X34" i="18"/>
  <c r="X35" i="18"/>
  <c r="X36" i="18"/>
  <c r="X37" i="18"/>
  <c r="X38" i="18"/>
  <c r="X39" i="18"/>
  <c r="X40" i="18"/>
  <c r="X41" i="18"/>
  <c r="X42" i="18"/>
  <c r="X43" i="18"/>
  <c r="X7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U30" i="18"/>
  <c r="U31" i="18"/>
  <c r="U32" i="18"/>
  <c r="U33" i="18"/>
  <c r="U34" i="18"/>
  <c r="U35" i="18"/>
  <c r="U36" i="18"/>
  <c r="U37" i="18"/>
  <c r="U38" i="18"/>
  <c r="U39" i="18"/>
  <c r="U40" i="18"/>
  <c r="U41" i="18"/>
  <c r="U42" i="18"/>
  <c r="U43" i="18"/>
  <c r="U7" i="18"/>
  <c r="W11" i="7"/>
  <c r="T11" i="7"/>
  <c r="Q11" i="7"/>
  <c r="N11" i="7"/>
  <c r="K11" i="7"/>
  <c r="H11" i="7"/>
  <c r="E11" i="7"/>
  <c r="W10" i="7"/>
  <c r="T10" i="7"/>
  <c r="Q10" i="7"/>
  <c r="N10" i="7"/>
  <c r="K10" i="7"/>
  <c r="H10" i="7"/>
  <c r="E10" i="7"/>
  <c r="W9" i="7"/>
  <c r="T9" i="7"/>
  <c r="Q9" i="7"/>
  <c r="N9" i="7"/>
  <c r="K9" i="7"/>
  <c r="H9" i="7"/>
  <c r="E9" i="7"/>
  <c r="W8" i="7"/>
  <c r="T8" i="7"/>
  <c r="Q8" i="7"/>
  <c r="N8" i="7"/>
  <c r="K8" i="7"/>
  <c r="H8" i="7"/>
  <c r="E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977" authorId="0" shapeId="0" xr:uid="{4463FAFF-E069-4AA3-A5E2-4C389A70A7CA}">
      <text>
        <r>
          <rPr>
            <sz val="11"/>
            <color rgb="FF000000"/>
            <rFont val="Arial"/>
            <family val="2"/>
          </rPr>
          <t>O correto é: 7a. Diminuir a taxa de vagas ociosas na graduação
======</t>
        </r>
      </text>
    </comment>
    <comment ref="O979" authorId="0" shapeId="0" xr:uid="{2F9A3AB7-FC99-486E-A8D3-E8C89A6FC43C}">
      <text>
        <r>
          <rPr>
            <sz val="11"/>
            <color rgb="FF000000"/>
            <rFont val="Arial"/>
            <family val="2"/>
          </rPr>
          <t>O correto é: 9a. Elevar o n.º de estudantes da graduação participantes de ações de mobilidade nacional.
======</t>
        </r>
      </text>
    </comment>
    <comment ref="O980" authorId="0" shapeId="0" xr:uid="{21A7E9EE-CF89-4292-9806-E65C4A98B136}">
      <text>
        <r>
          <rPr>
            <sz val="11"/>
            <color rgb="FF000000"/>
            <rFont val="Arial"/>
            <family val="2"/>
          </rPr>
          <t>O correto é: 10.1b Elevar o conceito ENADE
======</t>
        </r>
      </text>
    </comment>
    <comment ref="O981" authorId="0" shapeId="0" xr:uid="{88CA6A28-1FFE-45BC-A820-9C2EA398DA5C}">
      <text>
        <r>
          <rPr>
            <sz val="11"/>
            <color rgb="FF000000"/>
            <rFont val="Arial"/>
            <family val="2"/>
          </rPr>
          <t>O correto é: 10.2a Elevar o Conceito Preliminar de Curso (CPC)
======</t>
        </r>
      </text>
    </comment>
    <comment ref="Q1033" authorId="0" shapeId="0" xr:uid="{7B408805-2139-42C2-9161-79270C4BAC3E}">
      <text>
        <r>
          <rPr>
            <sz val="11"/>
            <color rgb="FF000000"/>
            <rFont val="Arial"/>
            <family val="2"/>
          </rPr>
          <t>======
ID#AAAAOEa_UQg
Rute Brito    (2021-08-30 18:53:49)
Na terceira planilha de base de dados enviada, o valor está negativo, -3,34%</t>
        </r>
      </text>
    </comment>
    <comment ref="Q1037" authorId="0" shapeId="0" xr:uid="{F4869863-493F-4B4F-AE3B-8AEAA60BE752}">
      <text>
        <r>
          <rPr>
            <sz val="11"/>
            <color rgb="FF000000"/>
            <rFont val="Arial"/>
            <family val="2"/>
          </rPr>
          <t>======
ID#AAAAOXRcYTQ
Rute Brito    (2021-09-02 20:00:03)
Mudou na última base de dados</t>
        </r>
      </text>
    </comment>
    <comment ref="Q1043" authorId="0" shapeId="0" xr:uid="{DF7B1C54-BAA6-4322-B947-23AD93C2B08F}">
      <text>
        <r>
          <rPr>
            <sz val="11"/>
            <color rgb="FF000000"/>
            <rFont val="Arial"/>
            <family val="2"/>
          </rPr>
          <t>======
ID#AAAAOEa_URM
Rute Brito    (2021-08-30 18:59:18)
A primeira palnilha aparecia com 17%
------
ID#AAAAOXRcYTU
Rute Brito    (2021-09-02 20:05:58)
Voltaram com o número inicial, 16,6%</t>
        </r>
      </text>
    </comment>
    <comment ref="Q1044" authorId="0" shapeId="0" xr:uid="{3B75DB53-3EDA-4164-B704-81420566B449}">
      <text>
        <r>
          <rPr>
            <sz val="11"/>
            <color rgb="FF000000"/>
            <rFont val="Arial"/>
            <family val="2"/>
          </rPr>
          <t>======
ID#AAAAOEa_URw
Rute Brito    (2021-08-30 19:01:36)
A terceira base de dados aumento o índice de 14% para 42%</t>
        </r>
      </text>
    </comment>
    <comment ref="Q1086" authorId="0" shapeId="0" xr:uid="{110E744B-C89D-4D50-9AB1-62B10E7F289B}">
      <text>
        <r>
          <rPr>
            <sz val="11"/>
            <color rgb="FF000000"/>
            <rFont val="Arial"/>
            <family val="2"/>
          </rPr>
          <t>======
ID#AAAAPDwuWoI
Vivian Alonso Goulart    (2021-09-09 13:00:31)
referente a Patos de Minas?</t>
        </r>
      </text>
    </comment>
  </commentList>
</comments>
</file>

<file path=xl/sharedStrings.xml><?xml version="1.0" encoding="utf-8"?>
<sst xmlns="http://schemas.openxmlformats.org/spreadsheetml/2006/main" count="35410" uniqueCount="4120">
  <si>
    <t>Acesse:</t>
  </si>
  <si>
    <t>Paineis PDE</t>
  </si>
  <si>
    <t>Tira dúvidas PDE</t>
  </si>
  <si>
    <t>ALINHAMENTO ESTRATÉGICO - PIDE x PDE</t>
  </si>
  <si>
    <t>Alinhamento - indicadores propostos pela unidade e disponíveis no Painel PDE</t>
  </si>
  <si>
    <t xml:space="preserve">                  Alinhamento com os indicadores disponíveis no Painel PDE: http://www.proplad.ufu.br/pide/pide-2022-2027</t>
  </si>
  <si>
    <t>Alinhamento - indicadores propostos pela unidade e não disponíveis no Painel PDE</t>
  </si>
  <si>
    <t xml:space="preserve">                   Alinhamento estratégico com os indicadores propostos pela unidade e não disponíveis no Painel PDE</t>
  </si>
  <si>
    <t>Novos indicadores da unidade</t>
  </si>
  <si>
    <t xml:space="preserve">                Utilize essa aba para propor indicadores não incluídos no PIDE (de acompanhamento exclusivo da unidade)</t>
  </si>
  <si>
    <t>Plano de ação</t>
  </si>
  <si>
    <t xml:space="preserve">                Utilize essa aba para propor planos de ação para os indicadores recomendados e indicadores da unidade</t>
  </si>
  <si>
    <t>MENU</t>
  </si>
  <si>
    <r>
      <t xml:space="preserve">UNIDADE ACADÊMICA </t>
    </r>
    <r>
      <rPr>
        <b/>
        <sz val="14"/>
        <color rgb="FFFF0000"/>
        <rFont val="Arial"/>
        <family val="2"/>
      </rPr>
      <t>(Selecione)</t>
    </r>
  </si>
  <si>
    <t>FACIC</t>
  </si>
  <si>
    <t>ID</t>
  </si>
  <si>
    <t>Diretriz estratégica</t>
  </si>
  <si>
    <t>Indicador</t>
  </si>
  <si>
    <t>Fórmula de cálculo</t>
  </si>
  <si>
    <t>Descrição da meta</t>
  </si>
  <si>
    <t>Unidade de medida</t>
  </si>
  <si>
    <t>Planejado - 2022 UFU</t>
  </si>
  <si>
    <t>Planejado - 2022 UNIDADE</t>
  </si>
  <si>
    <t>Realizado - 2022 UNIDADE</t>
  </si>
  <si>
    <t>Planejado - 2023 UFU</t>
  </si>
  <si>
    <t>Planejado - 2023 UNIDADE</t>
  </si>
  <si>
    <t>Realizado - 2023 UNIDADE</t>
  </si>
  <si>
    <t>Planejado - 2024 UFU</t>
  </si>
  <si>
    <t>Planejado - 2024  UNIDADE</t>
  </si>
  <si>
    <t>Realizado - 2024  UNIDADE</t>
  </si>
  <si>
    <t>Planejado - 2025 UFU</t>
  </si>
  <si>
    <t>Planejado - 2025 UNIDADE</t>
  </si>
  <si>
    <t>Realizado - 2025 UNIDADE</t>
  </si>
  <si>
    <t>Planejado - 2026 UFU</t>
  </si>
  <si>
    <t>Planejado - 2026 UNIDADE</t>
  </si>
  <si>
    <t>Realizado - 2026 UNIDADE</t>
  </si>
  <si>
    <t>Planejado - 2027 UFU</t>
  </si>
  <si>
    <t>Planejado - 2027 UNIDADE</t>
  </si>
  <si>
    <t>Realizado - 2027 UNIDADE</t>
  </si>
  <si>
    <t>G01</t>
  </si>
  <si>
    <t xml:space="preserve">Diretriz 1 - Promover ações para fortalecer a gestão dos processos de ensino-aprendizagem, possibilitando a ampliação qualificada do número de egressos em todos os níveis de ensino. </t>
  </si>
  <si>
    <t>Taxa de sucesso na graduação</t>
  </si>
  <si>
    <t xml:space="preserve">[(total de alunos que concluíram o curso c no
período p)/(quantidade de alunos que
ingressaram no curso c no período p − d, sendo d a duração
do curso em períodos)]  x 100 </t>
  </si>
  <si>
    <t>Elevar a Taxa de sucesso na graduação</t>
  </si>
  <si>
    <t>Percentual (%)</t>
  </si>
  <si>
    <t>G02</t>
  </si>
  <si>
    <t>Índice de evasão nos cursos de graduação</t>
  </si>
  <si>
    <t>Diminuir o Índice de evasão nos cursos de graduação</t>
  </si>
  <si>
    <t>G03</t>
  </si>
  <si>
    <t>Índice de evasão de estudantes cotistas</t>
  </si>
  <si>
    <t>Diminuir o Índice de evasão de estudantes cotistas</t>
  </si>
  <si>
    <t>G04</t>
  </si>
  <si>
    <t>Índice de retenção na graduação</t>
  </si>
  <si>
    <t>Diminuir o Índice de retenção na graduação</t>
  </si>
  <si>
    <t>G05</t>
  </si>
  <si>
    <t>Índice de retenção de estudantes cotistas
(Consolidado - PPI- escola pública, Renda até 1,5 SM - escola pública, PCD - escola pública)</t>
  </si>
  <si>
    <t>Diminuir o Índice de retenção de estudantes cotistas</t>
  </si>
  <si>
    <t>G06</t>
  </si>
  <si>
    <t>Taxa de desempenho acadêmico</t>
  </si>
  <si>
    <t xml:space="preserve">(total de alunos matriculados que foram aprovados em todas as atividades curriculares/total geral de alunos matriculados)  x 100 </t>
  </si>
  <si>
    <t>Elevar a Taxa de desempenho acadêmico</t>
  </si>
  <si>
    <t>G07</t>
  </si>
  <si>
    <t>Taxa de estudantes da graduação concluintes na duração padrão do curso</t>
  </si>
  <si>
    <t xml:space="preserve">(N.º de estudantes do ciclo diplomados na duração padrão do curso no ano/Qtd.de estudantes ingressantes do ciclo) x 100 </t>
  </si>
  <si>
    <t>Elevar a Taxa de estudantes da graduação diplomados na duração padrão do curso</t>
  </si>
  <si>
    <t>G09</t>
  </si>
  <si>
    <t>Conceito ENADE médio</t>
  </si>
  <si>
    <t>Cálculo MEC. 
Considerar a média dos conceitos dos cursos da unidade</t>
  </si>
  <si>
    <t>Elevar o Conceito ENADE médio</t>
  </si>
  <si>
    <t>Conceito</t>
  </si>
  <si>
    <t>G11</t>
  </si>
  <si>
    <t>Conceito CPC médio</t>
  </si>
  <si>
    <t>Elevar o Conceito CPC médio</t>
  </si>
  <si>
    <t>* Todos os indicadores são calculados considerando somentes os cursos de graduação presenciais</t>
  </si>
  <si>
    <t>FACED</t>
  </si>
  <si>
    <t>G08</t>
  </si>
  <si>
    <t>G15</t>
  </si>
  <si>
    <t>G16</t>
  </si>
  <si>
    <t>G17</t>
  </si>
  <si>
    <t>G18</t>
  </si>
  <si>
    <t>G19</t>
  </si>
  <si>
    <t>G20</t>
  </si>
  <si>
    <t>EC01</t>
  </si>
  <si>
    <t>EC05</t>
  </si>
  <si>
    <t>EC07</t>
  </si>
  <si>
    <t>EC08</t>
  </si>
  <si>
    <t>EC09</t>
  </si>
  <si>
    <t>EC10</t>
  </si>
  <si>
    <t>EC28</t>
  </si>
  <si>
    <t>GP01</t>
  </si>
  <si>
    <t>GP02</t>
  </si>
  <si>
    <t>GP03</t>
  </si>
  <si>
    <t>GP04</t>
  </si>
  <si>
    <t>GP05</t>
  </si>
  <si>
    <t>GP06</t>
  </si>
  <si>
    <t>GP07</t>
  </si>
  <si>
    <t>GP10</t>
  </si>
  <si>
    <t>I01</t>
  </si>
  <si>
    <t>I02</t>
  </si>
  <si>
    <t>I05</t>
  </si>
  <si>
    <t>I06</t>
  </si>
  <si>
    <t>I07</t>
  </si>
  <si>
    <t>I08</t>
  </si>
  <si>
    <t>I12</t>
  </si>
  <si>
    <t>I13</t>
  </si>
  <si>
    <t>PP01</t>
  </si>
  <si>
    <t>PP02</t>
  </si>
  <si>
    <t>PP03</t>
  </si>
  <si>
    <t>PP04</t>
  </si>
  <si>
    <t>PP05</t>
  </si>
  <si>
    <t>PP06</t>
  </si>
  <si>
    <t>PP07</t>
  </si>
  <si>
    <t>PP08</t>
  </si>
  <si>
    <t>PP09</t>
  </si>
  <si>
    <t>PP10</t>
  </si>
  <si>
    <t>Diretriz_reduzida</t>
  </si>
  <si>
    <t>Eixo</t>
  </si>
  <si>
    <t>Valor
2019</t>
  </si>
  <si>
    <t>Planejado - 2022</t>
  </si>
  <si>
    <t>Planejado - 2023</t>
  </si>
  <si>
    <t>Planejado - 2024</t>
  </si>
  <si>
    <t>Planejado - 2025</t>
  </si>
  <si>
    <t>Planejado - 2026</t>
  </si>
  <si>
    <t>Planejado - 2027</t>
  </si>
  <si>
    <t>Parâmetro</t>
  </si>
  <si>
    <t>Vinculação com a Lei Orçamentária Anual (LOA)</t>
  </si>
  <si>
    <t>Fonte de recursos orçamentários</t>
  </si>
  <si>
    <t>Autoavaliação</t>
  </si>
  <si>
    <t>Vinculação com ODS - Objetivos do Desenvolvimento Sustentável</t>
  </si>
  <si>
    <t>Outros planos</t>
  </si>
  <si>
    <t>Tipo
(Obrigatório/Opcional)</t>
  </si>
  <si>
    <t>Unidade responsável</t>
  </si>
  <si>
    <t>Diretriz 4</t>
  </si>
  <si>
    <t>A01</t>
  </si>
  <si>
    <t>Assistência Estudantil</t>
  </si>
  <si>
    <t>Diretriz 4 - Promover o acesso, a permanência e a conclusão de curso, por meio do fortalecimento da assistência estudantil, voltada para a inclusão social, a produção de conhecimentos, a formação ampliada e a melhoria do desempenho acadêmico e da qualidade de vida</t>
  </si>
  <si>
    <t>Proporção de estudantes com benefícios diretos (com pagamento ao estudante)</t>
  </si>
  <si>
    <t>(Soma do número de estudantes atendidos na modalidade de benefícios diretos (moradia, alimentação, transporte, creche, acessibilidade, inclusão digital, permanência e promisaes/quantidade de estudantes matriculados no ano) x 100</t>
  </si>
  <si>
    <t>Manter a proporção de estudantes com benefícios diretos (com pagamento ao estudante)</t>
  </si>
  <si>
    <t>O valor deve ser adequado às demandas</t>
  </si>
  <si>
    <t>4002 - Assistência ao discente de Ensino Superior</t>
  </si>
  <si>
    <t>Orçamentário</t>
  </si>
  <si>
    <t>Média. Os recursos de infraestrutura, materiais, humanos e orçamentários atuais são parcialmente suficientes para a execução da meta</t>
  </si>
  <si>
    <t>Objetivo 4 e 10</t>
  </si>
  <si>
    <t>PNE - Plano Nacional de Educação</t>
  </si>
  <si>
    <t>Obrigatório</t>
  </si>
  <si>
    <t>PROAE</t>
  </si>
  <si>
    <t>Objetivo quatro e dez</t>
  </si>
  <si>
    <t>A02</t>
  </si>
  <si>
    <t>Proporção de estudantes com benefícios diretos com ingresso via cotas sociais</t>
  </si>
  <si>
    <t>(Soma do número de estudantes atendidos na modalidade de benefícios diretos com ingresso via cotas/quantidade de estudantes  atendidos na modalidade de benefícios diretos) x 100</t>
  </si>
  <si>
    <t>Manter a proporção de estudantes com benefícios diretos com ingresso via cotas sociais</t>
  </si>
  <si>
    <t>A03</t>
  </si>
  <si>
    <t>Proporção de estudantes com benefícios indiretos (com acesso em prestação de serviços e/ou ações aos estudantes)</t>
  </si>
  <si>
    <t>(Soma do número de estudantes atendidos por benefícios indiretos (moradia/residência estudantil, transporte/recarga de passe, atendimento saúde, apoio pedagógico, esporte/adesão, PIAC - projetos culturais a estudantes, alimentação (RU), acessibilidade, instrumental odontológico)/quantidade de estudantes matriculados no ano) x 100</t>
  </si>
  <si>
    <t>Manter a proporção de estudantes com benefícios indiretos (prestação de serviços aos estudantes)</t>
  </si>
  <si>
    <t>A04</t>
  </si>
  <si>
    <t>Proporção de estudantes com benefícios indiretos com ingresso via cotas sociais</t>
  </si>
  <si>
    <t>(Soma do número de estudantes atendidos na modalidade de benefícios indiretos com ingresso via cotas/quantidade de estudantes atendidos na modalidade de benefícios indiretos) x 100</t>
  </si>
  <si>
    <t>Manter a proporção de estudantes com benefícios indiretos com ingresso via cotas sociais</t>
  </si>
  <si>
    <t>A05</t>
  </si>
  <si>
    <t>Taxa de desempenho acadêmico de estudantes beneficiários da assistência estudantil</t>
  </si>
  <si>
    <t>(total de estudantes matriculados beneficiários com CRA maior ou igual a 60 /total geral de estudantes beneficiários matriculados) x 100</t>
  </si>
  <si>
    <t>Manter a proporção no desempenho acadêmico  de estudantes beneficiários da assistência estudantil</t>
  </si>
  <si>
    <t>Quanto maior, melhor</t>
  </si>
  <si>
    <t>Opcional</t>
  </si>
  <si>
    <t>A06</t>
  </si>
  <si>
    <t>Eventos, campanhas e ações psicoeducativas, pedagógicas, esportivas, culturais e de promoção de igualdades aos estudantes da UFU</t>
  </si>
  <si>
    <t>Soma do número de eventos, campanhas e ações psicoeducativas, pedagógicas, esportivas, culturais e de promoção de igualdades aos estudantes da UFU</t>
  </si>
  <si>
    <t>Manter o número de eventos, campanhas e ações psicoeducativas, pedagógicas, esportivas, culturais e de promoção de igualdades aos discentes da UFU</t>
  </si>
  <si>
    <t>Eventos</t>
  </si>
  <si>
    <t>Alta. Os recursos de infraestrutura, materiais, humanos e orçamentários atuais são suficientes para a execução integral da meta</t>
  </si>
  <si>
    <t>Objetivo 4</t>
  </si>
  <si>
    <t>Objetivo quatro</t>
  </si>
  <si>
    <t>A07</t>
  </si>
  <si>
    <t>Taxa de ocupação da Moradia Estudantil</t>
  </si>
  <si>
    <t>(Quantidade de estudantes atendidos na Moradia Estudantil/Quantidade máxima de ocupação) x 100</t>
  </si>
  <si>
    <t>Elevar a proporação na ocupação da Moradia Estudantil</t>
  </si>
  <si>
    <t>Limite de ocupação da Moradia Estudantil</t>
  </si>
  <si>
    <t>Objetivo 3 e 4</t>
  </si>
  <si>
    <t>Objetivo três e quatro</t>
  </si>
  <si>
    <t>A08</t>
  </si>
  <si>
    <t>Índice de retenção de estudantes beneficiários diretos da assistência estudantil</t>
  </si>
  <si>
    <t xml:space="preserve">
Ingressantes, concluintes e evadidos beneficiários</t>
  </si>
  <si>
    <t>Manter o índice de retenção de estudantes beneficiários diretos da assistência estudantil</t>
  </si>
  <si>
    <t>Quanto menor, melhor</t>
  </si>
  <si>
    <t>A09</t>
  </si>
  <si>
    <t>Índice de evasão de estudantes beneficiários diretos da assistência estudantil</t>
  </si>
  <si>
    <t xml:space="preserve">
Ingressantes, concluintes e evadidos beneficiários</t>
  </si>
  <si>
    <t>Manter o índice de evasão de estudantes beneficiários diretos da assistência estudantil</t>
  </si>
  <si>
    <t>A10</t>
  </si>
  <si>
    <t>Moradia Estudantil  - estudantes indígenas e quilombolas, com benefícios diretos, em vulnerabilidade socioeconômica, via Programa Bolsa  Permanência (PBP).</t>
  </si>
  <si>
    <t>Soma do número de estudantes assistidos</t>
  </si>
  <si>
    <t>Manter o número de estudantes indigenas e quilombolas, com beneficios diretos de moradia estudantil, em vulnerabilidade socioeconômica, via Programa Bolsa  Permanência (PBP).</t>
  </si>
  <si>
    <t>estudantes</t>
  </si>
  <si>
    <t>Objetivo 3</t>
  </si>
  <si>
    <t>Objetivo três</t>
  </si>
  <si>
    <t>A11</t>
  </si>
  <si>
    <t>Moradia Estudantil - estudantes com benefícios diretos em moradia, em vulnerabilidade socioeconômica, via PNAES</t>
  </si>
  <si>
    <t>Manter o número de estudantes com beneficios diretos de moradia, em vulnerabilidade socioeconômica, via PNAES</t>
  </si>
  <si>
    <t>A12</t>
  </si>
  <si>
    <t>Moradia Estudantil  - estudantes com benefícios diretos na modalidade de mobilidade (nacional e internacional), em vulnerabilidade socioeconômica, via PNAES</t>
  </si>
  <si>
    <t>Soma do número de estudantes atendidos</t>
  </si>
  <si>
    <t>Manter o número de estudantes com beneficios diretos de moradia estudantil na modalidade de mobilidade (nacional e internacional), em vulnerabilidade socioeconômica, via PNAES.</t>
  </si>
  <si>
    <t>A13</t>
  </si>
  <si>
    <t>Moradia Estudantil  - estudantes estrangeiros com benefícios diretos, em vulnerabilidade socioeconômica, via Programa Milton Santos</t>
  </si>
  <si>
    <t>Manter o número de estudantes estrangeiros com beneficios diretos de moradia estudantil em vulnerabilidade socioeconômica, via Programa Milton Santos.</t>
  </si>
  <si>
    <t>A14</t>
  </si>
  <si>
    <t>Alimentação - estudantes com benefícios diretos na modalidade de alimentação em vulnerabilidade socioeconômica, via PNAES.</t>
  </si>
  <si>
    <t>Manter o número de estudantes com beneficios diretos na modalidade de alimentação em vulnerabilidade socioeconômica, via PNAES.</t>
  </si>
  <si>
    <t>A15</t>
  </si>
  <si>
    <t>Alimentação - Refeições fornecidas nos restaurantes universitários</t>
  </si>
  <si>
    <t>Soma do número de refeições servidas</t>
  </si>
  <si>
    <t>Elevar o número de refeições fornecidas nos restaurantes universitários</t>
  </si>
  <si>
    <t>Refeições</t>
  </si>
  <si>
    <t>Objetivo 2 e 3</t>
  </si>
  <si>
    <t>Objetivo dois e três</t>
  </si>
  <si>
    <t>A16</t>
  </si>
  <si>
    <t>Transporte - estudantes com benefícios diretos e/ou indiretos na categoria de transporte (municipal e/ou intermunicipal) em vulnerabilidade socioeconômica, via PNAES.</t>
  </si>
  <si>
    <t>Soma do número de estudantes beneficiários</t>
  </si>
  <si>
    <t>Manter o número de estudantes com beneficios diretos na categoria de transporte (municipal e/ou intermunicipal) em vulnerabilidade socioeconômica, via PNAES.</t>
  </si>
  <si>
    <t>A17</t>
  </si>
  <si>
    <t>Transporte - estudantes com benefícios diretos e indiretos para realização de viagens e deslocamentos para apoio e participação em eventos acadêmicos, científicos, esportivos e culturais</t>
  </si>
  <si>
    <t>Soma do número de estudantes que realizaram viagens e deslocamentos para apoio à participação em eventos acadêmicos, científicos, esportivos e culturais</t>
  </si>
  <si>
    <t>Manter o número de estudantes com beneficios diretos e indiretos para realização de viagens e deslocamentos para apoio e participação em eventos acadêmicos, científicos, esportivos e culturais</t>
  </si>
  <si>
    <t>A18</t>
  </si>
  <si>
    <t>Atenção à Saúde - estudantes com atendimentos e acolhimentos em saúde, em grupo e/ou individuais</t>
  </si>
  <si>
    <t>Soma do número de estudantes atendidos, em grupo e/ou individuais</t>
  </si>
  <si>
    <t>Elevar o número deestudantes com atendimentos e acolhimentos em saúde, em grupo e/ou individuais.</t>
  </si>
  <si>
    <t>A19</t>
  </si>
  <si>
    <t>Atenção à Saúde - estudantes diretos e/ou indiretos na área de atenção à saúde: EPIs e outras ações</t>
  </si>
  <si>
    <t>Soma do estudantes de estudantes que receberam pelo menos 1 EPI e/ou participaram de uma ação/prestação de serviços</t>
  </si>
  <si>
    <t>Elevar o número de estudantes que receberam EPIs e/ou participaram de uma ação/prestação de serviços</t>
  </si>
  <si>
    <t>A20</t>
  </si>
  <si>
    <t>Inclusão digital - estudantes com benefícios diretos e/ou indiretos na modalidade de inclusão digital em vulnerabilidade socioeconômica, via PNAES e/ou outras fontes</t>
  </si>
  <si>
    <t>Elevar o número de estudantes com beneficios diretos e/ou indiretos na modalidade de inclusão digital em vulnerabilidade socioeconômica, via PNAES.</t>
  </si>
  <si>
    <t>-</t>
  </si>
  <si>
    <t>A21</t>
  </si>
  <si>
    <t>Cultura - estudantes com benefícios diretos e/ou indiretos na modalidade de cultura em vulnerabilidade socioeconômica, via PNAES</t>
  </si>
  <si>
    <t>Elevar o número de estudantes com beneficios diretos e/ou indiretos na modalidade de cultura em vulnerabilidade socioeconômica, via PNAES.</t>
  </si>
  <si>
    <t>A22</t>
  </si>
  <si>
    <t xml:space="preserve">Esporte - estudantes com benefícios diretos e/ou indiretos nos projetos esportivos/lazer (treinamentos, competições, lazer, academias e outros projetos), via PNAES e/ou outras fontes </t>
  </si>
  <si>
    <t>Soma do número estudantes atendidos, em modalidades coletivas e/ou individuais.</t>
  </si>
  <si>
    <t>Elevar o número de estudantes com beneficios diretos e/ou indiretos nos projetos esportivos/lazer (treinamentos, competições, lazer, academias e outros projetos), via PNAES.</t>
  </si>
  <si>
    <t>A23</t>
  </si>
  <si>
    <t>Esporte - Número de atendimentos aos estudantes nos Centros Esportivos</t>
  </si>
  <si>
    <t>Soma de atendimentos de ações realizadas nos Centros Esportivos.</t>
  </si>
  <si>
    <t>Manter o número de atendimentos aos estudantes nos Centros Esportivos</t>
  </si>
  <si>
    <t>Atendimentos</t>
  </si>
  <si>
    <t>Limite de ocupação dos Centros Esportivos</t>
  </si>
  <si>
    <t>A24</t>
  </si>
  <si>
    <t>Creche - estudantes com benefícios diretos, na modalidade creche, em vulnerabilidade socioeconômica, via PNAES</t>
  </si>
  <si>
    <t>Manter o número de estudantes com beneficios diretos, na modalidade creche, em vulnerabilidade socioeconômica, via PNAES</t>
  </si>
  <si>
    <t>A25</t>
  </si>
  <si>
    <t>Apoio pedagógico - estudantes com atendimento no apoio pedagógico em grupo e individuais, incluindo a psicologia escolar/educacional e neuropsicologia</t>
  </si>
  <si>
    <t>Elevar o número de estudantes com atendimento no apoio pedagógico em grupo e individuais, incluindo a psicologia escolar/educacional e neuropsicologia.</t>
  </si>
  <si>
    <t>A26</t>
  </si>
  <si>
    <t>Apoio pedagógico - estudantes com benefícios diretos e/ou diretos de material didático, incluindo o empréstimo de kits de instrumental odontológico, em vulnerabilidade socioeconômica</t>
  </si>
  <si>
    <t>Manter o número de estudantes com benefícios diretos e/ou diretos de material didático, incluindo o empréstimo de kits de instrumental odontológico, em vulnerabilidade socioeconômica</t>
  </si>
  <si>
    <t>A27</t>
  </si>
  <si>
    <t>Apoio pedagógico - estudantes assistidos em acompanhamento pedagógico e/ou acompanhamento multidisciplinar</t>
  </si>
  <si>
    <t>Manter o número de estudantes assistidos em acompanhamento pedagógico e multidisciplinar</t>
  </si>
  <si>
    <t>A28</t>
  </si>
  <si>
    <t xml:space="preserve"> Acessibilidade - estudantes com beneficios diretos e/ou indiretos na modalidade de acessibilidade, em vulnerabilidade socioeconômica, via Programa Incluir e PNAES</t>
  </si>
  <si>
    <t>Manter o número de estudantes com beneficios diretos na modalidade de acessibilidade, em vulnerabilidade socioeconômica, via Programa Incluir e PNAES.</t>
  </si>
  <si>
    <t>Diretriz 8</t>
  </si>
  <si>
    <t>C01</t>
  </si>
  <si>
    <t>Comunicação</t>
  </si>
  <si>
    <t>Diretriz 8 - Fortalecer a comunicação social e a visibilidade das atividades de ensino, pesquisa, extensão e gestão.</t>
  </si>
  <si>
    <t>Número de seguidores nas mídias sociais</t>
  </si>
  <si>
    <t xml:space="preserve">Soma do número de  seguidores nas mídias sociais*
* Redes sociais consideradas: Facebook, Instagram, Twitter, Linkedin,Youtube </t>
  </si>
  <si>
    <t>Elevar o número de seguidores nas mídias sociais</t>
  </si>
  <si>
    <t>Seguidores</t>
  </si>
  <si>
    <t>20RK - Funcionamento de Instituições Federais de Ensino Superior</t>
  </si>
  <si>
    <t>Não se aplica</t>
  </si>
  <si>
    <t>Objetivos: 3, 4, 8,12 e 17</t>
  </si>
  <si>
    <t>PDTIC - Plano Diretor de Tecnologia da Informação e Comunicação</t>
  </si>
  <si>
    <t>Obrigatório - eixo</t>
  </si>
  <si>
    <t>DIRCO</t>
  </si>
  <si>
    <t>Objetivos: três, quatro, oito,doze e dezessete</t>
  </si>
  <si>
    <t>C02</t>
  </si>
  <si>
    <t>Número de notícias publicadas no Portal Comunica UFU</t>
  </si>
  <si>
    <t>Soma do número de notícias publicadas no ano em curso</t>
  </si>
  <si>
    <t>Elevar o número de notícias publicadas no Portal Comunica UFU</t>
  </si>
  <si>
    <t>Notícias publicadas</t>
  </si>
  <si>
    <t>Objetivos: 3, 4, 12 e 17</t>
  </si>
  <si>
    <t>Objetivos: três, quatro, doze e dezessete</t>
  </si>
  <si>
    <t>C03</t>
  </si>
  <si>
    <t>Número de acessos ao Portal Comunica UFU</t>
  </si>
  <si>
    <t>Soma do número de acessos ao Portal Comunica no ano em curso</t>
  </si>
  <si>
    <t>Elevar o número de acessos ao Portal Comunica UFU</t>
  </si>
  <si>
    <t>Número de acessos</t>
  </si>
  <si>
    <t>C04</t>
  </si>
  <si>
    <t>Regulamentações por meio de resoluções da área administrativa no âmbito da Diretoria de Comunicação Social</t>
  </si>
  <si>
    <t>N.º de resoluções da área administrativa no âmbito da Diretoria de Comunicação Social
(Política de Comunicação Institucional)</t>
  </si>
  <si>
    <t>Elaborar a Política de Comunicação Social</t>
  </si>
  <si>
    <t>Resoluções</t>
  </si>
  <si>
    <t>Diretriz 1</t>
  </si>
  <si>
    <t>E01</t>
  </si>
  <si>
    <t>Ensino Básico</t>
  </si>
  <si>
    <t>Taxa de ocupação na educação básica</t>
  </si>
  <si>
    <t>(Nº de vagas ocupadas /nº de vagas oferecidas) X 100  - Educação Infantil + Ensino Fundamental + Educação de Jovens e Adultos</t>
  </si>
  <si>
    <t>Elevar a Taxa de ocupação no Ensino Básico</t>
  </si>
  <si>
    <t>20RI - Funcionamento das Intituições Federais de Educação Básica</t>
  </si>
  <si>
    <t>ESEBA</t>
  </si>
  <si>
    <t>E02</t>
  </si>
  <si>
    <t>Matriculados na educação básica</t>
  </si>
  <si>
    <t>Soma do número de alunos matriculados na Educação Infantil + Ensino Fundamental + Educação de Jovens e Adultos</t>
  </si>
  <si>
    <t>Manter o número de alunos matriculados no ensino básico</t>
  </si>
  <si>
    <t>Matriculados</t>
  </si>
  <si>
    <t>E03</t>
  </si>
  <si>
    <t>Matriculados na educação especial</t>
  </si>
  <si>
    <t>Soma do número de alunos matriculados na educação especial no ano corrente</t>
  </si>
  <si>
    <t>Manter o número de matriculados na educação especial</t>
  </si>
  <si>
    <t>O valor dever ser adequado às demandas</t>
  </si>
  <si>
    <t>E04</t>
  </si>
  <si>
    <t>Taxa de evasão no ensino infantil e fundamental</t>
  </si>
  <si>
    <t>(Nº evadidos/Nº de matriculados) X 100 - Ensino infantil e fundamental</t>
  </si>
  <si>
    <t>Manter a taxa de evasão no ensino infantil e fundamental</t>
  </si>
  <si>
    <t>E05</t>
  </si>
  <si>
    <t>Índice de retenção no ensino infantil e fundamental</t>
  </si>
  <si>
    <t>(Retidos no ano de ensino/ Ingressantes no ano de ensino) X 100 - Ensino infantil e fundamental</t>
  </si>
  <si>
    <t>Manter o índice de retenção no ensino  infantil e fundamental</t>
  </si>
  <si>
    <t>E06</t>
  </si>
  <si>
    <t>Taxa de evasão - Educação de Jovens e Adultos (EJA)</t>
  </si>
  <si>
    <t>(Nº evadidos/Nº de matriculados)  X 100 -  Educação de Jovens e Adultos (EJA)</t>
  </si>
  <si>
    <t xml:space="preserve"> Diminuir  a taxa de evasão na Educação de Jovens e Adultos - EJA</t>
  </si>
  <si>
    <t>E07</t>
  </si>
  <si>
    <t>Índice de retenção - Educação de Jovens e Adultos (EJA)</t>
  </si>
  <si>
    <t xml:space="preserve">(Retidos no ano de ensino/ Ingressantes no ano de ensino) X 100 - Educação de Jovens e Adultos </t>
  </si>
  <si>
    <t xml:space="preserve"> Manter a taxa de retenção na Educação de Jovens e Adultos - EJA</t>
  </si>
  <si>
    <t>E08</t>
  </si>
  <si>
    <t>Índice de eficiência acadêmica</t>
  </si>
  <si>
    <t>(Relação aprovados no final do ano/nº de matriculados  na Educação Infantil + Ensino Fundamental + Educação de Jovens e Adultos) X 100</t>
  </si>
  <si>
    <t>Manter o índice de eficiência acadêmica no ensino básico</t>
  </si>
  <si>
    <t>PNE - Plano Nacional de Educação, Projeto-Politico-Pedagógico</t>
  </si>
  <si>
    <t>E09</t>
  </si>
  <si>
    <t>Concluintes na educação básica</t>
  </si>
  <si>
    <t xml:space="preserve">
Soma dos concluintes anuais no Ensino Fundamental (9º Ano) e Educação de Jovens e Adultos</t>
  </si>
  <si>
    <t>Manter o número de alunos concluintes no ensino básico</t>
  </si>
  <si>
    <t>Concluintes</t>
  </si>
  <si>
    <t>Outro(s)</t>
  </si>
  <si>
    <t>ET01</t>
  </si>
  <si>
    <t>Ensino Técnico</t>
  </si>
  <si>
    <t>Taxa de evasão no ensino técnico e profissional</t>
  </si>
  <si>
    <t>[(Evadidos/Matriculados)] x 100</t>
  </si>
  <si>
    <t>Diminuir o Índice de evasão no ensino técnico e profissional</t>
  </si>
  <si>
    <t>20RL - Funcionamento das Instituições da Rede Federal de Educação Profissional, Científica e Tecnológica - Despesas Diversas e 2994 - Assistência aos Estudantes das Instituições Federais de Educação Profissional e Tecnológica</t>
  </si>
  <si>
    <t>Objetivos: 4 e 8</t>
  </si>
  <si>
    <t>ESTES</t>
  </si>
  <si>
    <t>Objetivos: quatro e oito</t>
  </si>
  <si>
    <t>ET02</t>
  </si>
  <si>
    <t>Índice de retenção no ciclo no ensino técnico e profissional</t>
  </si>
  <si>
    <t>[(Retidos no ciclo / Ingressantes no ciclo)] x 100</t>
  </si>
  <si>
    <t>Manter o índice de retenção no ensino técnico e profissional</t>
  </si>
  <si>
    <t>ET03</t>
  </si>
  <si>
    <t>Taxa de ocupação no ensino técnico e profissional</t>
  </si>
  <si>
    <t>[(Matriculados/Vagas de ingresso ofertadas nos ciclos de matrículas com data não expirada]) x 100</t>
  </si>
  <si>
    <t>Elevar a Taxa de ocupação no ensino técnico e profissional</t>
  </si>
  <si>
    <t>ET04</t>
  </si>
  <si>
    <t>Matriculados no ensino técnico e profissional</t>
  </si>
  <si>
    <t>Soma do número de alunos matriculados no ensino técnico e profissional no ano corrente</t>
  </si>
  <si>
    <t>Elevar o número de alunos matriculados no ensino técnico e profissional</t>
  </si>
  <si>
    <t>Baixa. Não há disponibilidade de recursos para a execução da meta</t>
  </si>
  <si>
    <t>ET05</t>
  </si>
  <si>
    <t>Concluintes no ensino técnico e profissional</t>
  </si>
  <si>
    <t>Soma do número de alunos concluintes no ensino técnico e profissional no ano corrente</t>
  </si>
  <si>
    <t>Elevar o número de alunos concluintes no ensino técnico e profissional</t>
  </si>
  <si>
    <t>ET06</t>
  </si>
  <si>
    <t>Concluintes do ciclo + {[Concluintes do ciclo/(Concluintes do ciclo+evadidos do ciclo)] x Retenção do ciclo} x 100</t>
  </si>
  <si>
    <t>Manter o índice de eficiência acadêmica no ensino técnico e profissional</t>
  </si>
  <si>
    <t>ET07</t>
  </si>
  <si>
    <t>Número de  estudantes do ensino técnico e profissional com benefícios diretos (com pagamento ao estudante)</t>
  </si>
  <si>
    <t>Número de estudantes do ensino técnico e profissional atendidos na modalidade de benefícios diretos (moradia, alimentação, transporte, creche, acessibilidade, inclusão digital, permanência e outros)</t>
  </si>
  <si>
    <t>Elevar o número de estudantes do ensino técnico e profissional atendidos na modalidade de benefícios diretos (moradia, alimentação, transporte, creche, acessibilidade, inclusão digital, permanência e outros)</t>
  </si>
  <si>
    <t>Diretriz 3</t>
  </si>
  <si>
    <t xml:space="preserve">Extensão e Cultura </t>
  </si>
  <si>
    <t>Diretriz 3 - Garantir a excelência nas atividades de extensão, por meio da integração com a sociedade, promovendo a interação transformadora entre a Universidade e outros setores sociais.</t>
  </si>
  <si>
    <t>Taxa de estudantes de graduação em regime presencial envolvidos em Extensão</t>
  </si>
  <si>
    <t>(Nº de estudantes de graduação em regime presencial envolvidos em ações de Extensão / Nº total de estudantes de graduação em regime presencial da IES) x 100</t>
  </si>
  <si>
    <t>Elevar a Taxa de estudantes de graduação em regime presencial envolvidos em Extensão</t>
  </si>
  <si>
    <t>Quanto mais próximo de 100%, melhor</t>
  </si>
  <si>
    <t xml:space="preserve"> 20RK - Funcionamento de Instituições Federais de Ensino Superior</t>
  </si>
  <si>
    <t>Objetivo 4 e 8</t>
  </si>
  <si>
    <t>PNE - Plano Nacional de Educação, Estratégia Nacional de Desenvolvimento Econômico e Social (Endes</t>
  </si>
  <si>
    <t>PROEXC</t>
  </si>
  <si>
    <t>Objetivo quatro e oito</t>
  </si>
  <si>
    <t>EC02</t>
  </si>
  <si>
    <t>Taxa de estudantes de graduação na modalidade de educação a distância envolvidos em Extensão*</t>
  </si>
  <si>
    <t>(Nº de estudantes de graduação na modalidade de educação a distância envolvidos em ações de Extensão / Nº total de estudantes de graduação na modalidade de educação a distância da IES) x 100</t>
  </si>
  <si>
    <t>Elevar a Taxa de estudantes de graduação na modalidade de educação a distância envolvidos em Extensão</t>
  </si>
  <si>
    <t xml:space="preserve">Objetivo 3, 4, 8,10, 11, 12, 16, 17 </t>
  </si>
  <si>
    <t>PNE - Plano Nacional de Educação, Resoluçao n. 25/2019 CONSUN; Diretrizes Nacionais da Extensão Universitária</t>
  </si>
  <si>
    <t xml:space="preserve">Opcional - eixo </t>
  </si>
  <si>
    <t>Objetivo três, quatro, oito,dez, onze, doze, dezesseis, dezessete</t>
  </si>
  <si>
    <t>EC03</t>
  </si>
  <si>
    <t>Taxa de estudantes de pós-graduação envolvidos em Extensão</t>
  </si>
  <si>
    <t>(Nº de estudantes de pós-graduação envolvidos em ações de Extensão / Nº total de estudantes de pós-graduação da IES) x 100</t>
  </si>
  <si>
    <t>Elevar a Taxa de estudantes de pós-graduação envolvidos em Extensão</t>
  </si>
  <si>
    <t>EC04</t>
  </si>
  <si>
    <t>Taxa de estudantes da educação básica das unidades especiais de ensino envolvidos em Extensão</t>
  </si>
  <si>
    <t>(Nº de estudantes da educação básica das unidades especiais de ensino envolvidos em ações de Extensão / Nº total de estudantes da educação básica das unidades especiais de ensino da IES) x 100</t>
  </si>
  <si>
    <t>Elevar a Taxa de estudantes da educação básica das unidades especiais de ensino envolvidos em Extensão</t>
  </si>
  <si>
    <t xml:space="preserve">Matriculados na graduação que participam nas empresas juniores (EJs), times de empreendedorismo social  e nas organizações sociais de empreendedorismo </t>
  </si>
  <si>
    <t xml:space="preserve">Soma do número de matriculados na graduação que participam nas empresas juniores (Ejs), times de empreendedorismo social  e nas organizações sociais de empreendedorismo </t>
  </si>
  <si>
    <t xml:space="preserve">Elevar o número de Matriculados na graduação que participam nas empresas juniores (EJs), times de empreendedorismo social  e nas organizações sociais de empreendedorismo </t>
  </si>
  <si>
    <t>PNE - Plano Nacional de Educação, ENDES, Diretrizes Nacionais da Extensão Universitária</t>
  </si>
  <si>
    <t>EC06</t>
  </si>
  <si>
    <t xml:space="preserve">Taxa de cursos de graduação com oferta de atividades curriculares de extensão vinculadas aos objetivos de desenvolvimento sustentável (ODS) </t>
  </si>
  <si>
    <t>(Número de cursos de graduação que oferecem atividades curriculares de extensão vinculadas aos objetivos de desenvolvimento sustentável ODS /Número total de cursos de graduação da IFES) x 100</t>
  </si>
  <si>
    <t xml:space="preserve">Elevar a Taxa de cursos de graduação com oferta de atividades curriculares de extensão vinculadas aos objetivos de desenvolvimento sustentável (ODS) </t>
  </si>
  <si>
    <t>Opcional - eixo</t>
  </si>
  <si>
    <t>Taxa das Unidades Acadêmicas/Especiais com aprovação do Plano de Extensão das Unidades*</t>
  </si>
  <si>
    <t>(Nº de unidades com os Plano de Extensão regulamentados/ nº total de unidades acadêmicas e especiais) X 100</t>
  </si>
  <si>
    <t>Elevar a Taxa das Unidades Acadêmicas/Especiais com aprovação do Plano de Extensão das Unidades</t>
  </si>
  <si>
    <t>Taxa das Unidades Acadêmicas/Especiais com criação e regulamentação das Coordenações de Extensão</t>
  </si>
  <si>
    <t>(Nº de unidades com COEXTs devidamente criadas e regulamentados/ nº total de unidades acadêmicas e especiais) X 100</t>
  </si>
  <si>
    <t>Elevar a Taxa das Unidades Acadêmicas/Especiais com criação e regulamentação das Coordenações de Extensão</t>
  </si>
  <si>
    <t>Taxa de participação de docentes na Extensão</t>
  </si>
  <si>
    <t>(Nº de docentes do quadro permanente da IES envolvidos em ações de Extensão / Nº total de docentes do quadro permanente da IES) x 100</t>
  </si>
  <si>
    <t>Elevar a Taxa de participação de docentes na Extensão</t>
  </si>
  <si>
    <t>Taxa de participação de TAE na Extensão</t>
  </si>
  <si>
    <t>(Nº de técnicos administrativos do quadro permanente da IES envolvidos em ações de Extensão / Nº total de TAE do quadro permanente da IES) x 100</t>
  </si>
  <si>
    <t>Elevar a Taxa de participação de TAE na Extensão</t>
  </si>
  <si>
    <t>EC11</t>
  </si>
  <si>
    <t>Atividades de extensão registradas no SIEX</t>
  </si>
  <si>
    <t>Soma do nº total de atividades de extensão registradas no SIEX</t>
  </si>
  <si>
    <t>Elevar o número de Atividades de extensão registradas no SIEX</t>
  </si>
  <si>
    <t>Ações</t>
  </si>
  <si>
    <t>EC12</t>
  </si>
  <si>
    <t>Público diretamente beneficiado pelas atividades de extensão</t>
  </si>
  <si>
    <t xml:space="preserve">Soma do número de pessoas diretamente beneficiadas pelas atividades de extensão
</t>
  </si>
  <si>
    <t>Elevar o Público diretamente beneficiado pelas atividades de extensão</t>
  </si>
  <si>
    <t>Pessoas</t>
  </si>
  <si>
    <t>EC13</t>
  </si>
  <si>
    <t>Taxa de aprovação de propostas com financiamento em editais internos de extensão</t>
  </si>
  <si>
    <t xml:space="preserve">(Total de propostas com financiamento em editais internos aprovadas/ Total de propostas)
</t>
  </si>
  <si>
    <t>Elevar a Taxa de aprovação de propostas com financiamento em editais internos de extensão</t>
  </si>
  <si>
    <t>Opcional  - eixo</t>
  </si>
  <si>
    <t>EC14</t>
  </si>
  <si>
    <t>Ações de Extensão ativas (em andamento) fomentadas pela Proexc.</t>
  </si>
  <si>
    <t>Soma do nº anual de ações de Extensão ativas (em andamento) fomentadas pela Proexc</t>
  </si>
  <si>
    <t>Elevar o número de Ações de Extensão ativas (em andamento) fomentadas pela Proexc.</t>
  </si>
  <si>
    <t>Diretriz 7</t>
  </si>
  <si>
    <t>EC15</t>
  </si>
  <si>
    <t>Diretriz 7 -  Fortalecer parcerias de apoio às atividades de
ensino, pesquisa e extensão.</t>
  </si>
  <si>
    <t>Taxa de atividades de extensão oriundas de Parcerias interinstitucionais em Extensão</t>
  </si>
  <si>
    <t>(Nº atividades de extensão oriundas de Parcerias interinstitucionais em Extensão / Nº total de atividades de Extensão) X 100</t>
  </si>
  <si>
    <t>Elevar a Taxa de atividades de extensão oriundas de Parcerias interinstitucionais em Extensão</t>
  </si>
  <si>
    <t>EC16</t>
  </si>
  <si>
    <t>Público médio alcançado por programas e projetos</t>
  </si>
  <si>
    <t>Nº total de pessoas atendidas por programas e projetos no ano</t>
  </si>
  <si>
    <t>Elevar o Público médio alcançado por programas e projetos</t>
  </si>
  <si>
    <t>EC17</t>
  </si>
  <si>
    <t>Público médio alcançado por cursos, eventos e prestações de serviços</t>
  </si>
  <si>
    <t>Nº total de pessoas diretamente atendidas por cursos , eventos e prestações de serviços no ano</t>
  </si>
  <si>
    <t>Elevar o Público médio alcançado por cursos, eventos e prestações de serviços</t>
  </si>
  <si>
    <t>Obrigatório- eixo</t>
  </si>
  <si>
    <t>EC18</t>
  </si>
  <si>
    <t>Taxa de ações de extensão dirigidas às escolas públicas</t>
  </si>
  <si>
    <t>(Nº de ações de Extensão dirigidas às escolas públicas / Nº total de ações de Extensão registradas) X 100</t>
  </si>
  <si>
    <t>Elevar a Taxa de ações de extensão dirigidas às escolas públicas</t>
  </si>
  <si>
    <t>EC19</t>
  </si>
  <si>
    <t>Projetos, programas ou ações na área de estudos e pesquisas afrorraciais direcionados à graduação e articulados com a comunidade externa</t>
  </si>
  <si>
    <t>Soma do n.º de projetos, programas, atividades ou ações na área de estudos e pesquisas afrorraciaiais direcionados à graduação</t>
  </si>
  <si>
    <t>Elevar o número de Projetos, programas ou ações na área de estudos e pesquisas afrorraciais direcionados à graduação e articulados com a comunidade externa</t>
  </si>
  <si>
    <t>Atividades de extensão</t>
  </si>
  <si>
    <t>EC20</t>
  </si>
  <si>
    <t xml:space="preserve">Projetos e ações ligadas à economia popular solidária </t>
  </si>
  <si>
    <t>(Nº de ações voltadas à economia popular solidária/ nº total projetos de extensão e cultura) X 100</t>
  </si>
  <si>
    <t xml:space="preserve">Elevar o número de Projetos e ações ligadas à economia popular solidária </t>
  </si>
  <si>
    <t>Porcentagem</t>
  </si>
  <si>
    <t>EC21</t>
  </si>
  <si>
    <t>Número de agricultores, artesãos ou coletivos populares envolvidos na Feirinha solidária da UFU</t>
  </si>
  <si>
    <t>Soma do nº total de agricultores familiares, artesãos ou coletivos populares envolvidos na Feirinha Solidária da UFU</t>
  </si>
  <si>
    <t>Elevar o número de Número de agricultores, artesãos ou coletivos populares envolvidos na Feirinha solidária da UFU</t>
  </si>
  <si>
    <t>Agricultores, artesãos ou coletivos populares</t>
  </si>
  <si>
    <t>EC22</t>
  </si>
  <si>
    <t>Número de programas institucionais de extensão ativos na UFU</t>
  </si>
  <si>
    <t>Soma do nº total de programas institucionais de extensão</t>
  </si>
  <si>
    <t>Elevar o número de Número de programas institucionais de extensão ativos na UFU</t>
  </si>
  <si>
    <t>Programas</t>
  </si>
  <si>
    <t>EC23</t>
  </si>
  <si>
    <t>Taxa de atividades de extensão articuladas com o ensino e a pesquisa</t>
  </si>
  <si>
    <t>(Nº de ações de Extensão articuladas com o ensino e a pesquisa / Nº total de ações de Extensão registradas) x 100</t>
  </si>
  <si>
    <t>Elevar a Taxa de atividades de extensão articuladas com o ensino e a pesquisa</t>
  </si>
  <si>
    <t>EC24</t>
  </si>
  <si>
    <t>Taxa de recursos do orçamento anual voltados para Extensão</t>
  </si>
  <si>
    <t>(Orçamento anual executado exclusivamente para a Extensão com recursos da LOA / Orçamento LOA no ano) x100</t>
  </si>
  <si>
    <t>Elevar a Taxa de recursos do orçamento anual voltados para Extensão</t>
  </si>
  <si>
    <t>EC25</t>
  </si>
  <si>
    <t xml:space="preserve">Taxa de recursos do orçamento por ação de extensão fomentada
</t>
  </si>
  <si>
    <t>Orçamento destinado exclusivamente para Extensão (Ação 20GK) / Nº anual de ações de Extensão ativas (em andamento) fomentadas pela Proexc.</t>
  </si>
  <si>
    <t xml:space="preserve">Elevar a Taxa de recursos do orçamento por ação de extensão fomentada
</t>
  </si>
  <si>
    <t>Orçamento médio por ação</t>
  </si>
  <si>
    <t>EC26</t>
  </si>
  <si>
    <t>Taxa de estudantes envolvidos em ações de cultura</t>
  </si>
  <si>
    <t>(Nº de estudantes da UFU envolvidos em ações de cultura/ Nº total de estudantes  da IES) x 100</t>
  </si>
  <si>
    <t>Elevar a Taxa de estudantes envolvidos em ações de cultura</t>
  </si>
  <si>
    <t>EC27</t>
  </si>
  <si>
    <t xml:space="preserve">Taxa de aprovação de propostas com financiamento em editais internos de cultura </t>
  </si>
  <si>
    <t>(Total de propostas com financiamento em editais internos aprovadas/ Total de propostas)
x 100</t>
  </si>
  <si>
    <t xml:space="preserve">Elevar a Taxa de aprovação de propostas com financiamento em editais internos de cultura </t>
  </si>
  <si>
    <t>Taxa de cursos que reconhecem, na forma de Atividades complementares, a participação de estudantes da graduação em ações de cultura</t>
  </si>
  <si>
    <t>(Nº de cursos de graduação que reconhecem na forma de Atividades Complementares, ações de cultura na integralização curricular / Nº total de cursos) x 100</t>
  </si>
  <si>
    <t>Elevar a Taxa de cursos que reconhecem, na forma de Atividades complementares, a participação de estudantes da graduação em ações de cultura</t>
  </si>
  <si>
    <t>PNE - Plano Nacional de Educação, Política Institucional de Cultura, Diretrizes Nacionais da Extensão Universtária</t>
  </si>
  <si>
    <t>EC29</t>
  </si>
  <si>
    <t>Ações de Cultura ativas (em andamento) fomentadas pela Proexc.</t>
  </si>
  <si>
    <t>Soma do nº anual de ações de Cultura ativas (em andamento) fomentadas pela Proexc.</t>
  </si>
  <si>
    <t>Elevar o número de Ações de Cultura ativas (em andamento) fomentadas pela Proexc.</t>
  </si>
  <si>
    <t>EC30</t>
  </si>
  <si>
    <t>Público médio visitante dos museus da UFU</t>
  </si>
  <si>
    <t xml:space="preserve">Soma do número de pessoas visitantes dos museus
</t>
  </si>
  <si>
    <t>Elevar o Público médio visitante dos museus da UFU</t>
  </si>
  <si>
    <t>EC31</t>
  </si>
  <si>
    <t>Coletivos populares assessorados  no Cieps</t>
  </si>
  <si>
    <t>Soma do nº total de coletivos populares (em andamento) assessorados pelo CIEPS/Proexc.</t>
  </si>
  <si>
    <t>Elevar o número de Coletivos populares assessorados  no Cieps</t>
  </si>
  <si>
    <t>Coletivos</t>
  </si>
  <si>
    <t>Opcional -eixo</t>
  </si>
  <si>
    <t>EC32</t>
  </si>
  <si>
    <t>Público médio visitante dos Centros de Documentação, Memória e Arquivos da UFU</t>
  </si>
  <si>
    <t xml:space="preserve">Soma do número de pessoas visitantes dos centros </t>
  </si>
  <si>
    <t>Elevar o Público médio visitante dos Centros de Documentação, Memória e Arquivos da UFU</t>
  </si>
  <si>
    <t>Opcional- eixo</t>
  </si>
  <si>
    <t>EC33</t>
  </si>
  <si>
    <t>Corpos artísticos ligados à Universidade</t>
  </si>
  <si>
    <t>Número de corpos artísticos da Instituição</t>
  </si>
  <si>
    <t>Elevar o número de Corpos artísticos ligados à Universidade</t>
  </si>
  <si>
    <t>Corpos artísticos</t>
  </si>
  <si>
    <t>EC34</t>
  </si>
  <si>
    <t>Público diretamente beneficiado pelas atividades de cultura</t>
  </si>
  <si>
    <t xml:space="preserve">Soma do número de pessoas diretamente beneficiadas pelas atividades de cultura
</t>
  </si>
  <si>
    <t>Elevar o Público diretamente beneficiado pelas atividades de cultura</t>
  </si>
  <si>
    <t>EC35</t>
  </si>
  <si>
    <t>Taxa de recursos do orçamento anual voltados para Cultura</t>
  </si>
  <si>
    <t>(Orçamento anual executado exclusivamente para a Cultura com recursos da LOA / Orçamento LOA no ano) x 100</t>
  </si>
  <si>
    <t>Elevar a Taxa de recursos do orçamento anual voltados para Cultura</t>
  </si>
  <si>
    <t>EC36</t>
  </si>
  <si>
    <t xml:space="preserve">Taxa de recursos do orçamento por ação de Cultura fomentada
</t>
  </si>
  <si>
    <t>Orçamento destinado exclusivamente para Cultura (Ação 20GK) / Nº anual de ações de Cultura ativas (em andamento) fomentadas pela Proexc.</t>
  </si>
  <si>
    <t xml:space="preserve">Elevar a Taxa de recursos do orçamento por ação de Cultura fomentada
</t>
  </si>
  <si>
    <t>Valor/ação</t>
  </si>
  <si>
    <t>EC37</t>
  </si>
  <si>
    <t xml:space="preserve">Parcerias interinstitucionais para promoção da extensão e cultura   </t>
  </si>
  <si>
    <t xml:space="preserve">Soma do n.º de parcerias interinstitucionais para promoção da extensão e cultura   </t>
  </si>
  <si>
    <t xml:space="preserve">Elevar o número de Parcerias interinstitucionais para promoção da extensão e cultura   </t>
  </si>
  <si>
    <t>Parcerias</t>
  </si>
  <si>
    <t>Diretriz 9</t>
  </si>
  <si>
    <t xml:space="preserve">Gestão de Pessoas </t>
  </si>
  <si>
    <t>Diretriz 9 - Valorizar os servidores, humanizar suas condições e relações de trabalho e promover seu desenvolvimento profissional e humano.</t>
  </si>
  <si>
    <t>Taxa de capacitação de servidores efetivos (técnicos administrativos + docentes)</t>
  </si>
  <si>
    <t>(Total de servidores participantes de ações de capacitação interna/Total de servidores) x 100</t>
  </si>
  <si>
    <t>Elevar a taxa de capacitação de servidores efetivos (técnicos administrativos + docentes)</t>
  </si>
  <si>
    <t>4572 - Capacitação de Servidores Públicos Federais em Processo de Qualificação e Requalificação</t>
  </si>
  <si>
    <t>Objetivo 3, 4, 8, 9, 10, 12, 16, 17</t>
  </si>
  <si>
    <t>PNE - Plano Nacional de Educação/ ENDES / PDTIC / PLANO DE LOGÍSTICA SUSTENTÁVEL / PDP / PNDP</t>
  </si>
  <si>
    <t>PROGEP</t>
  </si>
  <si>
    <t>Objetivo três, quatro, oito, nove, dez, doze, dezesseis, dezessete</t>
  </si>
  <si>
    <t>Taxa de servidores efetivos beneficiados por ações de saúde, qualidade de vida e segurança do trabalho</t>
  </si>
  <si>
    <t>(Total de servidores beneficiados por ações de saúde, qualidade de vida e segurança do trabalho/Total de servidores) x 100</t>
  </si>
  <si>
    <t>Elevar a Taxa de servidores efetivos beneficiados por ações de saúde, qualidade de vida e segurança do trabalho</t>
  </si>
  <si>
    <t xml:space="preserve">212B - Benefícios Obrigatórios aos servidores civis, empregados, militares e seus dependentes </t>
  </si>
  <si>
    <t>Objetivo 3, 4, 8, 9, 10, 16, 12 e 17</t>
  </si>
  <si>
    <t>PNE - Plano Nacional de Educação, ENDES - Estratégia Nacional de Desenvolvimento Econômico e Social, Plano de Desenvolvimento de Pessoas - PDP, PDTIC - Plano Diretor de Tecnologia da Informação e Comunicação, Plano de Desenvolvimento de Pessoas da Proae, Política de atenção à saúde e segurança do trabalho do servidor público federal, Diretrizes gerais de promoção da saúde do servidor público federal - Portaria Normativa nº 3, de 25 de março de 2013, Outro(s)</t>
  </si>
  <si>
    <t>Objetivo três, quatro, oito, nove, dez, dezesseis, doze e dezessete</t>
  </si>
  <si>
    <t>Número de professores equivalentes</t>
  </si>
  <si>
    <t>Elevar o n.º de professores equivalentes</t>
  </si>
  <si>
    <t>Professores</t>
  </si>
  <si>
    <t>20TP - Ativos Civis da União</t>
  </si>
  <si>
    <t>Objetivo 3,4,8 e 10</t>
  </si>
  <si>
    <t>PNE - Plano Nacional de Educação, ENDES</t>
  </si>
  <si>
    <t>Objetivo três,quatro,oito e dez</t>
  </si>
  <si>
    <t>Índice de qualificação de docentes do ensino básico</t>
  </si>
  <si>
    <t>Elevar o índice de qualificação de docentes do ensino básico</t>
  </si>
  <si>
    <t>PNE - Plano Nacional de Educação, Projeto-Político-Pedagógico</t>
  </si>
  <si>
    <t>Índice de qualificação de docentes do ensino técnico e profissional</t>
  </si>
  <si>
    <t>Elevar o índice de qualificação de docentes do ensino técnico e profissional</t>
  </si>
  <si>
    <t>Índice de qualificação de docentes do ensino superior</t>
  </si>
  <si>
    <t>Elevar o índice de qualificação de docentes do ensino superior</t>
  </si>
  <si>
    <t>Objetivo 3, 4 e 8</t>
  </si>
  <si>
    <t>Objetivo três, quatro e oito</t>
  </si>
  <si>
    <t>Índice de qualificação do corpo técnico-administrativo</t>
  </si>
  <si>
    <t>Elevar o índice de qualificação do corpo técnico-administrativo</t>
  </si>
  <si>
    <t>Objetivo 3, 4, 8, 9 e 10</t>
  </si>
  <si>
    <t>PNE - Plano Nacional de Educação, ENDES, PDTIC</t>
  </si>
  <si>
    <t>Objetivo três, quatro, oito, nove e dez</t>
  </si>
  <si>
    <t>Diretriz 10</t>
  </si>
  <si>
    <t>GP08</t>
  </si>
  <si>
    <t>Diretriz 10 - Desenvolver ações de recomposição, ampliação, dimensionamento e reorganização do quadro permanente de pessoal e do quadro de trabalhadores terceirizados.</t>
  </si>
  <si>
    <t xml:space="preserve">Funcionários equivalentes excluindo o Hospital de Clínicas </t>
  </si>
  <si>
    <t xml:space="preserve">Elevar o número de Funcionários equivalentes excluindo o Hospital de Clínicas </t>
  </si>
  <si>
    <t>Funcionários equivalentes</t>
  </si>
  <si>
    <t>ENDES - Estratégia Nacional de Desenvolvimento Econômico e Social, PNE</t>
  </si>
  <si>
    <t>GP09</t>
  </si>
  <si>
    <t>Proporção estudante por Funcionário excluindo Hospital de Clínicas</t>
  </si>
  <si>
    <t>N.º total de estudantes  /  n.º total de funcionários *exceto HC</t>
  </si>
  <si>
    <t>Elevar a Proporção estudante por Funcionário excluindo Hospital de Clínicas</t>
  </si>
  <si>
    <t>Estudante/funcionário</t>
  </si>
  <si>
    <t>Proporção Funcionário por Professor excluindo Hospital de Clínicas</t>
  </si>
  <si>
    <t>N.º total de funcionários  /  n.º total de professores
* exceto HC</t>
  </si>
  <si>
    <t>Elevar a Proporção Funcionário por Professor excluindo Hospital de Clínicas</t>
  </si>
  <si>
    <t>Funcionário/professor</t>
  </si>
  <si>
    <t>GP11</t>
  </si>
  <si>
    <t xml:space="preserve">Taxa de trabalhadores terceirizados </t>
  </si>
  <si>
    <t>(N.º de servidores terceirizados / n.º total de servidores da área meio) x 100</t>
  </si>
  <si>
    <t xml:space="preserve">Elevar a Taxa de trabalhadores terceirizados </t>
  </si>
  <si>
    <t>Trabalhadores</t>
  </si>
  <si>
    <t>ENDES, Outro(s)</t>
  </si>
  <si>
    <t>GP12</t>
  </si>
  <si>
    <t>Recomposição do quadro de docentes doutores - ENSINO SUPERIOR</t>
  </si>
  <si>
    <t>Número de novos docentes doutores</t>
  </si>
  <si>
    <t>Elevar o número de docentes doutores</t>
  </si>
  <si>
    <t>Docentes</t>
  </si>
  <si>
    <t>Objetivo 3, 4, 8 e 10</t>
  </si>
  <si>
    <t>Objetivo três, quatro, oito e dez</t>
  </si>
  <si>
    <t>GP13</t>
  </si>
  <si>
    <t>Recomposição do quadro de docentes doutores - ENSINO BÁSICO E PROFISSIONAL</t>
  </si>
  <si>
    <t>Manter o número de número de docentes doutores</t>
  </si>
  <si>
    <t>GP14</t>
  </si>
  <si>
    <t>Recomposição do quadro de técnico-administrativo</t>
  </si>
  <si>
    <t>Número de novos técnicos-adminitrativos</t>
  </si>
  <si>
    <t>Elevar o número de técnicos- adminitrativos</t>
  </si>
  <si>
    <t>Técnicos-administrativos</t>
  </si>
  <si>
    <t>GP15</t>
  </si>
  <si>
    <t>Número de estagiários</t>
  </si>
  <si>
    <t>Número de estagiários contratados</t>
  </si>
  <si>
    <t>Manter o número de estagiários</t>
  </si>
  <si>
    <t>Estagiários</t>
  </si>
  <si>
    <t>ENDES - Estratégia Nacional de Desenvolvimento Econômico e Social</t>
  </si>
  <si>
    <t>PROGRAD</t>
  </si>
  <si>
    <t>Diretriz 5</t>
  </si>
  <si>
    <t>GG01</t>
  </si>
  <si>
    <t>Gestão e Governança</t>
  </si>
  <si>
    <t>Diretriz 5 - Aprimorar a estrutura de governança para o planejamento, a execução e o controle contínuo dos processos administrativos.</t>
  </si>
  <si>
    <t xml:space="preserve">Taxa de implantação de processos gerenciais de risco conforme a Portaria SEI REITO 775/2018
</t>
  </si>
  <si>
    <t>[(Total de processos de riscos implantados conforme portaria )/(Total de processos de riscos definidos para a UFU)] x 100</t>
  </si>
  <si>
    <t>Elevar a taxa de implantação de processos gerenciais de risco conforme a Portaria SEI REITO 775/2018</t>
  </si>
  <si>
    <t>Objetivo 16</t>
  </si>
  <si>
    <t>ENDES - Estratégia Nacional de Desenvolvimento Econômico e Social, Plano de integridade da UFU</t>
  </si>
  <si>
    <t>GABIR/Comitê de Governança, Gestão de Riscos, Controles e Integridade</t>
  </si>
  <si>
    <t>Objetivo dezesseis</t>
  </si>
  <si>
    <t>GG02</t>
  </si>
  <si>
    <t xml:space="preserve">Taxa de processos organizacionais mapeados pelo Comitê de Governança, Gestão de Riscos, Controles e Integridade </t>
  </si>
  <si>
    <t>[(n.º de processos organizacionais  mapeados conforme portaria do Comitê de Governança, Gestão de Riscos, Controles e Integridade  /n.º de processos definidos para o período)] x 100</t>
  </si>
  <si>
    <t>Elevar a taxa de processos gerenciais mapeados conforme a Portaria SEI REITO 775/2018</t>
  </si>
  <si>
    <t>GG03</t>
  </si>
  <si>
    <t>Taxa de processos organizacionais mapeados  pelas unidades administrativas e acadêmicas</t>
  </si>
  <si>
    <t>(n.º de processos organizacionais mapeados/n.º de processos organizacionais definidos para o período) x 100</t>
  </si>
  <si>
    <t>Elevar a taxa de processos organizacionais mapeados</t>
  </si>
  <si>
    <t xml:space="preserve">ENDES - Estratégia Nacional de Desenvolvimento Econômico e Social, Plano de integridade da UFU </t>
  </si>
  <si>
    <t>GABIR/Comissão de Assessoramento do Comitê de Governança, Gestão de Riscos, Controles e Integridade.</t>
  </si>
  <si>
    <t>Diretriz 13</t>
  </si>
  <si>
    <t>GG04</t>
  </si>
  <si>
    <t>Diretriz 13 - Aprimorar os processos de gestão de recursos financeiros, alinhando-os à melhoria dos indicadores de desempenho institucionais.</t>
  </si>
  <si>
    <t>Taxa de execução orçamentária de custeio e capital</t>
  </si>
  <si>
    <t>[(Volume de recursos executados(EMPENHADO)/(Limite disponibilizado)] x 100</t>
  </si>
  <si>
    <t>Elevar a Taxa de execução orçamentária de custeio e capital</t>
  </si>
  <si>
    <t>PROPLAD</t>
  </si>
  <si>
    <t>GG05</t>
  </si>
  <si>
    <t>Taxa de execução de restos a pagar de despesas discricionárias</t>
  </si>
  <si>
    <t>[(Valor dos restos a pagar pagos)/(Montante inscrito em restos a pagar)] x 100</t>
  </si>
  <si>
    <t>Elevar a Taxa de execução de restos a pagar</t>
  </si>
  <si>
    <t>GG06</t>
  </si>
  <si>
    <t>Taxa de atendimento integral de metas do Plano Institucional de Desenvolvimento e Expansão (PIDE) com recursos orçamentários LOA</t>
  </si>
  <si>
    <t>(Qtd. Metas do PIDE atendidas integralmente no ano com recursos orçamentários LOA/Total de metas do PIDE previstas para o ano) x 100</t>
  </si>
  <si>
    <t>Elevar a Taxa de atendimento integral de metas do Plano Institucional de Desenvolvimento e Expansão (PIDE)</t>
  </si>
  <si>
    <t>GG07</t>
  </si>
  <si>
    <t xml:space="preserve">Taxa de execução de gastos com outros custeios (%) </t>
  </si>
  <si>
    <t>Gastos executados com outros custeios (LOA + descentralizações)/Gastos planejados com outros custeios previstos na LOA</t>
  </si>
  <si>
    <t xml:space="preserve">Elevar a Taxa de execução de gastos com outros custeios (%) </t>
  </si>
  <si>
    <t>GG08</t>
  </si>
  <si>
    <t>Gastos de despesas discricionárias (custeios) per capita</t>
  </si>
  <si>
    <t>Gasto total com custeio do ano / ( Docentes + Técnicos Administrativos + Terceirizados + Discentes )</t>
  </si>
  <si>
    <t>Manter o Índice de gastos de despesas discricionárias (custeios) per capita</t>
  </si>
  <si>
    <t>valor</t>
  </si>
  <si>
    <t>GG09</t>
  </si>
  <si>
    <t>Gastos com investimentos per capita</t>
  </si>
  <si>
    <t>Gasto total com investimentos do ano / ( Docentes + Técnicos Administrativos + Terceirizados + Discentes )</t>
  </si>
  <si>
    <t>Manter o Índice de gastos com investimentos per capita</t>
  </si>
  <si>
    <t>GG10</t>
  </si>
  <si>
    <t>Índice de gastos com despesas obrigatórias (folha de pessoal e benefícios)  per capita</t>
  </si>
  <si>
    <t xml:space="preserve">Gasto total com  despesas obrigatórias (folha de pessoal e benefícios / Discentes </t>
  </si>
  <si>
    <t>Manter o Índice de gastos com despesas obrigatórias (folha de pessoal e benefícios)  per capita</t>
  </si>
  <si>
    <t>GG11</t>
  </si>
  <si>
    <t>índice médio de redução de valor nos processos licitatórios</t>
  </si>
  <si>
    <t>rp(%) = 100 * ((∑Veaj - ∑Va)/∑Veaj), onde:
∑Veaj = somatório dos valores estimados ajustados dos certames do período de avaliação;
Veaj = Ve - Vf;
Ve = valor estimado para contratação no termo de referência/projeto básico;
Vf = valor fracassado do certame(itens que não obteveram sucesso na contratação);
∑Va = somatório dos valores adjudicados nos certames do período de avaliação;</t>
  </si>
  <si>
    <t>Manter o índice médio de redução de valor nos processos licitatórios</t>
  </si>
  <si>
    <t>O valor deve ser adequado aos parâmetros</t>
  </si>
  <si>
    <t>Plano de Logística Sustentável</t>
  </si>
  <si>
    <t>GG12</t>
  </si>
  <si>
    <t>Índice de fracassos em licitações</t>
  </si>
  <si>
    <t>(Itens fracassados / itens licitados)</t>
  </si>
  <si>
    <t>Diminuir o Índice de fracassos em licitações</t>
  </si>
  <si>
    <t>GG13</t>
  </si>
  <si>
    <t>Taxa de respostas dentro do prazo legal para as manifestações recebidas na Ouvidoria</t>
  </si>
  <si>
    <t>(Números de respostas dentro do prazo/Número total de respostas) x 100</t>
  </si>
  <si>
    <t>Manter a taxa de respostas  dentro do prazo legal para as manifestações recebidas na Ouvidoria</t>
  </si>
  <si>
    <t>Objetivo 4 e 16</t>
  </si>
  <si>
    <t>Ouvidoria Geral</t>
  </si>
  <si>
    <t>Objetivo quatro e dezesseis</t>
  </si>
  <si>
    <t>GG14</t>
  </si>
  <si>
    <t>Taxa de itens de maturidade implantados na Ouvidoria conforme legislação vigente</t>
  </si>
  <si>
    <t>(Número de itens de maturidade implantados/número total de itens de maturidade ) x 100</t>
  </si>
  <si>
    <t>Elevar a taxa de itens de maturidade implantados na Ouvidoria conforme legislação vigente</t>
  </si>
  <si>
    <t>GG15</t>
  </si>
  <si>
    <t>Taxa de respostas dentro do prazo legal para as manifestações recebidas no SIC</t>
  </si>
  <si>
    <t>(Números de respostas do SIC dentro do prazo/Número total  de respostas) x 100</t>
  </si>
  <si>
    <t>Manter a taxa de respostas dentro do prazo legal para as manifestações recebidas no SIC</t>
  </si>
  <si>
    <t>GG16</t>
  </si>
  <si>
    <t>Taxa de itens implantados para "Transparência Ativa"</t>
  </si>
  <si>
    <t>(Número de itens implantados para "transpar/número total de itens) x 100</t>
  </si>
  <si>
    <t>Elevar a taxa de itens implantados para "Transparência Ativa"</t>
  </si>
  <si>
    <t>Graduação</t>
  </si>
  <si>
    <t>Quanto mais próximo de 100, melhor.</t>
  </si>
  <si>
    <t>PNE - Plano Nacional de Educação, ENDES - Estratégia Nacional de Desenvolvimento Econômico e Social</t>
  </si>
  <si>
    <t>Quanto menor, melhor
* Manter em índices adequados</t>
  </si>
  <si>
    <t xml:space="preserve">
*Considerando M, I e C cotistas</t>
  </si>
  <si>
    <t>Objetivo 4, 8 e 10</t>
  </si>
  <si>
    <t>Objetivo quatro, oito e dez</t>
  </si>
  <si>
    <t xml:space="preserve">
* Considerando Matriculados, ingressantes e concluintes cotistas</t>
  </si>
  <si>
    <t>Taxa de vagas ociosas na graduação</t>
  </si>
  <si>
    <t>(Quantidade de vagas ociosas no ano) / (Quantidade de
vagas ofertadas (novas e ociosas) pelo curso no ano X a quantidade de anos do
curso)</t>
  </si>
  <si>
    <t>Diminuir a Taxa de vagas ociosas na graduação</t>
  </si>
  <si>
    <t>G10</t>
  </si>
  <si>
    <t>Taxa de cursos de graduação com conceito ENADE igual ou superior a 4</t>
  </si>
  <si>
    <t xml:space="preserve">(N.º de cursos de graduação com conceito ENADE igual ou superior a 4/Total de cursos de graduação da UFU)  x 100 </t>
  </si>
  <si>
    <t>Elevar a taxa de cursos de graduação com conceito ENADE igual ou superior a 4</t>
  </si>
  <si>
    <t>Objetivo 1, 2, 3, 4, 5, 8, 9, 10, 12, 13, 15, 16, 17</t>
  </si>
  <si>
    <t>Objetivo um, dois, três, quatro, cinco, oito, nove, dez, doze, treze, quinze, dezesseis, dezessete</t>
  </si>
  <si>
    <t>G12</t>
  </si>
  <si>
    <t>Taxa de cursos de graduação com conceito CPC igual ou superior a 4</t>
  </si>
  <si>
    <t xml:space="preserve">(N.º de cursos de graduação com CPC igual ou superior a 4/Total de cursos de graduação da UFU)  x 100 </t>
  </si>
  <si>
    <t>Manter a taxa de cursos de graduação com conceito CPC igual ou superior a 4</t>
  </si>
  <si>
    <t>G13</t>
  </si>
  <si>
    <t>Índice Geral de Cursos (IGC) contínuo</t>
  </si>
  <si>
    <t>Cálculo MEC</t>
  </si>
  <si>
    <t>Manter o Índice Geral de Cursos (IGC) contínuo</t>
  </si>
  <si>
    <t>G14</t>
  </si>
  <si>
    <t xml:space="preserve">Índice médio do conceito de curso na dimensão organização didático-pedagógica
</t>
  </si>
  <si>
    <t>(Somatória dos conceitos dos cursos de graduação na dimensão organização didático-pedagógica / Somatória dos cursos de graduação)</t>
  </si>
  <si>
    <t>Manter a Taxa de Cursos de Graduação com Projetos pedagógicos reformulados para a inserção da Extensão como componente curricular</t>
  </si>
  <si>
    <t>Taxa de projetos pedagógicos revisados</t>
  </si>
  <si>
    <t>(n.º de projetos pedagógicos revisados / n.º de projetos pedagógicos a revisar) x 100</t>
  </si>
  <si>
    <t>Elevar a Taxa de projetos pedagógicos revisados</t>
  </si>
  <si>
    <t>Taxa de mobilidade nacional nos cursos de graduação*</t>
  </si>
  <si>
    <t>N.º de estudantes de graduação em ações de mobilidade nacional</t>
  </si>
  <si>
    <t>Elevar a Taxa de mobilidade nacional nos cursos de graduação</t>
  </si>
  <si>
    <t>Estudantes</t>
  </si>
  <si>
    <t>Taxa de estudantes de graduação participantes de programa de iniciação científica ou tecnológica</t>
  </si>
  <si>
    <t xml:space="preserve">(Total de estudantes de graduação participantes de Programa de Iniciação Científica ou Tecnológica/Total de estudantes matriculados nos cursos de graduação) x 100 </t>
  </si>
  <si>
    <t>Elevar a Taxa de estudantes de graduação participantes de programa de iniciação científica ou tecnológica</t>
  </si>
  <si>
    <t>Objetivo 4, 8, 9 e 10</t>
  </si>
  <si>
    <t>Objetivo quatro, oito, nove e dez</t>
  </si>
  <si>
    <t xml:space="preserve">Taxa de cursos de graduação com disciplinas de empreendedorismo </t>
  </si>
  <si>
    <t xml:space="preserve">(Total de cursos de graduação com pelo menos uma disciplina com conteúdo relacionado a emprendedorismo/Total de cursos de graduação da UFU) x 100 </t>
  </si>
  <si>
    <t xml:space="preserve">Elevar a Taxa de cursos de graduação com disciplinas de empreendedorismo </t>
  </si>
  <si>
    <t>Percentual</t>
  </si>
  <si>
    <t>Taxa de cursos de graduação com uma disciplina ou conteúdo e atividade curricular concernentes à Educação das Relações Étnico-raciais e Histórias e Culturas Afro-Brasileira, Africana e Indígena</t>
  </si>
  <si>
    <t xml:space="preserve">(Total de cursos de graduação com pelo menos uma disciplina ou conteúdo concernentes à Educação das Relações Étnico-raciais e Histórias e Culturas Afro-Brasileira, Africana e Indígena/Total de cursos de graduação da UFU)  x 100 </t>
  </si>
  <si>
    <t>Elevar a Taxa de cursos de graduação com uma disciplina ou conteúdo e atividade curricular concernentes à Educação das Relações Étnico-raciais e Histórias e Culturas Afro-Brasileira, Africana e Indígena</t>
  </si>
  <si>
    <t>Taxa de cursos de graduação com disciplinas de sustentabilidade</t>
  </si>
  <si>
    <t xml:space="preserve">(Total de cursos de graduação com pelo menos uma disciplina com conteúdo relacionado a sustentabilidade/Total de cursos de graduação da UFU)  x 100 </t>
  </si>
  <si>
    <t>Elevar a Taxa de cursos de graduação com disciplinas de sustentabilidade</t>
  </si>
  <si>
    <t>G21</t>
  </si>
  <si>
    <t>Taxa de Cursos de Graduação com Projetos pedagógicos reformulados para a inserção da Extensão como componente curricular</t>
  </si>
  <si>
    <t>(Nº de cursos de graduação com Extensão nos currículos regulamentada/ nº total de cursos de graduação) x 100</t>
  </si>
  <si>
    <t xml:space="preserve">Manter o Índice médio do conceito de curso na dimensão organização didático-pedagógica
</t>
  </si>
  <si>
    <t>G22</t>
  </si>
  <si>
    <t>Taxa de atendimento de ingressantes com deficiência - Monitoria</t>
  </si>
  <si>
    <t>(soma de ingressantes com deficiência atendidos com monitoria / Total de alunos com deficiência que solicitam a monitoria) x 100</t>
  </si>
  <si>
    <t>Elevar a Taxa de atendimento de ingressantes com deficiência - Monitoria</t>
  </si>
  <si>
    <t>G23</t>
  </si>
  <si>
    <t>Taxa de atendimento de estudantes com deficiência auditiva - Intérpretes de Libras</t>
  </si>
  <si>
    <t>(soma de alunos com deficiência auditiva bilateral atendidos por Intérpretes de Libras em sala de aula no semestre / Total de estudantes com deficiência auditiva bilateral matriculados no semestre) x 100</t>
  </si>
  <si>
    <t>Elevar a Taxa de atendimento de ingressantes com deficiência - Intérpretes de Libras.</t>
  </si>
  <si>
    <t>G24</t>
  </si>
  <si>
    <t>Taxa de atendimento de estudantes com deficiência - Bolsa Acessibilidade</t>
  </si>
  <si>
    <t>(soma de estudantes com deficiência atendidos com Bolsa Acessibilidade no semestre/ Total de estudantes com deficiência matriculados no semestre) x 100</t>
  </si>
  <si>
    <t>Elevar a Taxa de atendimento de ingressantes com deficiência - Bolsa Acessibilidade.</t>
  </si>
  <si>
    <t>G25</t>
  </si>
  <si>
    <t>Novos cursos de graduação (presencial e/ou EAD)</t>
  </si>
  <si>
    <t>Soma do número de cursos de graduação que iniciaram as suas atividades (presencial e/ou EAD)</t>
  </si>
  <si>
    <t>Elevar o número de cursos de graduação presencial e EAD</t>
  </si>
  <si>
    <t xml:space="preserve">Cursos Novos </t>
  </si>
  <si>
    <t>Extraorçamentário</t>
  </si>
  <si>
    <t>G26</t>
  </si>
  <si>
    <t>Novos vagas em cursos de graduação presencial já existentes</t>
  </si>
  <si>
    <t>Soma do número de novas vagas em cursos de graduação presencial já existentes</t>
  </si>
  <si>
    <t>Elevar o número de vagas em cursos de graduação presencial  já existentes</t>
  </si>
  <si>
    <t xml:space="preserve">Vagas Novas </t>
  </si>
  <si>
    <t>HO1</t>
  </si>
  <si>
    <t>Hospital Odontológico</t>
  </si>
  <si>
    <t>Atendimentos no Pronto-Socorro do Hospital Odontológico</t>
  </si>
  <si>
    <t>Soma do número de atendimentos no Pronto-Socorro do Hospital Odontológico</t>
  </si>
  <si>
    <t>Manter o número de atendimento no Pronto-Socorro do Hospital Odontológico</t>
  </si>
  <si>
    <t>12.688</t>
  </si>
  <si>
    <t>O valor deve ser adequado às demandas contratualizadas</t>
  </si>
  <si>
    <t>HO2</t>
  </si>
  <si>
    <t>Procedimentos ambulatoriais no Hospital Odontológico</t>
  </si>
  <si>
    <t>Soma do número de procedimentos ambulatoriais no Hospital Odontológico</t>
  </si>
  <si>
    <t>Elevar o número de Procedimentos ambulatoriais no Hospital Odontológico</t>
  </si>
  <si>
    <t>Procedimentos</t>
  </si>
  <si>
    <t>140.100</t>
  </si>
  <si>
    <t>Plano Municpal de Saúde de Uberlândia (PPA 2022-2025)</t>
  </si>
  <si>
    <t>HO3</t>
  </si>
  <si>
    <t>Consultas no Hospital Odontológico</t>
  </si>
  <si>
    <t>Soma do número de consultas no Hospital Odontológico</t>
  </si>
  <si>
    <t>Elevar o número de consultas no Hospital Odontológico</t>
  </si>
  <si>
    <t>Consultas</t>
  </si>
  <si>
    <t>HO4</t>
  </si>
  <si>
    <t>Procedimentos Especializados realizados no Hospital Odontológico</t>
  </si>
  <si>
    <t>Soma do número de procedimentos especializados realizados no Hospital Odontológico</t>
  </si>
  <si>
    <t>Manter o número de Procedimentos Especializados realizados no Hospital Odontológico</t>
  </si>
  <si>
    <t>5.070</t>
  </si>
  <si>
    <t>HO5</t>
  </si>
  <si>
    <t>Volume de exames de suporte ao diagnóstico realizado no Hospital Odontológico</t>
  </si>
  <si>
    <t>Soma do número de exames de imagem e histopatológicos no período</t>
  </si>
  <si>
    <t>Elevar o volume de exames  de suporte ao diagnóstico realizado no Hospital Odontológico</t>
  </si>
  <si>
    <t>Exames</t>
  </si>
  <si>
    <t>8.611</t>
  </si>
  <si>
    <t>HO6</t>
  </si>
  <si>
    <t>Volume de novos pacientes atendidos no período no Hospital Odontológico</t>
  </si>
  <si>
    <t xml:space="preserve">Soma do número de pacientes atendidos </t>
  </si>
  <si>
    <t>Elevar o Volume de novos pacientes atendidos no período</t>
  </si>
  <si>
    <t>Pacientes</t>
  </si>
  <si>
    <t>5.865</t>
  </si>
  <si>
    <t>HO7</t>
  </si>
  <si>
    <t>Volume de auditorias internas realizadas nos prontuários no Hospital Odontológico*</t>
  </si>
  <si>
    <t>Soma do número de auditorias realizadas nos lançamentos realizados por alunos e profissionais no período</t>
  </si>
  <si>
    <t>Elevar o Volume de auditorias internas realizadas nos prontuários</t>
  </si>
  <si>
    <t>Auditorias</t>
  </si>
  <si>
    <t>HV01</t>
  </si>
  <si>
    <t xml:space="preserve">Hospital Veterinário </t>
  </si>
  <si>
    <t>Atendimentos do Hospital Veterinário</t>
  </si>
  <si>
    <t>Soma do número de atendimentos do Hospital Veterinário</t>
  </si>
  <si>
    <t>Manter o número de atendimentos do Hospital Veterinário</t>
  </si>
  <si>
    <t>Hospital Veterinário</t>
  </si>
  <si>
    <t>HV02</t>
  </si>
  <si>
    <t>Exames complementares de Diagnóstico no Hospital Veterinário</t>
  </si>
  <si>
    <t>Manter o número de exames complementares de Diagnóstico no Hospital Veterinário</t>
  </si>
  <si>
    <t>HV03</t>
  </si>
  <si>
    <t>Cirurgias no Hospital Veterinário</t>
  </si>
  <si>
    <t>Manter o número de cirurgias no Hospital Veterinário</t>
  </si>
  <si>
    <t>Cirurgias</t>
  </si>
  <si>
    <t>HV04</t>
  </si>
  <si>
    <t>Consultas/Retornos no Hospital Veterinário</t>
  </si>
  <si>
    <t>Manter o número de consultas no Hospital Veterinário</t>
  </si>
  <si>
    <t>Diretriz 12</t>
  </si>
  <si>
    <t>P01</t>
  </si>
  <si>
    <t>Infraestrutura, Logística e Sustentabilidade</t>
  </si>
  <si>
    <t>Diretriz 12 - Ampliar, adequar e gerir o uso e a ocupação sustentável do espaço físico, em consonância com os Planos Diretores, otimizando as edificações e a infraestrutura existentes.</t>
  </si>
  <si>
    <t>Ampliação da infraestrutura física*</t>
  </si>
  <si>
    <t>Área Construida 
(somente conclusão da obra)</t>
  </si>
  <si>
    <t>Adequar o Índice de ampliação da infraestrutura física</t>
  </si>
  <si>
    <t>m²</t>
  </si>
  <si>
    <t xml:space="preserve">8282 - Restruturação e Modernização das Instituições Federais de Ensino Superior </t>
  </si>
  <si>
    <t>Objetivos 4 e 3</t>
  </si>
  <si>
    <t>PREFE</t>
  </si>
  <si>
    <t>Objetivos quatro e três</t>
  </si>
  <si>
    <t>P02</t>
  </si>
  <si>
    <t>Índice de manutenção e reforma
 da infraestrutura física
(contratos + almoxarifado obras)</t>
  </si>
  <si>
    <t>[(Valor aplicado em custeio em manutenção e reforma) / Quantidade de m² existentes)] x 100</t>
  </si>
  <si>
    <t>Adequar o Índice de manutenção e reforma
 da infraestrutura física
(contratos + almoxarifado obras)</t>
  </si>
  <si>
    <t>R$/m²</t>
  </si>
  <si>
    <t>Não</t>
  </si>
  <si>
    <t>P03</t>
  </si>
  <si>
    <t xml:space="preserve">Área de edificações acessiveis </t>
  </si>
  <si>
    <t>Áreas acessíveis 
(Edificações concluídas que atendam os critérios estabelecidos pela Lei nº 10.098, 19/12/2000, em consonância com o Decreto nº 5.296, 02/12/2004 e Lei nº 13.146, 06/07/2015.)</t>
  </si>
  <si>
    <t xml:space="preserve">Elevar a Taxa de edificações acessiveis </t>
  </si>
  <si>
    <t>P04</t>
  </si>
  <si>
    <t xml:space="preserve">Índice de coleta seletiva solidária  </t>
  </si>
  <si>
    <t>[(Total de campi onde há Coleta Seletiva Solidária / Total de campi da UFU)] x 100</t>
  </si>
  <si>
    <t xml:space="preserve">Elevar o Índice de coleta seletiva solidária  </t>
  </si>
  <si>
    <t>Objetivos 6,11,12,14</t>
  </si>
  <si>
    <t>Plano de Logística sustentável, Política Ambiental da UFU</t>
  </si>
  <si>
    <t>Objetivos seis,onze,doze,quatorze</t>
  </si>
  <si>
    <t>P05</t>
  </si>
  <si>
    <t>Taxa de cobertura de Gerenciamento de Resíduos Sólidos (GRS)</t>
  </si>
  <si>
    <t>[(Número de campi e unidades onde há GRS)/ Número total de campi e unidades] x 100</t>
  </si>
  <si>
    <t>Manter a Taxa de cobertura de Gerenciamento de Resíduos Sólidos (GRS)</t>
  </si>
  <si>
    <t>P06</t>
  </si>
  <si>
    <t>Índice de gastos com vigilância por área total (por M²)</t>
  </si>
  <si>
    <t>Gasto total com vigilância / ( Docentes + Técnicos Administrativos + Terceirizados + Discentes )</t>
  </si>
  <si>
    <t>Adequar o Índice de gastos per capita 
com vigilância</t>
  </si>
  <si>
    <t>Gastos/per capita</t>
  </si>
  <si>
    <t>P07</t>
  </si>
  <si>
    <t xml:space="preserve">Índice de gastos per capita
 com transporte </t>
  </si>
  <si>
    <t>Gasto total com transporte / ( Docentes + Técnicos Administrativos + Terceirizados + Discentes )</t>
  </si>
  <si>
    <t xml:space="preserve">Adequar o Índice de gastos per capita
 com transporte </t>
  </si>
  <si>
    <t>P08</t>
  </si>
  <si>
    <t>Índice de gastos com limpeza por área construida (por M²)</t>
  </si>
  <si>
    <t>Gasto total com limpeza / ( Docentes + Técnicos Administrativos + Terceirizados + Discentes )</t>
  </si>
  <si>
    <t>Adequar o Índice de gastos per capita 
com limpeza</t>
  </si>
  <si>
    <t>P09</t>
  </si>
  <si>
    <t>Índice de gasto per capita com consumo de água (m³)</t>
  </si>
  <si>
    <t>Quantidade de m³ consumidos / ( Docentes + Técnicos Administrativos + Terceirizados + Discentes )</t>
  </si>
  <si>
    <t>Objetivos 6 e 14</t>
  </si>
  <si>
    <t>Objetivos seis e quatorze</t>
  </si>
  <si>
    <t>P10</t>
  </si>
  <si>
    <t>Índice de gasto per capita com consumo de Energia Elétrica (kWh)</t>
  </si>
  <si>
    <t>Quantidade de Kwh consumidos / ( Docentes + Técnicos Administrativos + Terceirizados + Discentes )</t>
  </si>
  <si>
    <t>Manter o Índice de gasto per capita com consumo de Energia Elétrica (Kwh)</t>
  </si>
  <si>
    <t>Objetivos 6 e 13</t>
  </si>
  <si>
    <t>Objetivos seis e treze</t>
  </si>
  <si>
    <t>P11</t>
  </si>
  <si>
    <t>Índice de gasto per capita com consumo de papel (folhas)</t>
  </si>
  <si>
    <t>Quantidade consumida de papel (em resmas) / ( Docentes + Técnicos Administrativos + Terceirizados + Discentes )</t>
  </si>
  <si>
    <t>Diminuir o Índice de gasto per capita com consumo de papel (resmas)</t>
  </si>
  <si>
    <t>Objetivo 12</t>
  </si>
  <si>
    <t>Objetivo doze</t>
  </si>
  <si>
    <t>P12</t>
  </si>
  <si>
    <t>Índice de gasto per capita com  consumo de copos descartáveis</t>
  </si>
  <si>
    <t>Quantidade de copos descartáveis / ( Docentes + Técnicos Administrativos + Terceirizados )</t>
  </si>
  <si>
    <t>Diminuir o Índice de gasto per capita com  consumo de copos descartáveis</t>
  </si>
  <si>
    <t>P13</t>
  </si>
  <si>
    <t>Índice de gasto per capita com  descarte ambientalmente adequados de resíduos</t>
  </si>
  <si>
    <t>Gasto com descarte ambientalmente 
adequado  de resíduos / ( Docentes + Técnicos
 Administrativos + Terceirizados + Discentes )</t>
  </si>
  <si>
    <t>Elevar o Índice de gasto per capita com  descarte ambientalmente adequados de resíduos</t>
  </si>
  <si>
    <t>Diretriz 6</t>
  </si>
  <si>
    <t>Internacionalização</t>
  </si>
  <si>
    <t>Diretriz 6 - Promover e fortalecer o processo de internacionalização e interinstitucionalização no ensino, na pesquisa e na extensão, favorecendo sua inserção no rol de universidades reconhecidas mundialmente.</t>
  </si>
  <si>
    <t>Estudantes da gradução participantes de ações de mobilidade internacional (alunos recebidos)</t>
  </si>
  <si>
    <t>N.º de estudantes de graduação em ações de mobilidade internacional (alunos recebidos)</t>
  </si>
  <si>
    <t>Elevar o número de  Estudantes da gradução participantes de ações de mobilidade internacional (alunos recebidos)</t>
  </si>
  <si>
    <t xml:space="preserve">Unidade
</t>
  </si>
  <si>
    <t>Objetivo 3, 4, 5, 8, 9, 10, 11, 16, 17</t>
  </si>
  <si>
    <t>PNE - Plano Nacional de Educação, ENDES, PINT-UFU,PRINT</t>
  </si>
  <si>
    <t>DRII</t>
  </si>
  <si>
    <t>Objetivo três, quatro, cinco, oito, nove, dez, onze, dezesseis, dezessete</t>
  </si>
  <si>
    <t>Estudantes da gradução participantes de ações de mobilidade internacional (alunos enviados)</t>
  </si>
  <si>
    <t>N.º de estudantes de graduação em ações de mobilidade internacional (alunos enviados)</t>
  </si>
  <si>
    <t>Elevar o número de Estudantes da gradução participantes de ações de mobilidade internacional (alunos enviados)</t>
  </si>
  <si>
    <t>Objetivo 3, 4, 5, 8, 9, 10, 11, 16,  17</t>
  </si>
  <si>
    <t>Objetivo três, quatro, cinco, oito, nove, dez, onze, dezesseis,  dezessete</t>
  </si>
  <si>
    <t>I03</t>
  </si>
  <si>
    <t>Taxa de mobilidade internacional (alunos recebidos)dos cursos de graduação</t>
  </si>
  <si>
    <t>[(Total de cursos de graduação com pelo menos uma ação de mobilidade internacional -alunos recebidos)/(Total de cursos de graduação)] x 100</t>
  </si>
  <si>
    <t>Elevar a Taxa de mobilidade internacional (alunos recebidos)dos cursos de graduação</t>
  </si>
  <si>
    <t>Objetivo 1, 2, 3, 4, 5, 7, 8, 9, 10, 11, 12, 16, 17</t>
  </si>
  <si>
    <t>PNE - Plano Nacional de Educação, PRINT CAPES-UFU, PINT-UFU, ENDES</t>
  </si>
  <si>
    <t>Objetivo um, dois, três, quatro, cinco, sete, oito, nove, dez, onze, doze, dezesseis, dezessete</t>
  </si>
  <si>
    <t>I04</t>
  </si>
  <si>
    <t>Taxa de mobilidade internacional (alunos enviados) dos cursos de graduação</t>
  </si>
  <si>
    <t>[(Total de cursos de graduação com pelo menos uma ação de mobilidade internacional -alunos enviados)/(Total de cursos de graduação)] x 100</t>
  </si>
  <si>
    <t>Elevar a Taxa de mobilidade internacional (alunos enviados) dos cursos de graduação</t>
  </si>
  <si>
    <t>PNE - Plano Nacional de Educação, PRINT CAPES-UFU, PINT-UFU</t>
  </si>
  <si>
    <t>Estudantes de graduação estrangeiros recebidos para conclusão plena do curso (exemplos: PEC-G + Timor Leste)</t>
  </si>
  <si>
    <t>Soma do número de estudantes de graduação recebidos  para conclusão plena do curso (exemplos: PEC-G + Timor Leste)</t>
  </si>
  <si>
    <t>Manter o número de Estudantes de graduação estrangeiros recebidos para conclusão plena do curso (exemplos: PEC-G + Timor Leste)</t>
  </si>
  <si>
    <t>Objetivo 1, 3, 4, 5 8, 9, 10, 11, 16, 17</t>
  </si>
  <si>
    <t>PNE - Plano Nacional de Educação, ENDES, PNPG - Plano Nacional da Pós-Graduação, PINT-UFU</t>
  </si>
  <si>
    <t>Objetivo um, três, quatro, cinco oito, nove, dez, onze, dezesseis, dezessete</t>
  </si>
  <si>
    <t>Estudantes de pós-graduação stricto sensu participantes de ações de mobilidade internacional (alunos recebidos)</t>
  </si>
  <si>
    <t>N.º de estudantes de pós-graduação stricto sensu em ações de mobilidade internacional (alunos recebidos)</t>
  </si>
  <si>
    <t>Manter o número de Estudantes de pós-graduação stricto sensu participantes de ações de mobilidade internacional (alunos recebidos)</t>
  </si>
  <si>
    <t>ENDES - Estratégia Nacional de Desenvolvimento Econômico e Social, ENDES, PINT-UFU</t>
  </si>
  <si>
    <t>Estudantes de pós-graduação stricto sensu participantes de ações de mobilidade internacional (alunos enviados - exemplo: Doutorado-Sanduíche)</t>
  </si>
  <si>
    <t>N.º de estudantes de pós-graduação stricto sensu em ações de mobilidade internacional (alunos enviados)</t>
  </si>
  <si>
    <t>Manter o número de Estudantes de pós-graduação stricto sensu participantes de ações de mobilidade internacional (alunos enviados - exemplo: Doutorado-Sanduíche)</t>
  </si>
  <si>
    <t>Objetivo 1, 3, 4, 5, 7, 8, 9, 10, 11, 12, 16, 17</t>
  </si>
  <si>
    <t>PNE - Plano Nacional de Educação, ENDES, PINT-UFU</t>
  </si>
  <si>
    <t>Objetivo um, três, quatro, cinco, sete, oito, nove, dez, onze, doze, dezesseis, dezessete</t>
  </si>
  <si>
    <t>Estudantes de pós-graduação stricto sensu estrangeiros recebidos para conclusão plena do curso (exemplos: PEC-PG + OEA + PROAFRI)</t>
  </si>
  <si>
    <t>Soma do número de estudantes de pós-graduação stricto sensu estrangeiros recebidos para conclusão plena do curso (exemplos: PEC-PG + OEA + PROAFRI)</t>
  </si>
  <si>
    <t>Manter o número de Estudantes de pós-graduação stricto sensu estrangeiros recebidos para conclusão plena do curso (exemplos: PEC-PG + OEA + PROAFRI)</t>
  </si>
  <si>
    <t>I09</t>
  </si>
  <si>
    <t>Taxa de mobilidade internacional (alunos recebidos) dos cursos de pós-graduação stricto sensu</t>
  </si>
  <si>
    <t>[(Total de cursos de pós-graduação stricto sensu com pelo menos uma ação de mobilidade internacional - alunos recebidos)/(Total de cursos de pós-graduação stricto sensu)] x 100</t>
  </si>
  <si>
    <t>Elevar a Taxa de mobilidade internacional (alunos recebidos) dos cursos de pós-graduação stricto sensu</t>
  </si>
  <si>
    <t>PNE - Plano Nacional de Educação, PRINT CAPES-UFU, PINT-UFU, ENDES, PNPG</t>
  </si>
  <si>
    <t>I10</t>
  </si>
  <si>
    <t>Taxa de mobilidade internacional (alunos enviados) dos cursos de pós-graduação stricto sensu</t>
  </si>
  <si>
    <t>[(Total de cursos de pós-graduação stricto sensu com pelo menos uma ação de mobilidade internacional - alunos enviados)/(Total de cursos de pós-graduação stricto sensu)] x 100</t>
  </si>
  <si>
    <t>Elevar a Taxa de mobilidade internacional (alunos enviados) dos cursos de pós-graduação stricto sensu</t>
  </si>
  <si>
    <t>I11</t>
  </si>
  <si>
    <t xml:space="preserve">Concluintes que participaram de mobilidade internacional (graduação + pós-graduação stricto sensu) </t>
  </si>
  <si>
    <t xml:space="preserve">Soma do número de concluintes que participaram de mobilidade internacional (graduação + pós-graduação stricto sensu) </t>
  </si>
  <si>
    <t xml:space="preserve">Elevar o número de Concluintes que participaram de mobilidade internacional (graduação + pós-graduação stricto sensu) </t>
  </si>
  <si>
    <t>Taxa de colaboração internacional em artigos científicos</t>
  </si>
  <si>
    <t xml:space="preserve">(n.º de artigos com colaboração internacional /nº de artigos publicados) x 100	</t>
  </si>
  <si>
    <t>Elevar a Taxa de colaboração internacional em artigos científicos</t>
  </si>
  <si>
    <t xml:space="preserve">Unidades acadêmicas (verificar a base de dados - Sucupira, Scopus, Web of Science, etc.)
</t>
  </si>
  <si>
    <t>PNE - Plano Nacional de Educação, ENDES, PINT-UFU,PNPG - Plano Nacional da Pós-Graduação, Plano Nacional de Cultura</t>
  </si>
  <si>
    <t>Taxa de participação de pesquisadores em missões no exterior (exemplo: PRINT-UFU)</t>
  </si>
  <si>
    <t>[(n.º de pesquisadores participantes de missão no exterior no ano)/(n.º de pesquisadores participantes de missão no exterior no ano anterior) - 1] x 100</t>
  </si>
  <si>
    <t>Manter a Taxa de participação de pesquisadores em missões no exterior (exemplo: PRINT-UFU)</t>
  </si>
  <si>
    <t>Unidade</t>
  </si>
  <si>
    <t>PNE - Plano Nacional de Educação, ENDES, PINT-UFU, PNPG - Plano Nacional da Pós-Graduação, Plano Nacional de Cultura,PRINT-CAPES-UFU</t>
  </si>
  <si>
    <t>I14</t>
  </si>
  <si>
    <t>Cursos de graduação com dupla titulação com instituição estrangeira</t>
  </si>
  <si>
    <t>Soma do número de cursos de graduação com parcerias em dupla diplomação com instituição estrangeira</t>
  </si>
  <si>
    <t>Elevar o número de Cursos de graduação com dupla titulação com instituição estrangeira</t>
  </si>
  <si>
    <t>Cursos</t>
  </si>
  <si>
    <t>I15</t>
  </si>
  <si>
    <t>Taxa de oferta de disciplinas em língua estrangeira nos cursos de graduação</t>
  </si>
  <si>
    <t>[(Total de cursos de graduação com oferta de disciplinas em língua estrangeira)/(Total de cursos de graduação)] x 100</t>
  </si>
  <si>
    <t>Elevar a Taxa de oferta de disciplinas em língua estrangeira nos cursos de graduação</t>
  </si>
  <si>
    <t>I16</t>
  </si>
  <si>
    <t>Taxa de oferta de disciplinas em língua estrangeira nos cursos de pós-graduação</t>
  </si>
  <si>
    <t>[(Total de cursos de pó-graduação com oferta de disciplinas em língua estrangeira)/(Total de cursos de graduação)] x 100</t>
  </si>
  <si>
    <t>Elevar a Taxa de oferta de disciplinas em língua estrangeira nos cursos de pós-graduação</t>
  </si>
  <si>
    <t>I17</t>
  </si>
  <si>
    <t>Cursos de pós-graduação stricto sensu com dupla titulação e co-tutela com instituição estrangeira</t>
  </si>
  <si>
    <t>Soma do número de cursos de pós-graduação stricto sensu com parcerias em dupla diplomação e co-tutela com instituição estrangeira</t>
  </si>
  <si>
    <t>Elevar o número de Cursos de pós-graduação stricto sensu com dupla titulação e co-tutela com instituição estrangeira</t>
  </si>
  <si>
    <t>I18</t>
  </si>
  <si>
    <t>Participação em rankings internacionais</t>
  </si>
  <si>
    <t xml:space="preserve">Qtd.de rankings internacionais em que a UFU é classificada 	</t>
  </si>
  <si>
    <t>Elevar o número de  rankings internacionais nos quais a UFU é classificada</t>
  </si>
  <si>
    <t>Rankings</t>
  </si>
  <si>
    <t>I19</t>
  </si>
  <si>
    <t>Taxa de melhoria em rankings*</t>
  </si>
  <si>
    <t>(Qtd.de rankings internacionais em que a UFU melhorou a classificação/ Total de rankings que a UFU participa) X 100</t>
  </si>
  <si>
    <t>Elevar a Taxa de melhoria em rankings</t>
  </si>
  <si>
    <t>I20</t>
  </si>
  <si>
    <t>Formação linguística para estudantes e servidores</t>
  </si>
  <si>
    <t>N.º de  estudantes e servidores atendidos no desenvolvimento de habilidades limguísticas para internacionalização</t>
  </si>
  <si>
    <t>Manter o número de Servidores e estudantes  atendidos no desenvolvimento de habilidades linguísticas para internacionalização</t>
  </si>
  <si>
    <t>Estudantes e servidores</t>
  </si>
  <si>
    <t xml:space="preserve">Quanto maior, melhor </t>
  </si>
  <si>
    <t>Objetivo 4 e 17</t>
  </si>
  <si>
    <t>Objetivo quatro e dezessete</t>
  </si>
  <si>
    <t>I21</t>
  </si>
  <si>
    <t>Avaliação da habilidade linguística</t>
  </si>
  <si>
    <t>N.º de  estudantes e servidores avaliados por exames certificados internacionalmente (exemplo: TOEFL, DELF, CIELU)</t>
  </si>
  <si>
    <t>Elevar o número de estudantes e servidores avaliados por exames certificados internacionalmente</t>
  </si>
  <si>
    <t>Diretriz 2</t>
  </si>
  <si>
    <t>Pesquisa e Pós-Graduação</t>
  </si>
  <si>
    <t>Diretriz 2 - Aprimorar os processos de desenvolvimento da pesquisa, da tecnologia e da inovação para gerar conhecimentos e produtos sustentáveis.</t>
  </si>
  <si>
    <t xml:space="preserve">Novos cursos de pós-graduação stricto sensu </t>
  </si>
  <si>
    <t>Soma do número de novos cursos de pós-graduação stricto sensu (mestrado e doutorado)
Considerar os cursos que iniciaram as suas atividades</t>
  </si>
  <si>
    <t xml:space="preserve">Elevar o número de novos cursos de pós-graduação stricto sensu </t>
  </si>
  <si>
    <t>Cursos Novos</t>
  </si>
  <si>
    <t>Ocpional</t>
  </si>
  <si>
    <t>PROPP</t>
  </si>
  <si>
    <t>Conceito CAPES médio dos programas de pós-graduação stricto sensu</t>
  </si>
  <si>
    <t>Conceito calculado pela CAPES.
Considerar a média dos conceitos dos programas da unidade</t>
  </si>
  <si>
    <t>Elevar o Conceito CAPES médio dos programas de pós-graduação stricto sensu</t>
  </si>
  <si>
    <t>Quanto maior, melhor
*Avaliar o formato de classificação</t>
  </si>
  <si>
    <t>Matriculados na pós-graduação stricto-sensu</t>
  </si>
  <si>
    <t>Soma do número de matriculados na pós-graduação stricto sensu</t>
  </si>
  <si>
    <t>Elevar o Número de matriculados na pós-graduação stricto-sensu</t>
  </si>
  <si>
    <t>Novos Cursos de especialização</t>
  </si>
  <si>
    <t>Soma do número de novos cursos de especialização criados no ano
Considerar os cursos que iniciaram as suas atividades (exceto residência)</t>
  </si>
  <si>
    <t>Elevar o Número de novos cursos de especialização</t>
  </si>
  <si>
    <t>Matriculados nos cursos de residência médica</t>
  </si>
  <si>
    <t xml:space="preserve">Soma do número de matriculados nos cursos de  residência médica
</t>
  </si>
  <si>
    <t>Manter o Número de matriculados nos cursos de residência médica</t>
  </si>
  <si>
    <t>Novos cursos de residência uni e multiprofissional</t>
  </si>
  <si>
    <t>Soma do número de novos cursos de residência  uni e multiprofissional 
Considerar os cursos que iniciaram as suas atividades</t>
  </si>
  <si>
    <t>Elevar o Número de novos  cursos de residência uni e multiprofissional</t>
  </si>
  <si>
    <t>Novos Cursos</t>
  </si>
  <si>
    <t>Matriculados nos cursos de residência uni e multiprofisisonal</t>
  </si>
  <si>
    <t>Soma do número de matriculados nos cursos de  residência uni e multiprofissional em funcionamento</t>
  </si>
  <si>
    <t>Elevar o Número de matriculados nos cursos de residência uni e multiprofisisonal</t>
  </si>
  <si>
    <t>Taxa de teses e dissertações dos PPGs com impacto econômico, social e ambiental
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</si>
  <si>
    <t>(Total de Teses e Dissertações dos PPGs com Impacto Econômico, Social e Ambiental /Total de Teses e Dissertações por ano defendidas) x 100</t>
  </si>
  <si>
    <t>Elevar aTaxa de teses e dissertações dos PPGs com impacto econômico, social e ambiental</t>
  </si>
  <si>
    <t>Taxa de produção científica qualificada como A4 ou superior nos PPGs-UFU
* O valor de referência 2019 não precisa ser informado, em virtude da alteração da classificação. O planejamento 2022-2027 deverá considerar a nova classificação A4, conforme orientações da PROPP.</t>
  </si>
  <si>
    <t>(Total de produções qualificadas como A4 ou superior nos PPGs-UFU/Total de produções qualificadas) x 100 
* podem ser consideradas todas as produções vinculadas ao programa, incluindo as produções de egressos e técnicos administrativos</t>
  </si>
  <si>
    <t>Elevar aTaxa de produção científica qualificada como A4 ou superior nos PPGs-UFU</t>
  </si>
  <si>
    <t>Taxa de produção científica com co-autoria com pesquisadores estrangeiros</t>
  </si>
  <si>
    <t xml:space="preserve">(Total de produções com autoria estrangeira/Total de produções)  x 100 </t>
  </si>
  <si>
    <t>Elevar aTaxa de produção científica com co-autoria com pesquisadores estrangeiros</t>
  </si>
  <si>
    <t>PP11</t>
  </si>
  <si>
    <t>Projetos de pesquisa em execução</t>
  </si>
  <si>
    <t>N.º de projetos de pesquisa em execução</t>
  </si>
  <si>
    <t>Elevar o número de projetos de pesquisa em execução</t>
  </si>
  <si>
    <t>Projetos</t>
  </si>
  <si>
    <t>Objetivo 1,2,3,4,5,8,9,10,11,12,13,14,15,16 e 17</t>
  </si>
  <si>
    <t>PNE - Plano Nacional de Educação, Relatório de Avaliação Prévia da Área de Comunicação e Informação / CAPES / Seminário de Meio Termo 2019; ENDES; Plano Nacional de Cultura; PNPG - Plano Nacional da Pós-Graduação e Outros</t>
  </si>
  <si>
    <t>Objetivo um,dois,três,quatro,cinco,oito,nove,dez,onze,doze,treze,quatorze,quinze,dezesseis e dezessete</t>
  </si>
  <si>
    <t>PP12</t>
  </si>
  <si>
    <t xml:space="preserve">Projetos de pesquisa concluídos </t>
  </si>
  <si>
    <t>N.º de projetos de pesquisa concluídos</t>
  </si>
  <si>
    <t>Elevar o número de Projetos de pesquisa concluídos</t>
  </si>
  <si>
    <t>PP13</t>
  </si>
  <si>
    <t>Número de  laboratórios de pesquisa multiusuários (com agendamento para comunidade)</t>
  </si>
  <si>
    <t>Soma do número de  laboratórios de pesquisa multiusuários (com agendamento para comunidade)</t>
  </si>
  <si>
    <t>Elevar o Número de  laboratórios de pesquisa multiusuários (com agendamento para comunidade)</t>
  </si>
  <si>
    <t>Laboratórios</t>
  </si>
  <si>
    <t>PNE - Plano Nacional de Educação, CPA; ENDES; Plano Nacional de Cultura; PNPG - Plano Nacional da Pós-Graduação e outros</t>
  </si>
  <si>
    <t>PP14</t>
  </si>
  <si>
    <t>Projetos de pesquisa de iniciação científica com fomento e sem bolsa</t>
  </si>
  <si>
    <t>N.º de Projetos de pesquisa de iniciação científica com fomento e sem bolsa</t>
  </si>
  <si>
    <t>Elevar o Número de projetos de pesquisa de iniciação científica com fomento e sem bolsa</t>
  </si>
  <si>
    <t>PNE - Plano Nacional de Educação, Relatório de Autoavaliação do PPGCE - 2021; ENDES; PIVIC; Plano Nacional de Cultura e PNPG - Plano Nacional da Pós-Graduação</t>
  </si>
  <si>
    <t>PP15</t>
  </si>
  <si>
    <t>Projetos de pesquisa de iniciação científica sem fomento e com bolsa</t>
  </si>
  <si>
    <t>N.º de Projetos de pesquisa de iniciação científica sem fomento e com bolsa</t>
  </si>
  <si>
    <t>Elevar o Número de projetos de pesquisa de iniciação científica sem fomento e com bolsa</t>
  </si>
  <si>
    <t>PNE - Plano Nacional de Educação, Relatório de Autoavaliação do PPGCE - 2021; ENDES; Plano Nacional de Cultura; PNPG - Plano Nacional da Pós-Graduação e outros</t>
  </si>
  <si>
    <t>PP16</t>
  </si>
  <si>
    <t>Projetos de pesquisa de iniciação científica com fomento e bolsa</t>
  </si>
  <si>
    <t>N.º de projetos de pesquisa de iniciação científica com fomento e bolsa</t>
  </si>
  <si>
    <t>Elevar o Número de projetos de pesquisa de iniciação científica com fomento e bolsa</t>
  </si>
  <si>
    <t>PP17</t>
  </si>
  <si>
    <t xml:space="preserve">Patentes depositadas </t>
  </si>
  <si>
    <t>Soma do número de patentes depositadas</t>
  </si>
  <si>
    <t>Manter o Número de patentes depositadas</t>
  </si>
  <si>
    <t>Patentes</t>
  </si>
  <si>
    <t>Objetivo 9</t>
  </si>
  <si>
    <t>Objetivo nove</t>
  </si>
  <si>
    <t>PP18</t>
  </si>
  <si>
    <t>Outras tecnologias protegidas (software, cultivares, marcas e desenhos industriais)</t>
  </si>
  <si>
    <t>Soma do número outras tecnologias protegidas (software, cultivares, marcas e desenhos industriais)</t>
  </si>
  <si>
    <t>Manter o Número de outras tecnologias protegidas (software, cultivares, marcas e desenhos industriais)</t>
  </si>
  <si>
    <t>Tecnologias</t>
  </si>
  <si>
    <t>PP19</t>
  </si>
  <si>
    <t xml:space="preserve">Acordos e  parcerias para a ciência, tecnologia e inovação nacional e internacional </t>
  </si>
  <si>
    <t xml:space="preserve">Soma do número de acordos e  parcerias para a ciência, tecnologia e inovação nacional e internacional </t>
  </si>
  <si>
    <t xml:space="preserve">Elevar o Número de Acordos e  parcerias para a ciência, tecnologia e inovação nacional e internacional </t>
  </si>
  <si>
    <t>Acordos e parcerias</t>
  </si>
  <si>
    <t>Objetivo 9 e 17</t>
  </si>
  <si>
    <t>Objetivo nove e dezessete</t>
  </si>
  <si>
    <t>PP20</t>
  </si>
  <si>
    <t xml:space="preserve">Taxa de projetos de pesquisa, inovação e desenvolvimento tecnológico com financiamento externo </t>
  </si>
  <si>
    <t>Soma do número de projetos de extensão, pesquisa, inovação e desenvolvimento tecnológico com financiamento externo</t>
  </si>
  <si>
    <t xml:space="preserve">Manter a Taxa de projetos de pesquisa, inovação e desenvolvimento tecnológico com financiamento externo </t>
  </si>
  <si>
    <t>Projetos de pesquisa, inovação e desenvolvimetno tecnológico</t>
  </si>
  <si>
    <t>PP21</t>
  </si>
  <si>
    <t>Taxa de laboratórios multiusuários  de pesquisa (com agendamento para comunidade)</t>
  </si>
  <si>
    <t>(Total de Laboratórios de Pesquisas multiusuários/Total de Laboratórios da UFU) x 100</t>
  </si>
  <si>
    <t>Elevar a Taxa de laboratórios multiusuários  de pesquisa (com agendamento para comunidade)</t>
  </si>
  <si>
    <t>PP22</t>
  </si>
  <si>
    <t>Empresas e startups incubadas</t>
  </si>
  <si>
    <t>Soma do número de empresas e startups incubadas</t>
  </si>
  <si>
    <t>Elevar o Número de Empresas e startups incubadas</t>
  </si>
  <si>
    <t>Empresas e startups</t>
  </si>
  <si>
    <t xml:space="preserve">Obrigatório - eixo </t>
  </si>
  <si>
    <t>B01</t>
  </si>
  <si>
    <t xml:space="preserve">Sistema de Bibliotecas </t>
  </si>
  <si>
    <t xml:space="preserve">Títulos do acervo físico processado (impresso e meio eletrônico) e digital (on-line) </t>
  </si>
  <si>
    <t>Soma do número de títulos do acervo físico (impresso: livros, catálogos de arte, conjunto de peças, teses, normas técnicas, partituras, periódicos, folhetos, textos de teatro // eletrônico: gravação de som, gravação de vídeo,  livro eletrônico - CD, recurso eletrônico - CD-ROM) e digital (perpétuo: e-books, peças teatrais // assinatura: e-books, audiobooks, periódicos, normas técnicas)</t>
  </si>
  <si>
    <t xml:space="preserve">Elevar o número de títulos do acervo físico processado e digital  </t>
  </si>
  <si>
    <t>Títulos</t>
  </si>
  <si>
    <t>5013-8282 : Reestruturação e Modernização das Instituições Federais de Ensino Superior</t>
  </si>
  <si>
    <t>DIRBI</t>
  </si>
  <si>
    <t>B02</t>
  </si>
  <si>
    <t xml:space="preserve">Exemplares do acervo físico processado (impresso e meio eletrônico) e digital (on-line) </t>
  </si>
  <si>
    <t>Soma do número de exemplares do acervo físico (impresso: livros, catálogos de arte, conjunto de peças, teses, normas técnicas, partituras, periódicos, folhetos, textos de teatro // eletrônico: gravação de som, gravação de vídeo,  livro eletrônico - CD, recurso eletrônico - CD-ROM) e digital (perpétuo: e-books, peças teatrais // assinatura: e-books, audiobooks, periódicos, normas técnicas)</t>
  </si>
  <si>
    <t>Elevar o número de exemplares do acervo físico processado e digital</t>
  </si>
  <si>
    <t>Exemplares</t>
  </si>
  <si>
    <t>B03</t>
  </si>
  <si>
    <t xml:space="preserve"> Publicações técnico-científicas submetidas no Repositório institucional  (RI)</t>
  </si>
  <si>
    <t>Soma do número de publicações técnico-científicas (dissertações, teses, TCC, memorial, tese professor titular, TCR, trabalhos em anais de eventos, livro eletrônico EDUFU) submetidas no Repositório Institucional</t>
  </si>
  <si>
    <t>Elevar o número dede publicações técnico-científicas no RI</t>
  </si>
  <si>
    <t>Publicações</t>
  </si>
  <si>
    <t>Objetivo 4 e 18</t>
  </si>
  <si>
    <t>Objetivo quatro e umoito</t>
  </si>
  <si>
    <t>B04</t>
  </si>
  <si>
    <t>Artigos publicados no Portal de Periódicos da UFU</t>
  </si>
  <si>
    <t>Soma do número de artigos publicados no Portal de Periódicos da UFU (PPUFU)</t>
  </si>
  <si>
    <t>Elevar o número de artigos publicados no PPUFU</t>
  </si>
  <si>
    <t xml:space="preserve">Artigos </t>
  </si>
  <si>
    <t>Objetivo 4 e 19</t>
  </si>
  <si>
    <t>Objetivo quatro e umnove</t>
  </si>
  <si>
    <t>B05</t>
  </si>
  <si>
    <t xml:space="preserve"> DOI (Digital Object Identifier) atribuído</t>
  </si>
  <si>
    <t>Soma do número de DOIs atribuídos nas publicações do Repositório Institucional e do Portal de Periódicos da UFU</t>
  </si>
  <si>
    <t>Elevar o número de DOI atribuídos</t>
  </si>
  <si>
    <t>DOI</t>
  </si>
  <si>
    <t>Objetivo 4 e 20</t>
  </si>
  <si>
    <t>Objetivo quatro e dois0</t>
  </si>
  <si>
    <t>B06</t>
  </si>
  <si>
    <t xml:space="preserve"> ORCID (Open Researcher and Contributor ID) vinculados a UFU (este indicador dependerá de melhor entendimento do funcionamento plataforma do ORCID)</t>
  </si>
  <si>
    <t>Soma do número de ORCID vinculados à UFU</t>
  </si>
  <si>
    <t>Elevar o número de títulos ORCID vinculados à UFU</t>
  </si>
  <si>
    <t>ORCID</t>
  </si>
  <si>
    <t>Objetivo 4 e 21</t>
  </si>
  <si>
    <t>Objetivo quatro e doisum</t>
  </si>
  <si>
    <t>B07</t>
  </si>
  <si>
    <t>Exemplares tombados</t>
  </si>
  <si>
    <t>Soma do número de exemplares tombados</t>
  </si>
  <si>
    <t>Manter o número de exemplares tombados</t>
  </si>
  <si>
    <t>Objetivo 4 e 22</t>
  </si>
  <si>
    <t>Objetivo quatro e doisdois</t>
  </si>
  <si>
    <t>B08</t>
  </si>
  <si>
    <t>Títulos catalogados</t>
  </si>
  <si>
    <t>Soma do número de títulos catalogados</t>
  </si>
  <si>
    <t>Manter o número de títulos catalogados</t>
  </si>
  <si>
    <t>Objetivo 4 e 23</t>
  </si>
  <si>
    <t>Objetivo quatro e doistrês</t>
  </si>
  <si>
    <t>B09</t>
  </si>
  <si>
    <t>Criação de itens (exemplares) no software de gerenciamento da biblioteca</t>
  </si>
  <si>
    <t>Soma do número de itens (exemplares) criados no software de gerenciamento da biblioteca</t>
  </si>
  <si>
    <t>Manter o número de itens (exemplares) criados</t>
  </si>
  <si>
    <t>Objetivo 4 e 24</t>
  </si>
  <si>
    <t>Objetivo quatro e doisquatro</t>
  </si>
  <si>
    <t>B10</t>
  </si>
  <si>
    <t>Exemplares do acervo físico baixados no Sistema de Gerenciamento de Aquisição de Material Informacional</t>
  </si>
  <si>
    <t>Soma do número de exemplares do acervo físico baixados no Sistema de Gerenciamento de Aquisição de Material Informacional</t>
  </si>
  <si>
    <t>Manter o número de exemplares do acervo físico baixados</t>
  </si>
  <si>
    <t>Objetivo 4 e 25</t>
  </si>
  <si>
    <t>Objetivo quatro e doiscinco</t>
  </si>
  <si>
    <t>B11</t>
  </si>
  <si>
    <t xml:space="preserve"> Frequência de usuários nas Bibliotecas UFU</t>
  </si>
  <si>
    <t>Soma do número de usuários que frequentam as Bibliotecas UFU</t>
  </si>
  <si>
    <t>Manter a frequência de usuários nas bibliotecas</t>
  </si>
  <si>
    <t>Usuários</t>
  </si>
  <si>
    <t>Objetivo 4 e 26</t>
  </si>
  <si>
    <t>Objetivo quatro e doisseis</t>
  </si>
  <si>
    <t>B12</t>
  </si>
  <si>
    <t>Usuários reais cadastrados no software de gerenciamento da biblioteca</t>
  </si>
  <si>
    <t>Soma do número de usuários reais cadastrados no software de gerenciamento da biblioteca</t>
  </si>
  <si>
    <t>Manter o número de usuários reais cadastrados nas Bibliotecas UFU</t>
  </si>
  <si>
    <t>Usuários reais</t>
  </si>
  <si>
    <t>Objetivo 4 e 27</t>
  </si>
  <si>
    <t>Objetivo quatro e doissete</t>
  </si>
  <si>
    <t>B13</t>
  </si>
  <si>
    <t>Acesso às bases de dados e outras plataformas</t>
  </si>
  <si>
    <t>Soma do número de acessos às bases de dados e outras plataformas</t>
  </si>
  <si>
    <t>Elevar o número de acesso às bases de dados e outras plataformas</t>
  </si>
  <si>
    <t>Acessos</t>
  </si>
  <si>
    <t>Objetivo 4 e 28</t>
  </si>
  <si>
    <t>Objetivo quatro e doisoito</t>
  </si>
  <si>
    <t>B14</t>
  </si>
  <si>
    <t xml:space="preserve">Ferramenta de busca integrada </t>
  </si>
  <si>
    <t>Soma do número de pesquisas efetuadas via ferramenta de busca integrada</t>
  </si>
  <si>
    <t>Elevar o número de pesquisas efetuadas via ferramenta de busca integrada</t>
  </si>
  <si>
    <t>Pesquisas efetuadas</t>
  </si>
  <si>
    <t>Objetivo 4 e 29</t>
  </si>
  <si>
    <t>Objetivo quatro e doisnove</t>
  </si>
  <si>
    <t>B15</t>
  </si>
  <si>
    <t xml:space="preserve"> Itens físicos do acervo consultados (livros, periódicos, partituras, etc.) </t>
  </si>
  <si>
    <t>Soma do número de itens físicos do acervo consultados (livros, periódicos, partitutas, etc.)</t>
  </si>
  <si>
    <t>Manter o número de títulos e exemplares do acervo físico</t>
  </si>
  <si>
    <t>Itens</t>
  </si>
  <si>
    <t>Objetivo 4 e 30</t>
  </si>
  <si>
    <t>Objetivo quatro e três0</t>
  </si>
  <si>
    <t>B16</t>
  </si>
  <si>
    <t>Dispositivos móveis para empréstimo</t>
  </si>
  <si>
    <t>Soma do número de dispositivos móveis (notebooks, e-readers e/ou tablets) para empréstimo à comunidade acadêmica</t>
  </si>
  <si>
    <t>Elevar o número de dispositivos móveis (notebooks, e-readers e/ou tablets), embora haja uma defasagem do bem (possibilidade de baixa)</t>
  </si>
  <si>
    <t>Dispositivos móveis</t>
  </si>
  <si>
    <t>Objetivo 4 e 31</t>
  </si>
  <si>
    <t>Objetivo quatro e trêsum</t>
  </si>
  <si>
    <t>B17</t>
  </si>
  <si>
    <t>Computadores/notebooks para uso nas Bibliotecas UFU</t>
  </si>
  <si>
    <t>Soma do número de equipamentos (computadores e notebooks) para uso nas bibliotecas (ilhas de pesquisa e consulta ao acervo)</t>
  </si>
  <si>
    <t>Elevar o número de computadores/notebooks, embora haja uma defasagem do bem (possibilidade de baixa)</t>
  </si>
  <si>
    <t>Computadores e notebooks</t>
  </si>
  <si>
    <t>Objetivo 4 e 32</t>
  </si>
  <si>
    <t>Objetivo quatro e trêsdois</t>
  </si>
  <si>
    <t>B18</t>
  </si>
  <si>
    <t>Número de assentos nas Bibliotecas</t>
  </si>
  <si>
    <t>Soma do número de assentos (estudo individual, baias, estudo em dupla, estudo em grupo, ilhas de pesquisa) disponíveis nas Bibliotecas UFU</t>
  </si>
  <si>
    <t>Manter o número de assentos disponíveis nas Bibliotecas UFU</t>
  </si>
  <si>
    <t>Assentos</t>
  </si>
  <si>
    <t>Objetivo 4 e 33</t>
  </si>
  <si>
    <t>Objetivo quatro e trêstrês</t>
  </si>
  <si>
    <t>B19</t>
  </si>
  <si>
    <t xml:space="preserve"> Empréstimos e renovações de material informacional e dispositivos móveis</t>
  </si>
  <si>
    <t>Soma do número de empréstimos e renovações de material informacional e dispositivos móveis</t>
  </si>
  <si>
    <t>Manter o número de empréstimos e renovações de material informacional e dispositivos móveis</t>
  </si>
  <si>
    <t>Empréstimos e renovações</t>
  </si>
  <si>
    <t>Objetivo 4 e 34</t>
  </si>
  <si>
    <t>Objetivo quatro e trêsquatro</t>
  </si>
  <si>
    <t>B20</t>
  </si>
  <si>
    <t xml:space="preserve"> Empréstimo interbibliotecas (EIB) UFU</t>
  </si>
  <si>
    <t xml:space="preserve">Soma do número de empréstimos interbibliotecas (EIB) - atendimento e solicitação </t>
  </si>
  <si>
    <t>Manter o número de empréstimos Interbibliotecas (EIB) UFU</t>
  </si>
  <si>
    <t>Empréstimos</t>
  </si>
  <si>
    <t>Objetivo 4 e 35</t>
  </si>
  <si>
    <t>Objetivo quatro e trêscinco</t>
  </si>
  <si>
    <t>B21</t>
  </si>
  <si>
    <t xml:space="preserve"> Empréstimo entre bibliotecas (EEB) externas - atendimento e solicitação </t>
  </si>
  <si>
    <t>Soma do número de empréstimos entre bibliotecas (EEB) externas - atendimento e solicitação. Ressalva: este indicador, neste período de pandemia, depende do funcionamento da biblioteca que detém a obra</t>
  </si>
  <si>
    <t>Manter o número de empréstimos entre bibliotecas (EEB) externas</t>
  </si>
  <si>
    <t>Objetivo 4 e 36</t>
  </si>
  <si>
    <t>Objetivo quatro e trêsseis</t>
  </si>
  <si>
    <t>B22</t>
  </si>
  <si>
    <t xml:space="preserve"> Comutação bibliográfica - atendimento e solicitação </t>
  </si>
  <si>
    <t>Número de comutações bibliográficas (atendimento e solicitação) Ressalva: este indicador entrará em produção o projeto Pinakes for implementado pelo Ibict</t>
  </si>
  <si>
    <t>Manter o número de comutação bibliográfica</t>
  </si>
  <si>
    <t>Comutações</t>
  </si>
  <si>
    <t>Objetivo 4 e 37</t>
  </si>
  <si>
    <t>Objetivo quatro e trêssete</t>
  </si>
  <si>
    <t>B23</t>
  </si>
  <si>
    <t xml:space="preserve"> Número de atendimentos on-line </t>
  </si>
  <si>
    <t xml:space="preserve">Soma do número de atendimentos on-line (Ouvidoria, Fale Conosco, E-mails, Mídias Sociais, Chat) </t>
  </si>
  <si>
    <t>Manter o número de atendimentos on-line</t>
  </si>
  <si>
    <t>Objetivo 4 e 38</t>
  </si>
  <si>
    <t>Objetivo quatro e trêsoito</t>
  </si>
  <si>
    <t>B24</t>
  </si>
  <si>
    <t xml:space="preserve"> Componentes curriculares revisados*</t>
  </si>
  <si>
    <t>Soma do número de componentes curriculares revisados</t>
  </si>
  <si>
    <t>Manter o número de componentes curriculares revisados. Estimativa: média de 5 visitas MEC por ano / PPP de cada curso é composto por uma média de 60 componentes curriculares</t>
  </si>
  <si>
    <t>Componentes curriculares revisados</t>
  </si>
  <si>
    <t>Objetivo 4 e 39</t>
  </si>
  <si>
    <t>Objetivo quatro e trêsnove</t>
  </si>
  <si>
    <t>B25</t>
  </si>
  <si>
    <t xml:space="preserve">Fichas catalográficas (manual e automática) </t>
  </si>
  <si>
    <t xml:space="preserve">Soma do número de fichas catalográficas (manual e automática) </t>
  </si>
  <si>
    <t>Elevar o número de fichas catalográficas elaboradas</t>
  </si>
  <si>
    <t>Fichas catalográficas</t>
  </si>
  <si>
    <t>Objetivo 4 e 40</t>
  </si>
  <si>
    <t>DIRBI/EDUFU</t>
  </si>
  <si>
    <t>Objetivo quatro e quatro0</t>
  </si>
  <si>
    <t>B26</t>
  </si>
  <si>
    <t>Atribuição de ISBN (International Standard Book Number)</t>
  </si>
  <si>
    <t>Soma do número de ISBN atribuído</t>
  </si>
  <si>
    <t>Elevar o número de ISBN atribuídos</t>
  </si>
  <si>
    <t>ISBN</t>
  </si>
  <si>
    <t>Objetivo 4 e 41</t>
  </si>
  <si>
    <t>Objetivo quatro e quatroum</t>
  </si>
  <si>
    <t>B27</t>
  </si>
  <si>
    <t xml:space="preserve"> Número de usuários treinados </t>
  </si>
  <si>
    <t>Soma do número de usuários treinados (visita orientada, bases de dados, gerenciadores de referência, normalização etc.)</t>
  </si>
  <si>
    <t>Elevar o número de usuários treinados</t>
  </si>
  <si>
    <t>Usuários treinados</t>
  </si>
  <si>
    <t>Objetivo 4 e 42</t>
  </si>
  <si>
    <t>Objetivo quatro e quatrodois</t>
  </si>
  <si>
    <t>B28</t>
  </si>
  <si>
    <t>Seguidores nas mídias sociais</t>
  </si>
  <si>
    <t>Soma do número de seguidores nas mídias sociais</t>
  </si>
  <si>
    <t>Objetivo 4 e 43</t>
  </si>
  <si>
    <t>Objetivo quatro e quatrotrês</t>
  </si>
  <si>
    <t>B29</t>
  </si>
  <si>
    <t xml:space="preserve">Alcance nas mídias sociais </t>
  </si>
  <si>
    <t>Número do alcance nas mídias sociais</t>
  </si>
  <si>
    <t>Elevar o número de alcance (impressões, visualizações, acesso) nas mídias sociais das Bibliotecas UFU</t>
  </si>
  <si>
    <t>Alcance</t>
  </si>
  <si>
    <t>Objetivo 4 e 44</t>
  </si>
  <si>
    <t>Objetivo quatro e quatroquatro</t>
  </si>
  <si>
    <t>B30</t>
  </si>
  <si>
    <t>Consultas no website das Bibliotecas UFU</t>
  </si>
  <si>
    <t>Número de consultas no website das bibliotecas UFU</t>
  </si>
  <si>
    <t>Elevar o número de consultas no website das Bibliotecas UFU</t>
  </si>
  <si>
    <t>Objetivo 4 e 45</t>
  </si>
  <si>
    <t>Objetivo quatro e quatrocinco</t>
  </si>
  <si>
    <t>B31</t>
  </si>
  <si>
    <t>Acesso às Salas de Coleções Especiais*</t>
  </si>
  <si>
    <t>Número de acessos às salas de coleção especiais</t>
  </si>
  <si>
    <t>Manter o número de acessos às salas de coleções especiais</t>
  </si>
  <si>
    <t>Objetivo 4 e 46</t>
  </si>
  <si>
    <t>Objetivo quatro e quatroseis</t>
  </si>
  <si>
    <t>B32</t>
  </si>
  <si>
    <t xml:space="preserve"> Obras restauradas </t>
  </si>
  <si>
    <t xml:space="preserve">Número de obras do acervo geral restauradas </t>
  </si>
  <si>
    <t>Manter o número de obras restauradas</t>
  </si>
  <si>
    <t>Obras</t>
  </si>
  <si>
    <t>Objetivo 4 e 47</t>
  </si>
  <si>
    <t>Objetivo quatro e quatrosete</t>
  </si>
  <si>
    <t>B33</t>
  </si>
  <si>
    <t xml:space="preserve"> Obras higienizadas*</t>
  </si>
  <si>
    <t xml:space="preserve">Soma do número de obras das coleções Especiais higienizadas </t>
  </si>
  <si>
    <t>Manter o número de obras higienizadas</t>
  </si>
  <si>
    <t>Objetivo 4 e 48</t>
  </si>
  <si>
    <t>Objetivo quatro e quatrooito</t>
  </si>
  <si>
    <t>Diretriz 11</t>
  </si>
  <si>
    <t>TI01</t>
  </si>
  <si>
    <t>Tecnologia da Informação e Comunicação</t>
  </si>
  <si>
    <t>Diretriz 11 - Ampliar, modernizar e otimizar a infraestrutura de tecnologia da informação e comunicação.</t>
  </si>
  <si>
    <t>Taxa de investimentos em TIC</t>
  </si>
  <si>
    <t>Recursos aplicados em TI/ Total de recursos aplicados em custeio e capital
Recursos aplicados em TI: despesas liquidadas + restos a pagar liquidados de custeio e capital nos elementos de despesas (material de consumo, outros serviços de terceiros PJ, serviços de tecnologia da informação e comunicação – PJ, equipamentos e material permanente)
Total de recursos aplicados em custeio e capital: (Total de despesas liquidas + total restos a pagar liquidados de custeio + Investimentos, exceto despesa de pessoal)</t>
  </si>
  <si>
    <t>Elevar a Taxa de investimentos em TIC</t>
  </si>
  <si>
    <t>1,25</t>
  </si>
  <si>
    <t>1,40</t>
  </si>
  <si>
    <t>1,55</t>
  </si>
  <si>
    <t>1,70</t>
  </si>
  <si>
    <t>1,85</t>
  </si>
  <si>
    <t>Valor adequado às demandas</t>
  </si>
  <si>
    <t>Objetivos 4, 8 e 9</t>
  </si>
  <si>
    <t>CTIC</t>
  </si>
  <si>
    <t>Objetivos quatro, oito e nove</t>
  </si>
  <si>
    <t>TI02</t>
  </si>
  <si>
    <t>Taxa de atendimento de metas do Plano Diretor de Tecnologia da Informação e Comunicação (PDTIC)</t>
  </si>
  <si>
    <t>[(Qtd. Metas do PDTIC atendidas no ano/Total de metas do PDTIC previstas para o ano)] x 100</t>
  </si>
  <si>
    <t>Elevar a Taxa de atendimento de metas do Plano Diretor de Tecnologia da Informação e Comunicação (PDTIC)</t>
  </si>
  <si>
    <t>TI03</t>
  </si>
  <si>
    <t>Taxa de atendimento de demandas de armazenamento de dados</t>
  </si>
  <si>
    <t>[(número de unidades/órgãos atendidas(os)/número de unidades/órgãos demandantes)] x 100</t>
  </si>
  <si>
    <t>Elevar a Taxa de atendimento de demandas de armazenamento de dados</t>
  </si>
  <si>
    <t>TI04</t>
  </si>
  <si>
    <t>Taxa de digitalização dos serviços prestados em conformidade com o Plano de Transformação Digital SGD/ME vigente</t>
  </si>
  <si>
    <t>[(Número de serviços digitalizados / Número de serviços com potenciais de digitalização no plano vigente entrege ao SGD/ME)] x 100</t>
  </si>
  <si>
    <t>Elevar a Taxa de digitalização dos serviços prestados</t>
  </si>
  <si>
    <t>TI05</t>
  </si>
  <si>
    <t>Taxa de serviços de conectividade</t>
  </si>
  <si>
    <t>[(Qtd. unidades organizacionais atendidas por serviços de conectividade / Qtd. unidades organizacionais demandantes)] x 100</t>
  </si>
  <si>
    <t>Adequar a Taxa de serviços de conectividade</t>
  </si>
  <si>
    <t>TI06</t>
  </si>
  <si>
    <t>Taxa de atendimento de solicitações de atualizações de websites</t>
  </si>
  <si>
    <t>[(Solicitações de atualização de websites atendidas / total de solicitações de atualização de websites)] x 100</t>
  </si>
  <si>
    <t>Elevar a Taxa de atendimento de solicitações de atualizações de websites</t>
  </si>
  <si>
    <t>TI07</t>
  </si>
  <si>
    <t>Taxa de atendimento de solicitações de desenvolvimento de projetos de softwares</t>
  </si>
  <si>
    <t>[(Solicitações de desenvolvimento de softwares atendidas / total de solicitações de desenvolvimento de softwares)] x 100</t>
  </si>
  <si>
    <t>Adequar a Taxa de atendimento de solicitações de desenvolvimento de projetos de softwares</t>
  </si>
  <si>
    <t>TI08</t>
  </si>
  <si>
    <t>Taxa de atendimento de solicitações de manutenção de softwares</t>
  </si>
  <si>
    <t>[(Solicitações de manutenção de softwares atendidas / total de solicitações de manutenção de softwares)] x 100</t>
  </si>
  <si>
    <t>Adequar a Taxa de atendimento de solicitações de manutenção de softwares</t>
  </si>
  <si>
    <t>TI09</t>
  </si>
  <si>
    <t>Taxa de renovação do parque tecnológico</t>
  </si>
  <si>
    <t>n.º de ações de renovação no parque tecnológico atendidas / n.º de demandas de renovação do parque tecnológico</t>
  </si>
  <si>
    <t>Elevar a Taxa de renovação do parque tecnológico</t>
  </si>
  <si>
    <t>TI10</t>
  </si>
  <si>
    <t>Taxa de atendimento de chamados/requisições</t>
  </si>
  <si>
    <t>[(n.º de chamados ou requisições atendidas no prazo [(SLA)] / n.º total de chamados ou requisições)] x 100</t>
  </si>
  <si>
    <t>Elevar a Taxa de atendimento de chamados/requisições</t>
  </si>
  <si>
    <t>TI11</t>
  </si>
  <si>
    <t>Taxa de capacidade de transmissão de dados</t>
  </si>
  <si>
    <t>[(Capacidade de transmissão de dados atendida /  Capacidade de transmissão de dados)] x 100</t>
  </si>
  <si>
    <t>Elevar a Taxa de capacidade de transmissão de dados</t>
  </si>
  <si>
    <t>* Valor de referência de 2019 não disponível</t>
  </si>
  <si>
    <t>CONC1</t>
  </si>
  <si>
    <t>CONC2</t>
  </si>
  <si>
    <t>CONC3</t>
  </si>
  <si>
    <t>CONC4</t>
  </si>
  <si>
    <t>CONC5</t>
  </si>
  <si>
    <t>CONC6</t>
  </si>
  <si>
    <t>UA</t>
  </si>
  <si>
    <t>EIXO</t>
  </si>
  <si>
    <r>
      <rPr>
        <b/>
        <sz val="11"/>
        <color rgb="FF000000"/>
        <rFont val="Calibri, Arial"/>
      </rPr>
      <t xml:space="preserve">Indicador </t>
    </r>
    <r>
      <rPr>
        <b/>
        <sz val="11"/>
        <color rgb="FFFF0000"/>
        <rFont val="Calibri"/>
        <family val="2"/>
      </rPr>
      <t>*</t>
    </r>
  </si>
  <si>
    <t>Tipo 
(Obrigatório/Opcional)</t>
  </si>
  <si>
    <t>Unidade responsável pela base de dados</t>
  </si>
  <si>
    <r>
      <rPr>
        <b/>
        <sz val="11"/>
        <color rgb="FF000000"/>
        <rFont val="Calibri, Arial"/>
      </rPr>
      <t xml:space="preserve">Descrição da meta
</t>
    </r>
    <r>
      <rPr>
        <b/>
        <sz val="11"/>
        <color rgb="FFFF0000"/>
        <rFont val="Calibri"/>
        <family val="2"/>
      </rPr>
      <t>(Selecione uma descrição)</t>
    </r>
  </si>
  <si>
    <t>Unidade de medida do indicador</t>
  </si>
  <si>
    <t>Valor
 2019</t>
  </si>
  <si>
    <r>
      <rPr>
        <b/>
        <sz val="11"/>
        <color rgb="FF000000"/>
        <rFont val="Calibri, Arial"/>
      </rPr>
      <t xml:space="preserve">AUTOAVALIAÇÃO 
</t>
    </r>
    <r>
      <rPr>
        <b/>
        <sz val="11"/>
        <color rgb="FFFF0000"/>
        <rFont val="Calibri"/>
        <family val="2"/>
      </rPr>
      <t>(Selecione a capacidade de execução da meta)</t>
    </r>
  </si>
  <si>
    <r>
      <rPr>
        <b/>
        <sz val="11"/>
        <color rgb="FF000000"/>
        <rFont val="Calibri, Arial"/>
      </rPr>
      <t xml:space="preserve">Vinculação com ODS - Objetivos do Desenvolvimento Sustentável
</t>
    </r>
    <r>
      <rPr>
        <b/>
        <sz val="11"/>
        <color rgb="FFFF0000"/>
        <rFont val="Calibri"/>
        <family val="2"/>
      </rPr>
      <t>(Consulte na aba "ODS" e selecione o principal objetivo vinculado)</t>
    </r>
  </si>
  <si>
    <r>
      <rPr>
        <b/>
        <sz val="11"/>
        <color rgb="FF000000"/>
        <rFont val="Calibri, Arial"/>
      </rPr>
      <t xml:space="preserve">Outros (s) ODS
</t>
    </r>
    <r>
      <rPr>
        <b/>
        <sz val="11"/>
        <color rgb="FFFF0000"/>
        <rFont val="Calibri"/>
        <family val="2"/>
      </rPr>
      <t>(Preencha com outros objetivos ODS relacionados)</t>
    </r>
  </si>
  <si>
    <r>
      <rPr>
        <b/>
        <sz val="11"/>
        <color rgb="FF000000"/>
        <rFont val="Calibri, Arial"/>
      </rPr>
      <t xml:space="preserve">Outros planos atendidos pela meta
 </t>
    </r>
    <r>
      <rPr>
        <b/>
        <sz val="11"/>
        <color rgb="FFFF0000"/>
        <rFont val="Calibri"/>
        <family val="2"/>
      </rPr>
      <t>(Selecione)</t>
    </r>
  </si>
  <si>
    <t>Outro(s) plano(s)</t>
  </si>
  <si>
    <t>Unidade responsável pelo acompanhamento e execução da meta</t>
  </si>
  <si>
    <t>GRADUAÇÃO</t>
  </si>
  <si>
    <t>Taxa de estudantes da graduação diplomados na duração padrão do curso</t>
  </si>
  <si>
    <t>DIRAC</t>
  </si>
  <si>
    <t xml:space="preserve">1a. Elevar a taxa de estudantes da graduação diplomados na duração padrão do curso
</t>
  </si>
  <si>
    <t>Estratégia Nacional de Desenvolvimento Econômico e Social (Endes)</t>
  </si>
  <si>
    <r>
      <rPr>
        <sz val="11"/>
        <color theme="1"/>
        <rFont val="Calibri, Arial"/>
      </rPr>
      <t xml:space="preserve">[(total de alunos que concluíram o curso </t>
    </r>
    <r>
      <rPr>
        <b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no
período </t>
    </r>
    <r>
      <rPr>
        <b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)/(quantidade de alunos que
ingressaram no curso </t>
    </r>
    <r>
      <rPr>
        <b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no período </t>
    </r>
    <r>
      <rPr>
        <b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− </t>
    </r>
    <r>
      <rPr>
        <b/>
        <sz val="11"/>
        <color theme="1"/>
        <rFont val="Calibri"/>
        <family val="2"/>
      </rPr>
      <t>d</t>
    </r>
    <r>
      <rPr>
        <sz val="11"/>
        <color theme="1"/>
        <rFont val="Calibri"/>
        <family val="2"/>
      </rPr>
      <t xml:space="preserve">, sendo d a duração
do curso em períodos)]  x 100 </t>
    </r>
  </si>
  <si>
    <t xml:space="preserve">2a. Elevar a taxa de sucesso na graduação
</t>
  </si>
  <si>
    <r>
      <rPr>
        <sz val="11"/>
        <color theme="1"/>
        <rFont val="Calibri, Arial"/>
      </rPr>
      <t xml:space="preserve">Índice de evasão nos cursos de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</si>
  <si>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t>3b. Manter o índice de evasão na graduação</t>
  </si>
  <si>
    <r>
      <rPr>
        <sz val="11"/>
        <color theme="1"/>
        <rFont val="Calibri, Arial"/>
      </rPr>
      <t xml:space="preserve">Índice de evasão de estudantes cotistas
</t>
    </r>
    <r>
      <rPr>
        <sz val="11"/>
        <color rgb="FFFF0000"/>
        <rFont val="Calibri"/>
        <family val="2"/>
      </rPr>
      <t>(Consolidado - PPI- escola pública, Renda até 1,5 SM - escola pública, PCD - escola pública)</t>
    </r>
  </si>
  <si>
    <t>* Considerando Matriculados, ingressantes e concluintes cotistas</t>
  </si>
  <si>
    <t>3.1a Manter o índice de evasão de estudantes cotistas</t>
  </si>
  <si>
    <t>Objetivo 10</t>
  </si>
  <si>
    <t>ODS 1</t>
  </si>
  <si>
    <r>
      <rPr>
        <sz val="11"/>
        <color theme="1"/>
        <rFont val="Calibri, Arial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</si>
  <si>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t>4b.  Manter o índice de retenção na graduação</t>
  </si>
  <si>
    <t>ODS 16. Paz, justiça e instituições eficazes - Promover sociedades pacíficas e inclusivas par ao desenvolvimento sustentável, proporcionar o acesso à justiça para todos e construir instituições eficazes, responsáveis e inclusivas em todos os níveis</t>
  </si>
  <si>
    <r>
      <rPr>
        <sz val="11"/>
        <color theme="1"/>
        <rFont val="Calibri, Arial"/>
      </rPr>
      <t xml:space="preserve">Índice de retenção de estudantes cotistas
</t>
    </r>
    <r>
      <rPr>
        <sz val="11"/>
        <color rgb="FFFF0000"/>
        <rFont val="Calibri"/>
        <family val="2"/>
      </rPr>
      <t>(Consolidado - PPI- escola pública, Renda até 1,5 SM - escola pública, PCD - escola pública)</t>
    </r>
  </si>
  <si>
    <t>4.1b Diminuir o índice de retenção de estudantes cotistas</t>
  </si>
  <si>
    <t>ODS 4. Educação de qualidade - Assegurar a educação inclusiva, e equitativa e de qualidade, e promover oportunidades de aprendizagem ao longo da vida para todos</t>
  </si>
  <si>
    <t>Taxa de oferta de disciplinas na modalidade EaD na graduação presencial conforme previsto em legislação</t>
  </si>
  <si>
    <t xml:space="preserve">(carga horária EaD no ano/carga horária total) x 100 </t>
  </si>
  <si>
    <t>Deve-se considerar os parâmetros previstos nos projetos pedagógicos</t>
  </si>
  <si>
    <t>Controle interno da coordenação</t>
  </si>
  <si>
    <t>5b. Manter a taxa de oferta de disciplinas na modalidade EaD nos cursos de graduação, conforme previsto em legislação UFU/MEC</t>
  </si>
  <si>
    <t>6b. Manter a taxa de desempenho acadêmico</t>
  </si>
  <si>
    <t>10.1a Manter o conceito ENADE</t>
  </si>
  <si>
    <t xml:space="preserve">8a. Elevar a taxa de projetos pedagógicos revisados
</t>
  </si>
  <si>
    <t>Taxa de mobilidade nacional nos cursos de graduação</t>
  </si>
  <si>
    <t xml:space="preserve">9a. Elevar o n.º de estudantes da gradução participantes de ações de mobilidade nacional
</t>
  </si>
  <si>
    <t>Não se relaciona com nenhum dos ODS</t>
  </si>
  <si>
    <t>10.2b Manter o Conceito Preliminar de Curso (CPC)</t>
  </si>
  <si>
    <t xml:space="preserve">11a. Elevar a taxa de estudantes de graduação participantes de programas de iniciação científica ou tecnológica
</t>
  </si>
  <si>
    <t>ODS 4. Educação de qualidade - Assegurar a educação inclusiva, e equitativa e de qualidade, e promover oportunidades de aprendizagem ao longo da vida para todos.</t>
  </si>
  <si>
    <t>12b. Manter a taxa de estudantes de graduação em regime presencial envolvidos em Extensão</t>
  </si>
  <si>
    <t>Taxa de egressos empregados em área de formação do curso de graduação</t>
  </si>
  <si>
    <t xml:space="preserve">(nº egressos atuando em sua
área de formação acadêmica/no total de
egressos nos cursos de graduação) x 100 </t>
  </si>
  <si>
    <t>13a. Elevar a taxa de egressos empregados em área de formação do curso de graduação</t>
  </si>
  <si>
    <t>NÃO HÁ DADOS CONSOLIDADOS</t>
  </si>
  <si>
    <t>14b. Manter a taxa de cursos de graduação com uma disciplina ou conteúdo e atividade curricular concernentes à Educação das Relações Étnico-raciais e Histórias e Culturas Afro-Brasileira, Africana e Indígena</t>
  </si>
  <si>
    <t xml:space="preserve">[(Total de cursos de graduação com pelo menos uma disciplina com conteúdo relacionado a emprendedorismo/Total de cursos de graduação da UFU)]  x 100 </t>
  </si>
  <si>
    <t>15b. Manter a taxa de cursos de graduação com disciplinas de empreendedorismo</t>
  </si>
  <si>
    <t>Objetivo 8</t>
  </si>
  <si>
    <t>ODS 17. Parcerias e meios de implementação - Fortalecer os meios de implementação e revitalizar a parceria global para o desenvolvimento sustentável.</t>
  </si>
  <si>
    <t xml:space="preserve">[(Total de cursos de graduação com pelo menos uma disciplina com conteúdo relacionado a sustentabilidade/Total de cursos de graduação da UFU)]  x 100 </t>
  </si>
  <si>
    <t>16b. Manter a taxa de cursos de graduação com disciplinas de sustentabilidade</t>
  </si>
  <si>
    <t>ODS 11. Cidades e comunidades sustentáveis - Tornar as cidades e os assentamentos humanos inclusivos, seguros, resilientes e sustentáveis.
ODS 12. Consumo e produção responsáveis - Assegurar padrões de produção e de consumo sustentáveis.</t>
  </si>
  <si>
    <t>PÓS - PESQUISA</t>
  </si>
  <si>
    <r>
      <rPr>
        <sz val="11"/>
        <color theme="1"/>
        <rFont val="Calibri"/>
        <family val="2"/>
      </rPr>
      <t xml:space="preserve">Conceito CAPES/MEC do programa de pós-graduação </t>
    </r>
    <r>
      <rPr>
        <i/>
        <sz val="11"/>
        <color theme="1"/>
        <rFont val="Calibri"/>
        <family val="2"/>
      </rPr>
      <t>stricto sensu</t>
    </r>
  </si>
  <si>
    <t xml:space="preserve"> PROPP</t>
  </si>
  <si>
    <t>1a Elevar o conceito CAPES do(s) programa(s) de pós-graduação stricto sensu</t>
  </si>
  <si>
    <t>Objetivos  4, 9 e 10</t>
  </si>
  <si>
    <t xml:space="preserve">CPA </t>
  </si>
  <si>
    <r>
      <rPr>
        <sz val="11"/>
        <color theme="1"/>
        <rFont val="Calibri"/>
        <family val="2"/>
      </rPr>
      <t xml:space="preserve">Matriculados na pós-graduação </t>
    </r>
    <r>
      <rPr>
        <i/>
        <sz val="11"/>
        <color theme="1"/>
        <rFont val="Calibri"/>
        <family val="2"/>
      </rPr>
      <t>stricto-sensu</t>
    </r>
  </si>
  <si>
    <r>
      <rPr>
        <sz val="11"/>
        <color theme="1"/>
        <rFont val="Calibri"/>
        <family val="2"/>
      </rPr>
      <t xml:space="preserve">Soma do número de matriculados na pós-graduação </t>
    </r>
    <r>
      <rPr>
        <i/>
        <sz val="11"/>
        <color theme="1"/>
        <rFont val="Calibri"/>
        <family val="2"/>
      </rPr>
      <t>stricto sensu</t>
    </r>
  </si>
  <si>
    <t>2a Elevar o número de matriculados na pós-graduação stricto-sensu</t>
  </si>
  <si>
    <t>Objetivos 8 e 10</t>
  </si>
  <si>
    <r>
      <rPr>
        <sz val="11"/>
        <color theme="1"/>
        <rFont val="Calibri"/>
        <family val="2"/>
      </rPr>
      <t xml:space="preserve">Novos cursos de pós-graduação </t>
    </r>
    <r>
      <rPr>
        <i/>
        <sz val="11"/>
        <color theme="1"/>
        <rFont val="Calibri"/>
        <family val="2"/>
      </rPr>
      <t>stricto sensu</t>
    </r>
    <r>
      <rPr>
        <sz val="11"/>
        <color theme="1"/>
        <rFont val="Calibri"/>
        <family val="2"/>
      </rPr>
      <t xml:space="preserve"> </t>
    </r>
  </si>
  <si>
    <r>
      <rPr>
        <sz val="11"/>
        <color theme="1"/>
        <rFont val="Calibri"/>
        <family val="2"/>
      </rPr>
      <t xml:space="preserve">Soma do número de cursos de pós-graduação </t>
    </r>
    <r>
      <rPr>
        <i/>
        <sz val="11"/>
        <color theme="1"/>
        <rFont val="Calibri"/>
        <family val="2"/>
      </rPr>
      <t xml:space="preserve">stricto sensu 
</t>
    </r>
    <r>
      <rPr>
        <sz val="11"/>
        <color theme="1"/>
        <rFont val="Calibri"/>
        <family val="2"/>
      </rPr>
      <t>Considerar os cursos que iniciaram as suas atividades</t>
    </r>
  </si>
  <si>
    <t>3a Elevar o número de cursos de pós-graduação stricto-sensu</t>
  </si>
  <si>
    <t>Matriculados nos cursos de especialização</t>
  </si>
  <si>
    <t>Soma do número de matriculados nos cursos de especialização (exceto residência)</t>
  </si>
  <si>
    <t>4.1b Manter o número de matriculados nos cursos de especialização</t>
  </si>
  <si>
    <t xml:space="preserve">FACED </t>
  </si>
  <si>
    <t>Novas vagas em cursos de especialização</t>
  </si>
  <si>
    <t>Soma do número de novas vagas em cursos de especialização (exceto residência)</t>
  </si>
  <si>
    <t>Novos cursos de especialização</t>
  </si>
  <si>
    <t>Soma do número de cursos de especialização
Considerar os cursos que iniciaram as suas atividades (exceto residência)</t>
  </si>
  <si>
    <t>Novos Cursos de residência médica</t>
  </si>
  <si>
    <t>Soma do número de cursos de residência médica . Considerar os cursos que iniciaram as suas atividades</t>
  </si>
  <si>
    <t>Soma do número de cursos de residência  uni e multiprofissional 
Considerar os cursos que iniciaram as suas atividades</t>
  </si>
  <si>
    <r>
      <rPr>
        <sz val="11"/>
        <color theme="1"/>
        <rFont val="Calibri"/>
        <family val="2"/>
      </rPr>
      <t xml:space="preserve">Taxa de teses e dissertações dos PPGs com impacto econômico, social e ambiental
</t>
    </r>
    <r>
      <rPr>
        <sz val="10"/>
        <color theme="1"/>
        <rFont val="Calibri"/>
        <family val="2"/>
      </rPr>
      <t>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  </r>
  </si>
  <si>
    <t>Unidade acadêmica</t>
  </si>
  <si>
    <t>5a Elevar a Taxa de teses e dissertações dos PPGs com impacto econômico, social e ambiental</t>
  </si>
  <si>
    <t>Relatório de Autoavaliação do PPGCE - 2021</t>
  </si>
  <si>
    <r>
      <rPr>
        <sz val="11"/>
        <color theme="1"/>
        <rFont val="Calibri"/>
        <family val="2"/>
      </rPr>
      <t xml:space="preserve">Taxa de produção científica qualificada como A4 ou superior nos PPGs-UFU
</t>
    </r>
    <r>
      <rPr>
        <sz val="10"/>
        <color theme="1"/>
        <rFont val="Calibri"/>
        <family val="2"/>
      </rPr>
      <t xml:space="preserve">
* O valor de referência 2019 não precisa ser informado, em virtude da alteração da classificação. O planejamento 2022-2027 deverá considerar a nova classificação A4, conforme orientações da PROPP.</t>
    </r>
  </si>
  <si>
    <r>
      <rPr>
        <sz val="11"/>
        <color theme="1"/>
        <rFont val="Calibri"/>
        <family val="2"/>
      </rPr>
      <t xml:space="preserve">(Total de produções qualificadas como A4 ou superior nos PPGs-UFU/Total de produções qualificadas) x 100 
</t>
    </r>
    <r>
      <rPr>
        <sz val="10"/>
        <color theme="1"/>
        <rFont val="Calibri"/>
        <family val="2"/>
      </rPr>
      <t>* podem ser consideradas todas as produções vinculadas ao programa, incluindo as produções de egressos e técnicos administrativos</t>
    </r>
  </si>
  <si>
    <t>6b Manter a Taxa de produção científica qualificada como A4 ou superior nos PPGs-UFU</t>
  </si>
  <si>
    <t>PROCESSO DE RECREDENCIAMENTO/2020-2023 / UFU</t>
  </si>
  <si>
    <t xml:space="preserve">(Total de produções com autoria estrangeira)/(Total de produções)  x 100 </t>
  </si>
  <si>
    <t>7a Elevar a Taxa de produção científica com co-autoria com pesquisadores estrangeiros</t>
  </si>
  <si>
    <t>Relatório de Avaliação Prévia da Área de Comunicação e Informação / CAPES / Seminário de Meio Termo 2019</t>
  </si>
  <si>
    <t>Taxa de docentes credenciados em programas de pós-graduação</t>
  </si>
  <si>
    <t>(n.º de docentes credenciados / total de docentes) x 100</t>
  </si>
  <si>
    <t>9a Elevar o número de Projetos de pesquisa em execução</t>
  </si>
  <si>
    <t xml:space="preserve">10b Manter o número de Projetos de pesquisa concluídos </t>
  </si>
  <si>
    <t>11b Manter o número de Número de  laboratórios de pesquisa multiusuários (com agendamento para comunidade)</t>
  </si>
  <si>
    <t>12a Elevar o número de Projetos de pesquisa de iniciação científica com fomento e sem bolsa</t>
  </si>
  <si>
    <t>13a Elevar o número de Projetos de pesquisa de iniciação científica sem fomento e com bolsa</t>
  </si>
  <si>
    <t>14a Elevar o número de Projetos de pesquisa de iniciação científica com fomento e bolsa</t>
  </si>
  <si>
    <t>EXTENSÃO E CULTURA</t>
  </si>
  <si>
    <r>
      <rPr>
        <sz val="11"/>
        <color theme="1"/>
        <rFont val="Calibri"/>
        <family val="2"/>
      </rPr>
      <t>Taxa de p</t>
    </r>
    <r>
      <rPr>
        <sz val="11"/>
        <color rgb="FF000000"/>
        <rFont val="Calibri Light"/>
        <family val="2"/>
      </rPr>
      <t>articipação de docentes na Extensão</t>
    </r>
  </si>
  <si>
    <t>1a. Elevar a taxa de participação de docentes na Extensão</t>
  </si>
  <si>
    <t>Objetivo 17</t>
  </si>
  <si>
    <t xml:space="preserve"> 20RK - Funcionamento de Instituições Federais de Ensino Superior </t>
  </si>
  <si>
    <t>Política Nacional de Curricularização da Extensão Universitária</t>
  </si>
  <si>
    <r>
      <rPr>
        <sz val="11"/>
        <color theme="1"/>
        <rFont val="Calibri"/>
        <family val="2"/>
      </rPr>
      <t>Taxa de p</t>
    </r>
    <r>
      <rPr>
        <sz val="11"/>
        <color rgb="FF000000"/>
        <rFont val="Calibri Light"/>
        <family val="2"/>
      </rPr>
      <t>articipação de TAE na Extensão</t>
    </r>
  </si>
  <si>
    <t>2a. Elevar a taxa de participação de TAE na Extensão</t>
  </si>
  <si>
    <t>política Nacional de Curricularização da Extensão Universitária</t>
  </si>
  <si>
    <t>(Nº de unidades com COEXTs devidamente criadas e regulamentados/ nº total de unidades acadêmicas e especiais</t>
  </si>
  <si>
    <t>PROEXC/Unidades Acadêmicas e Especiais</t>
  </si>
  <si>
    <t>Unidades Acadêmicas</t>
  </si>
  <si>
    <t>4a. Elevar a Taxa de cursos que reconhecem, na forma de Atividades complementares, a participação de estudantes da graduação em ações de cultura</t>
  </si>
  <si>
    <t>Política institucional de Cultura Universitária</t>
  </si>
  <si>
    <t xml:space="preserve">5a. Elevar o número de Matriculados na graduação que participam nas empresas juniores (EJs), times de empreendedorismo social  e nas organizações sociais de empreendedorismo </t>
  </si>
  <si>
    <t>Taxa das Unidades Acadêmicas/Especiais com aprovação dos Plano de Extensão das Unidades</t>
  </si>
  <si>
    <t>(Nº de unidades com os Plano de Extensão regulamentados/ nº total de unidades acadêmicas e especiais</t>
  </si>
  <si>
    <t>GESTÃO DE PESSOAS</t>
  </si>
  <si>
    <t>(Total de servidores participantes de ações de capacitação interna)/(Total de servidores) x 100</t>
  </si>
  <si>
    <t>1a. Elevar a taxa de capacitação de servidores efetivos (técnicos administrativos + docentes)</t>
  </si>
  <si>
    <t>(Total de servidores beneficiados por ações de saúde, qualidade de vida e segurança do trabalho)/(Total de servidores) x 100</t>
  </si>
  <si>
    <t>3b. Manter o n.º de professores equivalentes</t>
  </si>
  <si>
    <t>20RI - Funcionamento das Instituições Federais de Educação Básica</t>
  </si>
  <si>
    <t>20RL - Funcionamento das Instituições da Rede Federal de Educação Profissional, Cientícifa e Tecnológica</t>
  </si>
  <si>
    <t>6a. Elevar o índice de qualificação de docentes do ensino superior</t>
  </si>
  <si>
    <t>7a. Elevar o índice de qualificação do corpo técnico-administrativo</t>
  </si>
  <si>
    <t>INTERNACIONALIZAÇÃO</t>
  </si>
  <si>
    <t>1a. Elevar o número de estudantes da gradução participantes de ações de mobilidade internacional (alunos recebidos)</t>
  </si>
  <si>
    <t xml:space="preserve">20GK - Fomento às Ações de Gaduação, Pós-Graduação, Ensino, Pesquisa e Extensão. </t>
  </si>
  <si>
    <t>2a. Elevar o número de Estudantes da gradução participantes de ações de mobilidade internacional (alunos enviados)</t>
  </si>
  <si>
    <t>3b. Manter o número de Estudantes de graduação estrangeiros recebidos para conclusão plena do curso (exemplos: PEC-G + Timor Leste)</t>
  </si>
  <si>
    <t>4a. Elevar o número de estudantes de pós-graduação stricto sensu participantes de ações de mobilidade internacional (alunos recebidos)</t>
  </si>
  <si>
    <t>Objetivo 10 e 16</t>
  </si>
  <si>
    <t>5a. Elevar o número de Estudantes de pós-graduação stricto sensu participantes de ações de mobilidade internacional (alunos enviados - exemplo: Doutorado-Sanduíche)</t>
  </si>
  <si>
    <t>6a. Elevar o número de Estudantes de pós-graduação stricto sensu estrangeiros recebidos para conclusão plena do curso (exemplos: PEC-PG + OEA + PROAFRI)</t>
  </si>
  <si>
    <t xml:space="preserve">[(n.º de artigos com colaboração internacional /nº de artigos publicados)] x 100	</t>
  </si>
  <si>
    <t>8a. Elevar a Taxa de participação de pesquisadores em missões no exterior (exemplo: PRINT-UFU)</t>
  </si>
  <si>
    <t>FACES</t>
  </si>
  <si>
    <t>ODS 8, ODS 9, ODS 16</t>
  </si>
  <si>
    <t>ENDES</t>
  </si>
  <si>
    <r>
      <rPr>
        <sz val="11"/>
        <rFont val="Calibri"/>
        <family val="2"/>
        <charset val="1"/>
      </rPr>
      <t xml:space="preserve">[(total de alunos que concluíram o curso </t>
    </r>
    <r>
      <rPr>
        <b/>
        <sz val="11"/>
        <rFont val="Calibri"/>
        <family val="2"/>
        <charset val="1"/>
      </rPr>
      <t>c</t>
    </r>
    <r>
      <rPr>
        <sz val="11"/>
        <rFont val="Calibri"/>
        <family val="2"/>
        <charset val="1"/>
      </rPr>
      <t xml:space="preserve"> no
período </t>
    </r>
    <r>
      <rPr>
        <b/>
        <sz val="11"/>
        <rFont val="Calibri"/>
        <family val="2"/>
        <charset val="1"/>
      </rPr>
      <t>p</t>
    </r>
    <r>
      <rPr>
        <sz val="11"/>
        <rFont val="Calibri"/>
        <family val="2"/>
        <charset val="1"/>
      </rPr>
      <t xml:space="preserve">)/(quantidade de alunos que
ingressaram no curso </t>
    </r>
    <r>
      <rPr>
        <b/>
        <sz val="11"/>
        <rFont val="Calibri"/>
        <family val="2"/>
        <charset val="1"/>
      </rPr>
      <t>c</t>
    </r>
    <r>
      <rPr>
        <sz val="11"/>
        <rFont val="Calibri"/>
        <family val="2"/>
        <charset val="1"/>
      </rPr>
      <t xml:space="preserve"> no período </t>
    </r>
    <r>
      <rPr>
        <b/>
        <sz val="11"/>
        <rFont val="Calibri"/>
        <family val="2"/>
        <charset val="1"/>
      </rPr>
      <t>p</t>
    </r>
    <r>
      <rPr>
        <sz val="11"/>
        <rFont val="Calibri"/>
        <family val="2"/>
        <charset val="1"/>
      </rPr>
      <t xml:space="preserve"> − </t>
    </r>
    <r>
      <rPr>
        <b/>
        <sz val="11"/>
        <rFont val="Calibri"/>
        <family val="2"/>
        <charset val="1"/>
      </rPr>
      <t>d</t>
    </r>
    <r>
      <rPr>
        <sz val="11"/>
        <rFont val="Calibri"/>
        <family val="2"/>
        <charset val="1"/>
      </rPr>
      <t xml:space="preserve">, sendo d a duração
do curso em períodos)]  x 100 </t>
    </r>
  </si>
  <si>
    <r>
      <rPr>
        <sz val="11"/>
        <rFont val="Calibri"/>
        <family val="2"/>
        <charset val="1"/>
      </rPr>
      <t xml:space="preserve">Índice de evasão nos cursos de graduação
</t>
    </r>
    <r>
      <rPr>
        <sz val="11"/>
        <color rgb="FFFF0000"/>
        <rFont val="Calibri"/>
        <family val="2"/>
        <charset val="1"/>
      </rPr>
      <t>(preencher com o indicador consolidado POR UNIDADE, não preencher com valores de cursos específicos)</t>
    </r>
  </si>
  <si>
    <t xml:space="preserve">3a. Diminuir o índice de evasão na graduação
</t>
  </si>
  <si>
    <r>
      <rPr>
        <sz val="11"/>
        <rFont val="Calibri"/>
        <family val="2"/>
        <charset val="1"/>
      </rPr>
      <t xml:space="preserve">Índice de evasão de estudantes cotistas
</t>
    </r>
    <r>
      <rPr>
        <sz val="11"/>
        <color rgb="FFFF0000"/>
        <rFont val="Calibri"/>
        <family val="2"/>
        <charset val="1"/>
      </rPr>
      <t>(Consolidado - PPI- escola pública, Renda até 1,5 SM - escola pública, PCD - escola pública)</t>
    </r>
  </si>
  <si>
    <t>3.1b Diminuir o índice de evasão de estudantes cotistas</t>
  </si>
  <si>
    <t>ODS 8, ODS 9, ODS 10, ODS 16</t>
  </si>
  <si>
    <r>
      <rPr>
        <sz val="11"/>
        <rFont val="Calibri"/>
        <family val="2"/>
        <charset val="1"/>
      </rPr>
      <t xml:space="preserve">Índice de retenção na graduação
</t>
    </r>
    <r>
      <rPr>
        <sz val="11"/>
        <color rgb="FFFF0000"/>
        <rFont val="Calibri"/>
        <family val="2"/>
        <charset val="1"/>
      </rPr>
      <t>(preencher com o indicador consolidado POR UNIDADE, não preencher com valores de cursos específicos)</t>
    </r>
  </si>
  <si>
    <t xml:space="preserve">4a. Diminuir o índice de retenção na graduação
</t>
  </si>
  <si>
    <r>
      <rPr>
        <sz val="11"/>
        <rFont val="Calibri"/>
        <family val="2"/>
        <charset val="1"/>
      </rPr>
      <t xml:space="preserve">Índice de retenção de estudantes cotistas
</t>
    </r>
    <r>
      <rPr>
        <sz val="11"/>
        <color rgb="FFFF0000"/>
        <rFont val="Calibri"/>
        <family val="2"/>
        <charset val="1"/>
      </rPr>
      <t>(Consolidado - PPI- escola pública, Renda até 1,5 SM - escola pública, PCD - escola pública)</t>
    </r>
  </si>
  <si>
    <t xml:space="preserve">5a. Elevar a taxa de oferta de disciplinas na modalidade EaD nos cursos de graduação conforme previsto em legislação UFU/MEC
</t>
  </si>
  <si>
    <t>PDTIC, ENDES</t>
  </si>
  <si>
    <t xml:space="preserve">6a. Elevar a taxa de desempenho acadêmico
</t>
  </si>
  <si>
    <t>ODS 8, ODS 9, ODS 17</t>
  </si>
  <si>
    <t>12a. Elevar a taxa de estudantes de graduação em regime presencial envolvidos em Extensão</t>
  </si>
  <si>
    <t>ODS 8, ODS 9, ODS 10, ODS 11, ODS 16</t>
  </si>
  <si>
    <t>14a. Elevar a taxa de cursos de graduação com uma disciplina ou conteúdo e atividade curricular concernentes à Educação das Relações Étnico-raciais e Histórias e Culturas Afro-Brasileira, Africana e Indígena</t>
  </si>
  <si>
    <t>15a. Elevar a taxa de cursos de graduação com disciplinas de empreendedorismo</t>
  </si>
  <si>
    <t>16a. Elevar a taxa de cursos de graduação com disciplinas de sustentabilidade</t>
  </si>
  <si>
    <t>ODS 8, ODS 9, ODS 10, ODS 11, ODS 12, ODS 13, ODS 14, ODS 15, ODS 16</t>
  </si>
  <si>
    <r>
      <rPr>
        <sz val="11"/>
        <rFont val="Calibri"/>
        <family val="2"/>
        <charset val="1"/>
      </rPr>
      <t xml:space="preserve">Conceito CAPES/MEC do programa de pós-graduação </t>
    </r>
    <r>
      <rPr>
        <i/>
        <sz val="11"/>
        <rFont val="Calibri"/>
        <family val="2"/>
        <charset val="1"/>
      </rPr>
      <t>stricto sensu</t>
    </r>
  </si>
  <si>
    <r>
      <rPr>
        <sz val="11"/>
        <rFont val="Calibri"/>
        <family val="2"/>
        <charset val="1"/>
      </rPr>
      <t xml:space="preserve">Matriculados na pós-graduação </t>
    </r>
    <r>
      <rPr>
        <i/>
        <sz val="11"/>
        <rFont val="Calibri"/>
        <family val="2"/>
        <charset val="1"/>
      </rPr>
      <t>stricto-sensu</t>
    </r>
  </si>
  <si>
    <r>
      <rPr>
        <sz val="11"/>
        <rFont val="Calibri"/>
        <family val="2"/>
        <charset val="1"/>
      </rPr>
      <t xml:space="preserve">Soma do número de matriculados na pós-graduação </t>
    </r>
    <r>
      <rPr>
        <i/>
        <sz val="11"/>
        <rFont val="Calibri"/>
        <family val="2"/>
        <charset val="1"/>
      </rPr>
      <t>stricto sensu</t>
    </r>
  </si>
  <si>
    <r>
      <rPr>
        <sz val="11"/>
        <rFont val="Calibri"/>
        <family val="2"/>
        <charset val="1"/>
      </rPr>
      <t xml:space="preserve">Novos cursos de pós-graduação </t>
    </r>
    <r>
      <rPr>
        <i/>
        <sz val="11"/>
        <rFont val="Calibri"/>
        <family val="2"/>
        <charset val="1"/>
      </rPr>
      <t>stricto sensu</t>
    </r>
    <r>
      <rPr>
        <sz val="11"/>
        <rFont val="Calibri"/>
        <family val="2"/>
        <charset val="1"/>
      </rPr>
      <t xml:space="preserve"> </t>
    </r>
  </si>
  <si>
    <r>
      <rPr>
        <sz val="11"/>
        <rFont val="Calibri"/>
        <family val="2"/>
        <charset val="1"/>
      </rPr>
      <t xml:space="preserve">Soma do número de cursos de pós-graduação </t>
    </r>
    <r>
      <rPr>
        <i/>
        <sz val="11"/>
        <rFont val="Calibri"/>
        <family val="2"/>
        <charset val="1"/>
      </rPr>
      <t xml:space="preserve">stricto sensu 
</t>
    </r>
    <r>
      <rPr>
        <sz val="11"/>
        <rFont val="Calibri"/>
        <family val="2"/>
        <charset val="1"/>
      </rPr>
      <t>Considerar os cursos que iniciaram as suas atividades</t>
    </r>
  </si>
  <si>
    <r>
      <rPr>
        <sz val="11"/>
        <rFont val="Calibri"/>
        <family val="2"/>
        <charset val="1"/>
      </rPr>
      <t xml:space="preserve">Taxa de teses e dissertações dos PPGs com impacto econômico, social e ambiental
</t>
    </r>
    <r>
      <rPr>
        <sz val="10"/>
        <rFont val="Calibri"/>
        <family val="2"/>
        <charset val="1"/>
      </rPr>
      <t>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  </r>
  </si>
  <si>
    <r>
      <rPr>
        <sz val="11"/>
        <rFont val="Calibri"/>
        <family val="2"/>
        <charset val="1"/>
      </rPr>
      <t xml:space="preserve">Taxa de produção científica qualificada como A4 ou superior nos PPGs-UFU
</t>
    </r>
    <r>
      <rPr>
        <sz val="10"/>
        <rFont val="Calibri"/>
        <family val="2"/>
        <charset val="1"/>
      </rPr>
      <t xml:space="preserve">
* O valor de referência 2019 não precisa ser informado, em virtude da alteração da classificação. O planejamento 2022-2027 deverá considerar a nova classificação A4, conforme orientações da PROPP.</t>
    </r>
  </si>
  <si>
    <r>
      <rPr>
        <sz val="11"/>
        <rFont val="Calibri"/>
        <family val="2"/>
        <charset val="1"/>
      </rPr>
      <t xml:space="preserve">(Total de produções qualificadas como A4 ou superior nos PPGs-UFU/Total de produções qualificadas) x 100 
</t>
    </r>
    <r>
      <rPr>
        <sz val="10"/>
        <rFont val="Calibri"/>
        <family val="2"/>
        <charset val="1"/>
      </rPr>
      <t>* podem ser consideradas todas as produções vinculadas ao programa, incluindo as produções de egressos e técnicos administrativos</t>
    </r>
  </si>
  <si>
    <t xml:space="preserve">10a Elevar o número de Projetos de pesquisa concluídos </t>
  </si>
  <si>
    <t>11a Elevar o número de Número de  laboratórios de pesquisa multiusuários (com agendamento para comunidade)</t>
  </si>
  <si>
    <t>3b. Manter o número de Coordenações de Extensão</t>
  </si>
  <si>
    <t>4b. Manter a Taxa de cursos que reconhecem, na forma de Atividades complementares, a participação de estudantes da graduação em ações de cultura</t>
  </si>
  <si>
    <t>6a.  Elevar o número de planos de extensão aprovados</t>
  </si>
  <si>
    <t>2a. Elevar a taxa de servidores efetivos beneficiados por ações de saúde, qualidade de vida e segurança do trabalho</t>
  </si>
  <si>
    <t>3a. Elevar o n.º de professores equivalentes</t>
  </si>
  <si>
    <t>ODS 9, ODS 17</t>
  </si>
  <si>
    <t>3a. Elevar o número de Estudantes de graduação estrangeiros recebidos para conclusão plena do curso (exemplos: PEC-G + Timor Leste)</t>
  </si>
  <si>
    <t>7a. Elevar a Taxa de colaboração internacional em artigos científicos</t>
  </si>
  <si>
    <t xml:space="preserve">1a. Elevar a taxa de estudantes da graduação diplomados na duração padrão do curso_x000D_
</t>
  </si>
  <si>
    <t>Colegiado e NDE dos cursos de graduação.</t>
  </si>
  <si>
    <r>
      <t xml:space="preserve">[(total de alunos que concluíram o curso </t>
    </r>
    <r>
      <rPr>
        <b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no
período </t>
    </r>
    <r>
      <rPr>
        <b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)/(quantidade de alunos que
ingressaram no curso </t>
    </r>
    <r>
      <rPr>
        <b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no período </t>
    </r>
    <r>
      <rPr>
        <b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− </t>
    </r>
    <r>
      <rPr>
        <b/>
        <sz val="11"/>
        <rFont val="Calibri"/>
        <family val="2"/>
        <scheme val="minor"/>
      </rPr>
      <t>d</t>
    </r>
    <r>
      <rPr>
        <sz val="11"/>
        <rFont val="Calibri"/>
        <family val="2"/>
        <scheme val="minor"/>
      </rPr>
      <t xml:space="preserve">, sendo d a duração
do curso em períodos)]  x 100 </t>
    </r>
  </si>
  <si>
    <t xml:space="preserve">2a. Elevar a taxa de sucesso na graduação_x000D_
</t>
  </si>
  <si>
    <r>
      <t xml:space="preserve">Índice de evasão nos cursos de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</si>
  <si>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t xml:space="preserve">3a. Diminuir o índice de evasão na graduação_x000D_
</t>
  </si>
  <si>
    <r>
      <t xml:space="preserve">Índice de evasão de estudantes cotistas
</t>
    </r>
    <r>
      <rPr>
        <sz val="11"/>
        <color rgb="FFFF0000"/>
        <rFont val="Calibri"/>
        <family val="2"/>
        <scheme val="minor"/>
      </rPr>
      <t>(Consolidado - PPI- escola pública, Renda até 1,5 SM - escola pública, PCD - escola pública)</t>
    </r>
  </si>
  <si>
    <r>
      <t xml:space="preserve">Índice de retenção na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</si>
  <si>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t xml:space="preserve">4a. Diminuir o índice de retenção na graduação_x000D_
</t>
  </si>
  <si>
    <r>
      <t xml:space="preserve">Índice de retenção de estudantes cotistas
</t>
    </r>
    <r>
      <rPr>
        <sz val="11"/>
        <color rgb="FFFF0000"/>
        <rFont val="Calibri"/>
        <family val="2"/>
        <scheme val="minor"/>
      </rPr>
      <t>(Consolidado - PPI- escola pública, Renda até 1,5 SM - escola pública, PCD - escola pública)</t>
    </r>
  </si>
  <si>
    <t xml:space="preserve">6a. Elevar a taxa de desempenho acadêmico_x000D_
</t>
  </si>
  <si>
    <t>7a. Diminuir a taxa de vagas ociosas na graduação</t>
  </si>
  <si>
    <t xml:space="preserve">8a. Elevar a taxa de projetos pedagógicos revisados_x000D_
</t>
  </si>
  <si>
    <t> </t>
  </si>
  <si>
    <t>9b.  Manter o n.º de estudantes de graduação participantes de ações de mobilidade nacional</t>
  </si>
  <si>
    <t>10.1b Elevar o conceito ENADE</t>
  </si>
  <si>
    <t>10.2a Elevar o Conceito Preliminar de Curso (CPC)</t>
  </si>
  <si>
    <t>11a. Elevar a taxa de estudantes de graduação participantes de programas de iniciação científica ou tecnológica</t>
  </si>
  <si>
    <t>Colegiado de Graduação, Colegiado de Extensão e NDE dos cursos de graduação.</t>
  </si>
  <si>
    <r>
      <t xml:space="preserve">Conceito CAPES/MEC do programa de pós-graduação </t>
    </r>
    <r>
      <rPr>
        <i/>
        <sz val="11"/>
        <rFont val="Calibri"/>
        <family val="2"/>
        <scheme val="minor"/>
      </rPr>
      <t>stricto sensu</t>
    </r>
  </si>
  <si>
    <t>Consideramos a expectativa de mudança de conceito na avaliação corrente</t>
  </si>
  <si>
    <t>Coordenação PPGCC</t>
  </si>
  <si>
    <r>
      <t xml:space="preserve">Matriculados na pós-graduação </t>
    </r>
    <r>
      <rPr>
        <i/>
        <sz val="11"/>
        <rFont val="Calibri"/>
        <family val="2"/>
        <scheme val="minor"/>
      </rPr>
      <t>stricto-sensu</t>
    </r>
  </si>
  <si>
    <r>
      <t xml:space="preserve">Soma do número de matriculados na pós-graduação </t>
    </r>
    <r>
      <rPr>
        <i/>
        <sz val="11"/>
        <rFont val="Calibri"/>
        <family val="2"/>
        <scheme val="minor"/>
      </rPr>
      <t>stricto sensu</t>
    </r>
  </si>
  <si>
    <t>2b Manter o número de matriculados na pós-graduação stricto-sensu</t>
  </si>
  <si>
    <t>Consideramos a queda nas matrículas de 2021 e aumento de evasão em decorrência da Pandemia, bem como a expectativa de recuperação ao longo dos próximos anos</t>
  </si>
  <si>
    <r>
      <t xml:space="preserve">Novos cursos de pós-graduação </t>
    </r>
    <r>
      <rPr>
        <i/>
        <sz val="11"/>
        <rFont val="Calibri"/>
        <family val="2"/>
        <scheme val="minor"/>
      </rPr>
      <t>stricto sensu</t>
    </r>
    <r>
      <rPr>
        <sz val="11"/>
        <rFont val="Calibri"/>
        <family val="2"/>
        <scheme val="minor"/>
      </rPr>
      <t xml:space="preserve"> </t>
    </r>
  </si>
  <si>
    <r>
      <t xml:space="preserve">Soma do número de cursos de pós-graduação </t>
    </r>
    <r>
      <rPr>
        <i/>
        <sz val="11"/>
        <rFont val="Calibri"/>
        <family val="2"/>
        <scheme val="minor"/>
      </rPr>
      <t xml:space="preserve">stricto sensu 
</t>
    </r>
    <r>
      <rPr>
        <sz val="11"/>
        <rFont val="Calibri"/>
        <family val="2"/>
        <scheme val="minor"/>
      </rPr>
      <t>Considerar os cursos que iniciaram as suas atividades</t>
    </r>
  </si>
  <si>
    <t>3b Manter o número de cursos de pós-graduação sctricto-sensu</t>
  </si>
  <si>
    <t xml:space="preserve">Consideramos que não há expectativa de implementação de novos curos Stricto Sensu </t>
  </si>
  <si>
    <t>Conselho da FACIC</t>
  </si>
  <si>
    <t>4.1a Elevar o número de matriculados nos cursos de especialização</t>
  </si>
  <si>
    <t xml:space="preserve"> Consideramos completar as turmas nas próximas ofertas dos dois cursos em vigor</t>
  </si>
  <si>
    <t>Diretoria da FACIC</t>
  </si>
  <si>
    <t>4.2a Elevar o número de novas vagas em cursos de especialização</t>
  </si>
  <si>
    <t>Consideramos a possibilidade de ofertar mais vagas no formato remoto</t>
  </si>
  <si>
    <r>
      <t xml:space="preserve">Taxa de teses e dissertações dos PPGs com impacto econômico, social e ambiental
</t>
    </r>
    <r>
      <rPr>
        <sz val="10"/>
        <rFont val="Calibri"/>
        <family val="2"/>
        <scheme val="minor"/>
      </rPr>
      <t>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  </r>
  </si>
  <si>
    <r>
      <t xml:space="preserve">Taxa de produção científica qualificada como A4 ou superior nos PPGs-UFU
</t>
    </r>
    <r>
      <rPr>
        <sz val="10"/>
        <rFont val="Calibri"/>
        <family val="2"/>
        <scheme val="minor"/>
      </rPr>
      <t xml:space="preserve">
* O valor de referência 2019 não precisa ser informado, em virtude da alteração da classificação. O planejamento 2022-2027 deverá considerar a nova classificação A4, conforme orientações da PROPP.</t>
    </r>
  </si>
  <si>
    <r>
      <t xml:space="preserve">(Total de produções qualificadas como A4 ou superior nos PPGs-UFU/Total de produções qualificadas) x 100 
</t>
    </r>
    <r>
      <rPr>
        <sz val="10"/>
        <rFont val="Calibri"/>
        <family val="2"/>
        <scheme val="minor"/>
      </rPr>
      <t>* podem ser consideradas todas as produções vinculadas ao programa, incluindo as produções de egressos e técnicos administrativos</t>
    </r>
  </si>
  <si>
    <t>6a Elevar a Taxa de produção científica qualificada como A4 ou superior nos PPGs-UFU</t>
  </si>
  <si>
    <t>Consideramos a saída de alguns membros com alto potencial de produção (Rodrigo, Janser e Marcos), por isso resolvemos manter.</t>
  </si>
  <si>
    <t>Consideramos como base as 19 publicação de 259 que tivemos no quadriênio passado...</t>
  </si>
  <si>
    <t>8a Elevar a Taxa de docentes credenciados em programas de pós-graduação</t>
  </si>
  <si>
    <t>Em 2019 estávamos com 13 docentes da FACIC, esperamos ir para 18 do total de 30</t>
  </si>
  <si>
    <t>No final de 2019 possuíamos 28 projetos financiados (conforme Sucupira) . Nossa meta é manter, com discreto aumento</t>
  </si>
  <si>
    <t>Temos um laboratório do PPGCC, mas não é multiusuáirio, VERIFICAR se o LAB da Graduação entra também.</t>
  </si>
  <si>
    <t>12b Manter o número de Projetos de pesquisa de iniciação científica com fomento e sem bolsa</t>
  </si>
  <si>
    <t>PIVIC.</t>
  </si>
  <si>
    <t>Coordenação PPGCC / Diretoria da FACIC</t>
  </si>
  <si>
    <t>Depende de projetos junto à iniciativa privada e a governos.</t>
  </si>
  <si>
    <t>14b Manter o número de Projetos de pesquisa de iniciação científica com fomento e bolsa</t>
  </si>
  <si>
    <t>Dpendem de edital PIBIC-CNPQ-UFU; Uma ação seria incentivar os professores a preparar previamente projetos para quando o edital abrir, submeter</t>
  </si>
  <si>
    <r>
      <t>Taxa de p</t>
    </r>
    <r>
      <rPr>
        <sz val="11"/>
        <color rgb="FF000000"/>
        <rFont val="Calibri Light"/>
        <family val="2"/>
        <scheme val="major"/>
      </rPr>
      <t>articipação de docentes na Extensão</t>
    </r>
  </si>
  <si>
    <r>
      <t>Taxa de p</t>
    </r>
    <r>
      <rPr>
        <sz val="11"/>
        <color rgb="FF000000"/>
        <rFont val="Calibri Light"/>
        <family val="2"/>
        <scheme val="major"/>
      </rPr>
      <t>articipação de TAE na Extensão</t>
    </r>
  </si>
  <si>
    <t>3a. Elevar o número de Coordenações de Extensão</t>
  </si>
  <si>
    <t xml:space="preserve">5b. Manter o número de Matriculados na graduação que participam nas empresas juniores (EJs), times de empreendedorismo social  e nas organizações sociais de empreendedorismo </t>
  </si>
  <si>
    <t>7a. Elevar o número de Corpos artísticos</t>
  </si>
  <si>
    <t>DICAP</t>
  </si>
  <si>
    <t>2b. Manter a taxa de servidores efetivos beneficiados por ações de saúde, qualidade de vida e segurança do trabalho</t>
  </si>
  <si>
    <t>DIRQS</t>
  </si>
  <si>
    <t>1b. Manter o número de estudantes da gradução participantes de ações de mobilidade internacional (alunos recebidos)</t>
  </si>
  <si>
    <t>Coordenação dos Cursos de Graduação FACIC</t>
  </si>
  <si>
    <t>2b. Manter o número de Estudantes da gradução participantes de ações de mobilidade internacional (alunos enviados)</t>
  </si>
  <si>
    <t>Acompanhar editais (ex. mobilidade santander)</t>
  </si>
  <si>
    <t>4b. Manter o número de estudantes de pós-graduação stricto sensu participantes de ações de mobilidade internacional (alunos recebidos)</t>
  </si>
  <si>
    <t>8b. Manter a Taxa de participação de pesquisadores em missões no exterior (exemplo: PRINT-UFU)</t>
  </si>
  <si>
    <t>FACOM</t>
  </si>
  <si>
    <t>11b. Manter a taxa de estudantes de graduação participantes de programas de iniciação científica ou tecnológica</t>
  </si>
  <si>
    <t>9b Manter o número de Projetos de pesquisa em execução</t>
  </si>
  <si>
    <t>objetivo 3</t>
  </si>
  <si>
    <t>6b. Manter o índice de qualificação de docentes no ensino superior</t>
  </si>
  <si>
    <t>7b. Manter o índice de qualificação do corpo técnico-administrativo</t>
  </si>
  <si>
    <t>FADIR</t>
  </si>
  <si>
    <t>(N.º de estudantes do ciclo diplomados na duração padrão do curso no ano/Qtd.de estudantes ingressantes do ciclo) x 100</t>
  </si>
  <si>
    <t>1a. Elevar a taxa de estudantes da graduação diplomados na duração padrão do curso</t>
  </si>
  <si>
    <t>CODIR-FADIR</t>
  </si>
  <si>
    <t>Diretriz 1 - Promover ações para fortalecer a gestão dos processos de ensino-aprendizagem, possibilitando a ampliação qualificada do número de egressos em todos os níveis de ensino.</t>
  </si>
  <si>
    <r>
      <t xml:space="preserve">[(total de alunos que concluíram o curso </t>
    </r>
    <r>
      <rPr>
        <b/>
        <sz val="11"/>
        <color rgb="FF000000"/>
        <rFont val="Calibri"/>
        <family val="2"/>
      </rPr>
      <t>c</t>
    </r>
    <r>
      <rPr>
        <sz val="11"/>
        <color theme="1"/>
        <rFont val="Calibri"/>
        <family val="2"/>
        <scheme val="minor"/>
      </rPr>
      <t xml:space="preserve"> no
período </t>
    </r>
    <r>
      <rPr>
        <b/>
        <sz val="11"/>
        <color rgb="FF000000"/>
        <rFont val="Calibri"/>
        <family val="2"/>
      </rPr>
      <t>p</t>
    </r>
    <r>
      <rPr>
        <sz val="11"/>
        <color theme="1"/>
        <rFont val="Calibri"/>
        <family val="2"/>
        <scheme val="minor"/>
      </rPr>
      <t xml:space="preserve">)/(quantidade de alunos que
ingressaram no curso </t>
    </r>
    <r>
      <rPr>
        <b/>
        <sz val="11"/>
        <color rgb="FF000000"/>
        <rFont val="Calibri"/>
        <family val="2"/>
      </rPr>
      <t>c</t>
    </r>
    <r>
      <rPr>
        <sz val="11"/>
        <color theme="1"/>
        <rFont val="Calibri"/>
        <family val="2"/>
        <scheme val="minor"/>
      </rPr>
      <t xml:space="preserve"> no período </t>
    </r>
    <r>
      <rPr>
        <b/>
        <sz val="11"/>
        <color rgb="FF000000"/>
        <rFont val="Calibri"/>
        <family val="2"/>
      </rPr>
      <t>p</t>
    </r>
    <r>
      <rPr>
        <sz val="11"/>
        <color theme="1"/>
        <rFont val="Calibri"/>
        <family val="2"/>
        <scheme val="minor"/>
      </rPr>
      <t xml:space="preserve"> − </t>
    </r>
    <r>
      <rPr>
        <b/>
        <sz val="11"/>
        <color rgb="FF000000"/>
        <rFont val="Calibri"/>
        <family val="2"/>
      </rPr>
      <t>d</t>
    </r>
    <r>
      <rPr>
        <sz val="11"/>
        <color theme="1"/>
        <rFont val="Calibri"/>
        <family val="2"/>
        <scheme val="minor"/>
      </rPr>
      <t>, sendo d a duração
do curso em períodos)] x 100</t>
    </r>
  </si>
  <si>
    <t>2a. Elevar a taxa de sucesso na graduação</t>
  </si>
  <si>
    <r>
      <t xml:space="preserve">Índice de evasão nos cursos de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</si>
  <si>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t>3a. Diminuir o índice de evasão na graduação</t>
  </si>
  <si>
    <r>
      <t xml:space="preserve">Índice de evasão de estudantes cotistas
</t>
    </r>
    <r>
      <rPr>
        <sz val="11"/>
        <color rgb="FFFF0000"/>
        <rFont val="Calibri"/>
        <family val="2"/>
      </rPr>
      <t>(Consolidado - PPI- escola pública, Renda até 1,5 SM - escola pública, PCD - escola pública)</t>
    </r>
  </si>
  <si>
    <t>3.1 Diminuir o índice de evasão de estudantes cotistas</t>
  </si>
  <si>
    <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</si>
  <si>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t>4a. Diminuir o índice de retenção na graduação</t>
  </si>
  <si>
    <r>
      <t xml:space="preserve">Índice de retenção de estudantes cotistas
</t>
    </r>
    <r>
      <rPr>
        <sz val="11"/>
        <color rgb="FFFF0000"/>
        <rFont val="Calibri"/>
        <family val="2"/>
      </rPr>
      <t>(Consolidado - PPI- escola pública, Renda até 1,5 SM - escola pública, PCD - escola pública)</t>
    </r>
  </si>
  <si>
    <t>4.1 Diminuir o índice de retenção de estudantes cotistas</t>
  </si>
  <si>
    <t>(carga horária EaD no ano/carga horária total) x 100</t>
  </si>
  <si>
    <r>
      <t>5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Manter a taxa de oferta de disciplinas na modalidade EaD nos cursos de graduação, conforme previsto em legislação UFU/MEC</t>
    </r>
  </si>
  <si>
    <t>(total de alunos matriculados que foram aprovados em todas as atividades curriculares/total geral de alunos matriculados)  x 100</t>
  </si>
  <si>
    <t>6a. Elevar a taxa de desempenho acadêmico</t>
  </si>
  <si>
    <r>
      <t>8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Manter a taxa de projetos pedagógicos revisados</t>
    </r>
  </si>
  <si>
    <t>9a. Elevar o n.º de estudantes da graduação participantes de ações de mobilidade nacional</t>
  </si>
  <si>
    <t>Cálculo MEC.
Considerar a média dos conceitos dos cursos da unidade</t>
  </si>
  <si>
    <t>10.1 Elevar o conceito ENADE</t>
  </si>
  <si>
    <t>(Total de estudantes de graduação participantes de Programa de Iniciação Científica ou Tecnológica/Total de estudantes matriculados nos cursos de graduação) x 100</t>
  </si>
  <si>
    <t>CODIR-COEXTFADIR-FADIR</t>
  </si>
  <si>
    <t>(nº egressos atuando em sua
área de formação acadêmica/no total de
egressos nos cursos de graduação) x 100</t>
  </si>
  <si>
    <t>(Total de cursos de graduação com pelo menos uma disciplina ou conteúdo concernentes à Educação das Relações Étnico-raciais e Histórias e Culturas Afro-Brasileira, Africana e Indígena/Total de cursos de graduação da UFU)  x 100</t>
  </si>
  <si>
    <r>
      <t>14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Elevar taxa de cursos de graduação com uma disciplina ou conteúdo e atividade curricular concernentes à Educação das Relações Étnico-raciais e Histórias e Culturas Afro-Brasileira, Africana e Indígena</t>
    </r>
  </si>
  <si>
    <t>Taxa de cursos de graduação com disciplinas de empreendedorismo</t>
  </si>
  <si>
    <t>[(Total de cursos de graduação com pelo menos uma disciplina com conteúdo relacionado a emprendedorismo/Total de cursos de graduação da UFU)]  x 100</t>
  </si>
  <si>
    <r>
      <t>15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Elevar taxa de cursos de graduação com disciplinas de empreendedorismo</t>
    </r>
  </si>
  <si>
    <t>[(Total de cursos de graduação com pelo menos uma disciplina com conteúdo relacionado a sustentabilidade/Total de cursos de graduação da UFU)]  x 100</t>
  </si>
  <si>
    <r>
      <t>16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Elevar taxa de cursos de graduação com disciplinas de sustentabilidade</t>
    </r>
  </si>
  <si>
    <r>
      <t xml:space="preserve">Conceito CAPES/MEC do programa de pós-graduação </t>
    </r>
    <r>
      <rPr>
        <i/>
        <sz val="11"/>
        <color rgb="FF000000"/>
        <rFont val="Calibri"/>
        <family val="2"/>
      </rPr>
      <t>stricto sensu</t>
    </r>
  </si>
  <si>
    <t>Objetivos  1, 5, 10, 11, 12, 13, 14, 15 e 16</t>
  </si>
  <si>
    <t>PPGDI-FADIR</t>
  </si>
  <si>
    <r>
      <t xml:space="preserve">Matriculados na pós-graduação </t>
    </r>
    <r>
      <rPr>
        <i/>
        <sz val="11"/>
        <color rgb="FF000000"/>
        <rFont val="Calibri"/>
        <family val="2"/>
      </rPr>
      <t>stricto-sensu</t>
    </r>
  </si>
  <si>
    <r>
      <t xml:space="preserve">Soma do número de matriculados na pós-graduação </t>
    </r>
    <r>
      <rPr>
        <i/>
        <sz val="11"/>
        <color rgb="FF000000"/>
        <rFont val="Calibri"/>
        <family val="2"/>
      </rPr>
      <t>stricto sensu</t>
    </r>
  </si>
  <si>
    <r>
      <t xml:space="preserve">Novos cursos de pós-graduação </t>
    </r>
    <r>
      <rPr>
        <i/>
        <sz val="11"/>
        <color rgb="FF000000"/>
        <rFont val="Calibri"/>
        <family val="2"/>
      </rPr>
      <t>stricto sensu</t>
    </r>
  </si>
  <si>
    <r>
      <t xml:space="preserve">Soma do número de cursos de pós-graduação </t>
    </r>
    <r>
      <rPr>
        <i/>
        <sz val="11"/>
        <color rgb="FF000000"/>
        <rFont val="Calibri"/>
        <family val="2"/>
      </rPr>
      <t>stricto sensu</t>
    </r>
    <r>
      <rPr>
        <i/>
        <sz val="11"/>
        <color rgb="FF000000"/>
        <rFont val="Calibri"/>
        <family val="2"/>
      </rPr>
      <t xml:space="preserve">
</t>
    </r>
    <r>
      <rPr>
        <sz val="11"/>
        <color theme="1"/>
        <rFont val="Calibri"/>
        <family val="2"/>
        <scheme val="minor"/>
      </rPr>
      <t>Considerar os cursos que iniciaram as suas atividades</t>
    </r>
  </si>
  <si>
    <r>
      <t>3</t>
    </r>
    <r>
      <rPr>
        <vertAlign val="superscript"/>
        <sz val="12"/>
        <color rgb="FF000000"/>
        <rFont val="Calibri"/>
        <family val="2"/>
      </rPr>
      <t>a</t>
    </r>
    <r>
      <rPr>
        <sz val="12"/>
        <color rgb="FF000000"/>
        <rFont val="Calibri"/>
        <family val="2"/>
      </rPr>
      <t xml:space="preserve"> Elevar o número de cursos de pós-graduação sctricto-sensu</t>
    </r>
  </si>
  <si>
    <r>
      <rPr>
        <vertAlign val="superscript"/>
        <sz val="12"/>
        <color rgb="FF000000"/>
        <rFont val="Calibri"/>
        <family val="2"/>
      </rPr>
      <t>4.1</t>
    </r>
    <r>
      <rPr>
        <sz val="12"/>
        <color rgb="FF000000"/>
        <rFont val="Calibri"/>
        <family val="2"/>
      </rPr>
      <t xml:space="preserve"> Elevar o número de discentes matriculados nos cursos de pós-graduação lato-sensu</t>
    </r>
  </si>
  <si>
    <r>
      <rPr>
        <vertAlign val="superscript"/>
        <sz val="12"/>
        <color rgb="FF000000"/>
        <rFont val="Calibri"/>
        <family val="2"/>
      </rPr>
      <t>4.2</t>
    </r>
    <r>
      <rPr>
        <sz val="12"/>
        <color rgb="FF000000"/>
        <rFont val="Calibri"/>
        <family val="2"/>
      </rPr>
      <t xml:space="preserve"> Elevar o número de vagas em cursos de pós-graduação lato-sensu</t>
    </r>
  </si>
  <si>
    <t>4.3 Elevar o número de curso de pós-graduação lato-sensu</t>
  </si>
  <si>
    <t>Soma do número de matriculados nos cursos de  residência médica</t>
  </si>
  <si>
    <t>Soma do número de cursos de residência uni e multiprofissional
Considerar os cursos que iniciaram as suas atividades</t>
  </si>
  <si>
    <r>
      <t xml:space="preserve">Taxa de teses e dissertações dos PPGs com impacto econômico, social e ambiental
</t>
    </r>
    <r>
      <rPr>
        <sz val="10"/>
        <color rgb="FF000000"/>
        <rFont val="Calibri"/>
        <family val="2"/>
      </rPr>
      <t>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  </r>
  </si>
  <si>
    <r>
      <t xml:space="preserve">Taxa de produção científica qualificada como A4 ou superior nos PPGs-UFU
</t>
    </r>
    <r>
      <rPr>
        <sz val="10"/>
        <color rgb="FF000000"/>
        <rFont val="Calibri"/>
        <family val="2"/>
      </rPr>
      <t>* O valor de referência 2019 não precisa ser informado, em virtude da alteração da classificação. O planejamento 2022-2027 deverá considerar a nova classificação A4, conforme orientações da PROPP.</t>
    </r>
  </si>
  <si>
    <r>
      <t xml:space="preserve">(Total de produções qualificadas como A4 ou superior nos PPGs-UFU/Total de produções qualificadas) x 100
</t>
    </r>
    <r>
      <rPr>
        <sz val="10"/>
        <color rgb="FF000000"/>
        <rFont val="Calibri"/>
        <family val="2"/>
      </rPr>
      <t>* podem ser consideradas todas as produções vinculadas ao programa, incluindo as produções de egressos e técnicos administrativos</t>
    </r>
  </si>
  <si>
    <r>
      <t>7</t>
    </r>
    <r>
      <rPr>
        <vertAlign val="superscript"/>
        <sz val="12"/>
        <color rgb="FF000000"/>
        <rFont val="Calibri"/>
        <family val="2"/>
      </rPr>
      <t>a</t>
    </r>
    <r>
      <rPr>
        <sz val="12"/>
        <color rgb="FF000000"/>
        <rFont val="Calibri"/>
        <family val="2"/>
      </rPr>
      <t xml:space="preserve"> Elevar a Taxa de produção científica qualificada como A4 ou superior nos PPGs-UFU</t>
    </r>
  </si>
  <si>
    <t>(Total de produções com autoria estrangeira)/(Total de produções)  x 100</t>
  </si>
  <si>
    <r>
      <t>8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Elevar taxa de produção científica com co-autoria com pesquisadores estrangeiros</t>
    </r>
  </si>
  <si>
    <r>
      <t>9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Elevar a Taxa de docentes credenciados em programas de pós-graduação</t>
    </r>
  </si>
  <si>
    <t>10 Elevar n.º de projetos de pesquisa em execução</t>
  </si>
  <si>
    <t>Projetos de pesquisa concluídos</t>
  </si>
  <si>
    <t>11 Elevar n.º de projetos de pesquisa concluídos</t>
  </si>
  <si>
    <t>12 Manter o número de Número de  laboratórios de pesquisa multiusuários (com agendamento para comunidade)</t>
  </si>
  <si>
    <t>Não se aplica. A Faculdade de Direito não dispõe destes dados. Não lhe compete o registro de IC</t>
  </si>
  <si>
    <t>COEXTFADIR-FADIR</t>
  </si>
  <si>
    <r>
      <t>3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Manter o número de Coordenações de Extensão</t>
    </r>
  </si>
  <si>
    <r>
      <t>4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Manter a Taxa de cursos que reconhecem, na forma de Atividades complementares, a participação de estudantes da graduação em ações de cultura</t>
    </r>
  </si>
  <si>
    <t>Matriculados na graduação que participam nas empresas juniores (EJs), times de empreendedorismo social  e nas organizações sociais de empreendedorismo</t>
  </si>
  <si>
    <t>Soma do número de matriculados na graduação que participam nas empresas juniores (Ejs), times de empreendedorismo social  e nas organizações sociais de empreendedorismo</t>
  </si>
  <si>
    <r>
      <t>5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Elevar o número de matriculados na graduação que participam nas empresas juniores (EJs), times de empreendedorismo social e nas organizações sociais de empreendedorismo</t>
    </r>
  </si>
  <si>
    <r>
      <t>7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Elevar o número de corpos artísticos da Instituição</t>
    </r>
  </si>
  <si>
    <t>212B - Benefícios Obrigatórios aos servidores civis, empregados, militares e seus dependentes</t>
  </si>
  <si>
    <r>
      <t>1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Elevar o n.º de estudantes de graduação em ações de mobilidade internacional (alunos recebidos)</t>
    </r>
  </si>
  <si>
    <t>20GK - Fomento às Ações de Gaduação, Pós-Graduação, Ensino, Pesquisa e Extensão.</t>
  </si>
  <si>
    <t>2a. Elevar o número de Estudantes da graduação participantes de ações de mobilidade internacional (alunos enviados)</t>
  </si>
  <si>
    <t>[(n.º de artigos com colaboração internacional /nº de artigos publicados)] x 100</t>
  </si>
  <si>
    <t>Unidades acadêmicas (verificar a base de dados - Sucupira, Scopus, Web of Science, etc.)</t>
  </si>
  <si>
    <t>FAEFI</t>
  </si>
  <si>
    <t>FAEFI - Faculdade de Educação Física e Fisioterapia</t>
  </si>
  <si>
    <t>Conceito ENADE</t>
  </si>
  <si>
    <t>Conceito CPC</t>
  </si>
  <si>
    <t>Conceito calculado pela CAPES</t>
  </si>
  <si>
    <t>1a Elevar o conceito CAPES/MEC do programa de pós-graduação stricto sensu</t>
  </si>
  <si>
    <r>
      <t xml:space="preserve">Novos cursos de pós-graduação </t>
    </r>
    <r>
      <rPr>
        <i/>
        <sz val="11"/>
        <rFont val="Calibri"/>
        <family val="2"/>
        <scheme val="minor"/>
      </rPr>
      <t>stricto sensu</t>
    </r>
    <r>
      <rPr>
        <sz val="11"/>
        <rFont val="Calibri"/>
        <family val="2"/>
        <scheme val="minor"/>
      </rPr>
      <t xml:space="preserve"> em funcionamento</t>
    </r>
  </si>
  <si>
    <r>
      <t xml:space="preserve">Soma do número de cursos de pós-graduação </t>
    </r>
    <r>
      <rPr>
        <i/>
        <sz val="11"/>
        <rFont val="Calibri"/>
        <family val="2"/>
        <scheme val="minor"/>
      </rPr>
      <t xml:space="preserve">stricto sensu </t>
    </r>
    <r>
      <rPr>
        <sz val="11"/>
        <rFont val="Calibri"/>
        <family val="2"/>
        <scheme val="minor"/>
      </rPr>
      <t>em funcionamento</t>
    </r>
  </si>
  <si>
    <t>3a Elevar o número de novos cursos de pós-graduação stricto-sensu em funcionamento</t>
  </si>
  <si>
    <t>Soma do número de matriculados nos cursos de especialização</t>
  </si>
  <si>
    <t>Soma do número de novas vagas em cursos de especialização</t>
  </si>
  <si>
    <t>Novos cursos de especialização em funcionamento</t>
  </si>
  <si>
    <t>Soma do número de novos cursos de especialização em funcionamento</t>
  </si>
  <si>
    <t>Taxa de teses e dissertações dos PPGs com impacto econômico, social e ambiental</t>
  </si>
  <si>
    <t>(Total de Teses e Dissertações dos PPGs com Impacto Econômico, Social e Ambiental /Total de
Teses e Dissertações por ano defendidas) x 100</t>
  </si>
  <si>
    <t>Taxa de produção científica qualificada como A4 ou superior nos PPGs-UFU</t>
  </si>
  <si>
    <t xml:space="preserve">(Total de produções qualificadas como A4 ou superior nos PPGs-UFU/Total de produções qualificadas) x 100 </t>
  </si>
  <si>
    <t>7b Manter a Taxa de produção científica com co-autoria com pesquisadores estrangeiros</t>
  </si>
  <si>
    <t>2b. Manter a taxa de participação de TAE na Extensão</t>
  </si>
  <si>
    <t>Proporção estudante-professor</t>
  </si>
  <si>
    <t>(N.º de estudantes equivalentes) / (N.º professores equivalentes)</t>
  </si>
  <si>
    <t>Estudante/Professor</t>
  </si>
  <si>
    <t>DRII/ Levantamento das unidades</t>
  </si>
  <si>
    <t>5b. Manter o número de Estudantes de pós-graduação stricto sensu participantes de ações de mobilidade internacional (alunos enviados - exemplo: Doutorado-Sanduíche)</t>
  </si>
  <si>
    <t>6b. Manter o número de Estudantes de pós-graduação stricto sensu estrangeiros recebidos para conclusão plena do curso (exemplos: PEC-PG + OEA + PROAFRI)</t>
  </si>
  <si>
    <t xml:space="preserve">PROPP/Levantamentos das Unidades acadêmicas (verificar a base de dados - Sucupira, Scopus, Web of Science, etc.)
</t>
  </si>
  <si>
    <t>7b. Manter a Taxa de colaboração internacional em artigos científicos</t>
  </si>
  <si>
    <t>FAGEN</t>
  </si>
  <si>
    <t>9,77</t>
  </si>
  <si>
    <t>86,15</t>
  </si>
  <si>
    <t>89,7</t>
  </si>
  <si>
    <t>DIPED</t>
  </si>
  <si>
    <t>PROEX</t>
  </si>
  <si>
    <t xml:space="preserve">Objetivo 8 </t>
  </si>
  <si>
    <t>Objetivos 11 e 12</t>
  </si>
  <si>
    <t>4.2b Manter o número de novas vagas em cursos de especialização</t>
  </si>
  <si>
    <t>4.3b Manter o número de cursos de especialização</t>
  </si>
  <si>
    <t>8b Manter a Taxa de docentes credenciados em programas de pós-graduação</t>
  </si>
  <si>
    <t>13b Manter o número de Projetos de pesquisa de iniciação científica sem fomento e com bolsa</t>
  </si>
  <si>
    <t>1b. Manter a taxa de participação de docentes na Extensão</t>
  </si>
  <si>
    <t/>
  </si>
  <si>
    <t>4,,8</t>
  </si>
  <si>
    <t>Pint/UFU</t>
  </si>
  <si>
    <t>International Office FAGEN, Coordenação cursos de graduação e DRII/UFU</t>
  </si>
  <si>
    <t>Objetivos 1, 10, 16 e 17</t>
  </si>
  <si>
    <t>Objetivos 8, 9, 10, 11, 12, 16 e 17</t>
  </si>
  <si>
    <t>FAMAT</t>
  </si>
  <si>
    <r>
      <rPr>
        <sz val="11"/>
        <rFont val="Calibri"/>
        <family val="2"/>
        <scheme val="minor"/>
      </rPr>
      <t xml:space="preserve">[(total de alunos que concluíram o curso </t>
    </r>
    <r>
      <rPr>
        <b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no
período </t>
    </r>
    <r>
      <rPr>
        <b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)/(quantidade de alunos que
ingressaram no curso </t>
    </r>
    <r>
      <rPr>
        <b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no período </t>
    </r>
    <r>
      <rPr>
        <b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− </t>
    </r>
    <r>
      <rPr>
        <b/>
        <sz val="11"/>
        <rFont val="Calibri"/>
        <family val="2"/>
        <scheme val="minor"/>
      </rPr>
      <t>d</t>
    </r>
    <r>
      <rPr>
        <sz val="11"/>
        <rFont val="Calibri"/>
        <family val="2"/>
        <scheme val="minor"/>
      </rPr>
      <t xml:space="preserve">, sendo d a duração
do curso em períodos)]  x 100 </t>
    </r>
  </si>
  <si>
    <r>
      <rPr>
        <sz val="11"/>
        <rFont val="Calibri"/>
        <family val="2"/>
        <scheme val="minor"/>
      </rPr>
      <t xml:space="preserve">Índice de evasão nos cursos de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</si>
  <si>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r>
      <rPr>
        <sz val="11"/>
        <rFont val="Calibri"/>
        <family val="2"/>
        <scheme val="minor"/>
      </rPr>
      <t xml:space="preserve">Índice de evasão de estudantes cotistas
</t>
    </r>
    <r>
      <rPr>
        <sz val="11"/>
        <color rgb="FFFF0000"/>
        <rFont val="Calibri"/>
        <family val="2"/>
        <scheme val="minor"/>
      </rPr>
      <t>(Consolidado - PPI- escola pública, Renda até 1,5 SM - escola pública, PCD - escola pública)</t>
    </r>
  </si>
  <si>
    <r>
      <rPr>
        <sz val="11"/>
        <rFont val="Calibri"/>
        <family val="2"/>
        <scheme val="minor"/>
      </rPr>
      <t xml:space="preserve">Índice de retenção na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</si>
  <si>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r>
      <rPr>
        <sz val="11"/>
        <rFont val="Calibri"/>
        <family val="2"/>
        <scheme val="minor"/>
      </rPr>
      <t xml:space="preserve">Índice de retenção de estudantes cotistas
</t>
    </r>
    <r>
      <rPr>
        <sz val="11"/>
        <color rgb="FFFF0000"/>
        <rFont val="Calibri"/>
        <family val="2"/>
        <scheme val="minor"/>
      </rPr>
      <t>(Consolidado - PPI- escola pública, Renda até 1,5 SM - escola pública, PCD - escola pública)</t>
    </r>
  </si>
  <si>
    <r>
      <rPr>
        <sz val="11"/>
        <rFont val="Calibri"/>
        <family val="2"/>
        <scheme val="minor"/>
      </rPr>
      <t xml:space="preserve">Conceito CAPES/MEC do programa de pós-graduação </t>
    </r>
    <r>
      <rPr>
        <i/>
        <sz val="11"/>
        <rFont val="Calibri"/>
        <family val="2"/>
        <scheme val="minor"/>
      </rPr>
      <t>stricto sensu</t>
    </r>
  </si>
  <si>
    <t>4.5</t>
  </si>
  <si>
    <t>5.5</t>
  </si>
  <si>
    <t>Objetivo 5</t>
  </si>
  <si>
    <r>
      <rPr>
        <sz val="11"/>
        <rFont val="Calibri"/>
        <family val="2"/>
        <scheme val="minor"/>
      </rPr>
      <t xml:space="preserve">Matriculados na pós-graduação </t>
    </r>
    <r>
      <rPr>
        <i/>
        <sz val="11"/>
        <rFont val="Calibri"/>
        <family val="2"/>
        <scheme val="minor"/>
      </rPr>
      <t>stricto-sensu</t>
    </r>
  </si>
  <si>
    <r>
      <rPr>
        <sz val="11"/>
        <rFont val="Calibri"/>
        <family val="2"/>
        <scheme val="minor"/>
      </rPr>
      <t xml:space="preserve">Soma do número de matriculados na pós-graduação </t>
    </r>
    <r>
      <rPr>
        <i/>
        <sz val="11"/>
        <rFont val="Calibri"/>
        <family val="2"/>
        <scheme val="minor"/>
      </rPr>
      <t>stricto sensu</t>
    </r>
  </si>
  <si>
    <r>
      <rPr>
        <sz val="11"/>
        <rFont val="Calibri"/>
        <family val="2"/>
        <scheme val="minor"/>
      </rPr>
      <t xml:space="preserve">Novos cursos de pós-graduação </t>
    </r>
    <r>
      <rPr>
        <i/>
        <sz val="11"/>
        <rFont val="Calibri"/>
        <family val="2"/>
        <scheme val="minor"/>
      </rPr>
      <t>stricto sensu</t>
    </r>
    <r>
      <rPr>
        <sz val="11"/>
        <rFont val="Calibri"/>
        <family val="2"/>
        <scheme val="minor"/>
      </rPr>
      <t xml:space="preserve"> </t>
    </r>
  </si>
  <si>
    <r>
      <rPr>
        <sz val="11"/>
        <rFont val="Calibri"/>
        <family val="2"/>
        <scheme val="minor"/>
      </rPr>
      <t xml:space="preserve">Soma do número de cursos de pós-graduação </t>
    </r>
    <r>
      <rPr>
        <i/>
        <sz val="11"/>
        <rFont val="Calibri"/>
        <family val="2"/>
        <scheme val="minor"/>
      </rPr>
      <t xml:space="preserve">stricto sensu 
</t>
    </r>
    <r>
      <rPr>
        <sz val="11"/>
        <rFont val="Calibri"/>
        <family val="2"/>
        <scheme val="minor"/>
      </rPr>
      <t>Considerar os cursos que iniciaram as suas atividades</t>
    </r>
  </si>
  <si>
    <t>5.3a Elevar o número de cursos de residência uni e multiprofissional</t>
  </si>
  <si>
    <t>5.4a Elevar o número de matriculados nos cursos de residência uni e multiprofisisonal</t>
  </si>
  <si>
    <r>
      <rPr>
        <sz val="11"/>
        <rFont val="Calibri"/>
        <family val="2"/>
        <scheme val="minor"/>
      </rPr>
      <t xml:space="preserve">Taxa de teses e dissertações dos PPGs com impacto econômico, social e ambiental
</t>
    </r>
    <r>
      <rPr>
        <sz val="10"/>
        <rFont val="Calibri"/>
        <family val="2"/>
        <scheme val="minor"/>
      </rPr>
      <t>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  </r>
  </si>
  <si>
    <r>
      <rPr>
        <sz val="11"/>
        <rFont val="Calibri"/>
        <family val="2"/>
        <scheme val="minor"/>
      </rPr>
      <t xml:space="preserve">Taxa de produção científica qualificada como A4 ou superior nos PPGs-UFU
</t>
    </r>
    <r>
      <rPr>
        <sz val="10"/>
        <rFont val="Calibri"/>
        <family val="2"/>
        <scheme val="minor"/>
      </rPr>
      <t xml:space="preserve">
* O valor de referência 2019 não precisa ser informado, em virtude da alteração da classificação. O planejamento 2022-2027 deverá considerar a nova classificação A4, conforme orientações da PROPP.</t>
    </r>
  </si>
  <si>
    <r>
      <rPr>
        <sz val="11"/>
        <rFont val="Calibri"/>
        <family val="2"/>
        <scheme val="minor"/>
      </rPr>
      <t xml:space="preserve">(Total de produções qualificadas como A4 ou superior nos PPGs-UFU/Total de produções qualificadas) x 100 
</t>
    </r>
    <r>
      <rPr>
        <sz val="10"/>
        <rFont val="Calibri"/>
        <family val="2"/>
        <scheme val="minor"/>
      </rPr>
      <t>* podem ser consideradas todas as produções vinculadas ao programa, incluindo as produções de egressos e técnicos administrativos</t>
    </r>
  </si>
  <si>
    <r>
      <rPr>
        <sz val="11"/>
        <color theme="1"/>
        <rFont val="Calibri Light"/>
        <family val="2"/>
        <scheme val="major"/>
      </rPr>
      <t>Taxa de p</t>
    </r>
    <r>
      <rPr>
        <sz val="11"/>
        <color rgb="FF000000"/>
        <rFont val="Calibri Light"/>
        <family val="2"/>
        <scheme val="major"/>
      </rPr>
      <t>articipação de docentes na Extensão</t>
    </r>
  </si>
  <si>
    <r>
      <rPr>
        <sz val="11"/>
        <color theme="1"/>
        <rFont val="Calibri Light"/>
        <family val="2"/>
        <scheme val="major"/>
      </rPr>
      <t>Taxa de p</t>
    </r>
    <r>
      <rPr>
        <sz val="11"/>
        <color rgb="FF000000"/>
        <rFont val="Calibri Light"/>
        <family val="2"/>
        <scheme val="major"/>
      </rPr>
      <t>articipação de TAE na Extensão</t>
    </r>
  </si>
  <si>
    <t>1b. Manter a taxa de capacitação de servidores efetivos (técnicos administrativos + docentes)</t>
  </si>
  <si>
    <t>4.68 (esta valor obtido da fórmula não é percentual)</t>
  </si>
  <si>
    <t>1,33 (esta valor obtido da fórmula não é percentual)</t>
  </si>
  <si>
    <t>FAMED</t>
  </si>
  <si>
    <r>
      <t xml:space="preserve">[(total de alunos que concluíram o curso </t>
    </r>
    <r>
      <rPr>
        <b/>
        <sz val="11"/>
        <color rgb="FF000000"/>
        <rFont val="Calibri"/>
        <family val="2"/>
      </rPr>
      <t>c</t>
    </r>
    <r>
      <rPr>
        <sz val="11"/>
        <color theme="1"/>
        <rFont val="Calibri"/>
        <family val="2"/>
        <scheme val="minor"/>
      </rPr>
      <t xml:space="preserve"> no período </t>
    </r>
    <r>
      <rPr>
        <b/>
        <sz val="11"/>
        <color rgb="FF000000"/>
        <rFont val="Calibri"/>
        <family val="2"/>
      </rPr>
      <t>p</t>
    </r>
    <r>
      <rPr>
        <sz val="11"/>
        <color theme="1"/>
        <rFont val="Calibri"/>
        <family val="2"/>
        <scheme val="minor"/>
      </rPr>
      <t xml:space="preserve">)/(quantidade de alunos que ingressaram no curso </t>
    </r>
    <r>
      <rPr>
        <b/>
        <sz val="11"/>
        <color rgb="FF000000"/>
        <rFont val="Calibri"/>
        <family val="2"/>
      </rPr>
      <t>c</t>
    </r>
    <r>
      <rPr>
        <sz val="11"/>
        <color theme="1"/>
        <rFont val="Calibri"/>
        <family val="2"/>
        <scheme val="minor"/>
      </rPr>
      <t xml:space="preserve"> no período </t>
    </r>
    <r>
      <rPr>
        <b/>
        <sz val="11"/>
        <color rgb="FF000000"/>
        <rFont val="Calibri"/>
        <family val="2"/>
      </rPr>
      <t>p</t>
    </r>
    <r>
      <rPr>
        <sz val="11"/>
        <color theme="1"/>
        <rFont val="Calibri"/>
        <family val="2"/>
        <scheme val="minor"/>
      </rPr>
      <t xml:space="preserve"> − </t>
    </r>
    <r>
      <rPr>
        <b/>
        <sz val="11"/>
        <color rgb="FF000000"/>
        <rFont val="Calibri"/>
        <family val="2"/>
      </rPr>
      <t>d</t>
    </r>
    <r>
      <rPr>
        <sz val="11"/>
        <color theme="1"/>
        <rFont val="Calibri"/>
        <family val="2"/>
        <scheme val="minor"/>
      </rPr>
      <t>, sendo d a duração do curso em períodos)] x 100</t>
    </r>
  </si>
  <si>
    <t>2b. Manter a taxa de sucesso na graduação</t>
  </si>
  <si>
    <r>
      <t xml:space="preserve">Índice de evasão nos cursos de graduação 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</si>
  <si>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t xml:space="preserve">Índice de evasão de estudantes cotistas </t>
    </r>
    <r>
      <rPr>
        <sz val="11"/>
        <color rgb="FFFF0000"/>
        <rFont val="Calibri"/>
        <family val="2"/>
      </rPr>
      <t>(Consolidado - PPI- escola pública, Renda até 1,5 SM - escola pública, PCD - escola pública)</t>
    </r>
  </si>
  <si>
    <r>
      <t xml:space="preserve">Índice de retenção na graduação 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</si>
  <si>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t xml:space="preserve">Índice de retenção de estudantes cotistas </t>
    </r>
    <r>
      <rPr>
        <sz val="11"/>
        <color rgb="FFFF0000"/>
        <rFont val="Calibri"/>
        <family val="2"/>
      </rPr>
      <t>(Consolidado - PPI- escola pública, Renda até 1,5 SM - escola pública, PCD - escola pública)</t>
    </r>
  </si>
  <si>
    <t>(total de alunos matriculados que foram aprovados em todas as atividades curriculares/total geral de alunos matriculados) x 100</t>
  </si>
  <si>
    <t>Núcleo de Ensino/FAMED</t>
  </si>
  <si>
    <t>7b. Manter a taxa de vagas ociosas na graduação</t>
  </si>
  <si>
    <t>Colegiados de Curso/Núcleo de Ensino/FAMED</t>
  </si>
  <si>
    <t>COEXT/FAMED</t>
  </si>
  <si>
    <t>(Total de cursos de graduação com pelo menos uma disciplina ou conteúdo concernentes à Educação das Relações Étnico-raciais e Histórias e Culturas Afro-Brasileira, Africana e Indígena/Total de cursos de graduação da UFU) x 100</t>
  </si>
  <si>
    <t>[(Total de cursos de graduação com pelo menos uma disciplina com conteúdo relacionado a emprendedorismo/Total de cursos de graduação da UFU)] x 100</t>
  </si>
  <si>
    <t>[(Total de cursos de graduação com pelo menos uma disciplina com conteúdo relacionado a sustentabilidade/Total de cursos de graduação da UFU)] x 100</t>
  </si>
  <si>
    <t>1b Manter o conceito CAPES do(s) programa(s) de pós-graduação stricto sensu</t>
  </si>
  <si>
    <r>
      <t xml:space="preserve">Soma do número de cursos de pós-graduação </t>
    </r>
    <r>
      <rPr>
        <i/>
        <sz val="11"/>
        <color rgb="FF000000"/>
        <rFont val="Calibri"/>
        <family val="2"/>
      </rPr>
      <t xml:space="preserve">stricto sensu </t>
    </r>
    <r>
      <rPr>
        <sz val="11"/>
        <color theme="1"/>
        <rFont val="Calibri"/>
        <family val="2"/>
        <scheme val="minor"/>
      </rPr>
      <t>Considerar os cursos que iniciaram as suas atividades</t>
    </r>
  </si>
  <si>
    <t>4.3a Elevar o número de cursos de especialização</t>
  </si>
  <si>
    <t>5.1b Manter o número de cursos de residência médica</t>
  </si>
  <si>
    <t xml:space="preserve">Soma do número de matriculados nos cursos de residência médica
</t>
  </si>
  <si>
    <t>5.2b Manter o número de matriculados nos cursos de residência médica</t>
  </si>
  <si>
    <t>Soma do número de matriculados nos cursos de residência uni e multiprofissional em funcionamento</t>
  </si>
  <si>
    <r>
      <t xml:space="preserve">Taxa de teses e dissertações dos PPGs com impacto econômico, social e ambiental </t>
    </r>
    <r>
      <rPr>
        <sz val="10"/>
        <color rgb="FF000000"/>
        <rFont val="Calibri"/>
        <family val="2"/>
      </rPr>
      <t>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  </r>
  </si>
  <si>
    <r>
      <t xml:space="preserve">Taxa de produção científica qualificada como A4 ou superior nos PPGs-UFU </t>
    </r>
    <r>
      <rPr>
        <sz val="10"/>
        <color rgb="FF000000"/>
        <rFont val="Calibri"/>
        <family val="2"/>
      </rPr>
      <t>* O valor de referência 2019 não precisa ser informado, em virtude da alteração da classificação. O planejamento 2022-2027 deverá considerar a nova classificação A4, conforme orientações da PROPP.</t>
    </r>
  </si>
  <si>
    <r>
      <t xml:space="preserve">(Total de produções qualificadas como A4 ou superior nos PPGs-UFU/Total de produções qualificadas) x 100 </t>
    </r>
    <r>
      <rPr>
        <sz val="10"/>
        <color rgb="FF000000"/>
        <rFont val="Calibri"/>
        <family val="2"/>
      </rPr>
      <t>* podem ser consideradas todas as produções vinculadas ao programa, incluindo as produções de egressos e técnicos administrativos</t>
    </r>
  </si>
  <si>
    <t>(Total de produções com autoria estrangeira)/(Total de produções) x 100</t>
  </si>
  <si>
    <t>10a Elevar o número de Projetos de pesquisa concluídos</t>
  </si>
  <si>
    <t>Número de laboratórios de pesquisa multiusuários (com agendamento para comunidade)</t>
  </si>
  <si>
    <t>Soma do número de laboratórios de pesquisa multiusuários (com agendamento para comunidade)</t>
  </si>
  <si>
    <t>11a Elevar o número de Número de laboratórios de pesquisa multiusuários (com agendamento para comunidade)</t>
  </si>
  <si>
    <t>Matriculados na graduação que participam nas empresas juniores (EJs), times de empreendedorismo social e nas organizações sociais de empreendedorismo</t>
  </si>
  <si>
    <t>Soma do número de matriculados na graduação que participam nas empresas juniores (Ejs), times de empreendedorismo social e nas organizações sociais de empreendedorismo</t>
  </si>
  <si>
    <t>5a. Elevar o número de Matriculados na graduação que participam nas empresas juniores (EJs), times de empreendedorismo social e nas organizações sociais de empreendedorismo</t>
  </si>
  <si>
    <t>6a. Elevar o número de planos de extensão aprovados</t>
  </si>
  <si>
    <t>7b. Mnater o número de Corpos artísticos</t>
  </si>
  <si>
    <t>FAMED/PROGEP</t>
  </si>
  <si>
    <t>FAMED/DIRQS</t>
  </si>
  <si>
    <t>Coordenações de Curso de Graduação/FAMED</t>
  </si>
  <si>
    <t>Soma do número de estudantes de graduação recebidos para conclusão plena do curso (exemplos: PEC-G + Timor Leste)</t>
  </si>
  <si>
    <t>Coordenações de Pós-graduação/FAMED</t>
  </si>
  <si>
    <t>COLPE/Coordenações de Pós-graduação/FAMED</t>
  </si>
  <si>
    <t>FAMEV</t>
  </si>
  <si>
    <t>Diretoria de Ensino</t>
  </si>
  <si>
    <t>FAUED</t>
  </si>
  <si>
    <t xml:space="preserve">9a. Elevar o n.º de estudantes da gradução participantes de ações de mobilidade nacional_x000D_
</t>
  </si>
  <si>
    <t>8b. Manter a taxa de projetos pedagógicos revisados</t>
  </si>
  <si>
    <t xml:space="preserve">11a. Elevar a taxa de estudantes de graduação participantes de programas de iniciação científica ou tecnológica_x000D_
</t>
  </si>
  <si>
    <t>controle interno da Coordenação</t>
  </si>
  <si>
    <t>Objetivo 11</t>
  </si>
  <si>
    <t xml:space="preserve">Objetivo 1 - Objetivo 7 - Objetivo 9 - Objetivo 10 - Objetivo 12 </t>
  </si>
  <si>
    <t>PPGAU</t>
  </si>
  <si>
    <t>PPGAU / FAUeD</t>
  </si>
  <si>
    <t>PPGAu / FAUeD</t>
  </si>
  <si>
    <t xml:space="preserve">PPGAU </t>
  </si>
  <si>
    <t>Objetivo 3 - Objetivo 7 - Objetivo 11</t>
  </si>
  <si>
    <t>PROEXC/FAUED</t>
  </si>
  <si>
    <t>Coordenações de curso</t>
  </si>
  <si>
    <t>FECIV</t>
  </si>
  <si>
    <t>1b. Manter a taxa de estudantes da graduação diplomados na duração padrão do curso</t>
  </si>
  <si>
    <t>Faculdade de Engenharia Civil</t>
  </si>
  <si>
    <t>Faculdade de Engenharia Civil (FECIV)</t>
  </si>
  <si>
    <t>FEELT</t>
  </si>
  <si>
    <t>Objetivos 1, 8, 9, 10</t>
  </si>
  <si>
    <r>
      <t xml:space="preserve">[(total de alunos que concluíram o curso </t>
    </r>
    <r>
      <rPr>
        <b/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 xml:space="preserve"> no
período </t>
    </r>
    <r>
      <rPr>
        <b/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 xml:space="preserve">)/(quantidade de alunos que
ingressaram no curso </t>
    </r>
    <r>
      <rPr>
        <b/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 xml:space="preserve"> no período </t>
    </r>
    <r>
      <rPr>
        <b/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 xml:space="preserve"> − </t>
    </r>
    <r>
      <rPr>
        <b/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, sendo d a duração
do curso em períodos)] x 100</t>
    </r>
  </si>
  <si>
    <t>78%%</t>
  </si>
  <si>
    <t>9a. Elevar o n.º de estudantes da gradução participantes de ações de mobilidade nacional</t>
  </si>
  <si>
    <t>13b. Manter a taxa de egressos empregados em área de formação do curso de graduação</t>
  </si>
  <si>
    <r>
      <t xml:space="preserve">Soma do número de cursos de pós-graduação </t>
    </r>
    <r>
      <rPr>
        <i/>
        <sz val="11"/>
        <color rgb="FF000000"/>
        <rFont val="Calibri"/>
        <family val="2"/>
      </rPr>
      <t>stricto sensu</t>
    </r>
    <r>
      <rPr>
        <i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Considerar os cursos que iniciaram as suas atividades</t>
    </r>
  </si>
  <si>
    <t>5b Manter a a Taxa de teses e dissertações dos PPGs com impacto econômico, social e ambiental</t>
  </si>
  <si>
    <r>
      <t>Taxa de p</t>
    </r>
    <r>
      <rPr>
        <sz val="11"/>
        <color rgb="FF000000"/>
        <rFont val="Calibri Light"/>
        <family val="2"/>
      </rPr>
      <t>articipação de docentes na Extensão</t>
    </r>
  </si>
  <si>
    <t>5013-20RK : Funcionamento de Instituições Federais de Ensino Superior</t>
  </si>
  <si>
    <r>
      <t>Taxa de p</t>
    </r>
    <r>
      <rPr>
        <sz val="11"/>
        <color rgb="FF000000"/>
        <rFont val="Calibri Light"/>
        <family val="2"/>
      </rPr>
      <t>articipação de TAE na Extensão</t>
    </r>
  </si>
  <si>
    <t>5a. Elevar o número de Matriculados na graduação que participam nas empresas juniores (EJs), times de empreendedorismo social  e nas organizações sociais de empreendedorismo</t>
  </si>
  <si>
    <t>Plano de Desenvolvimento de Pessoas - PDP</t>
  </si>
  <si>
    <t>8. Adequar a Proporção estudante-professor</t>
  </si>
  <si>
    <t>FEMEC</t>
  </si>
  <si>
    <t>1b Manter o conceito CAPES/MEC do programa de pós-graduação stricto sensu</t>
  </si>
  <si>
    <t>3b Manter o número de novos cursos de pós-graduação sctricto-sensu em funcionamento</t>
  </si>
  <si>
    <t>4.3a Elevar o número de novos cursos de especialização em funcionamento</t>
  </si>
  <si>
    <t>FEMEC / PROGEP</t>
  </si>
  <si>
    <t>PIDE/UFU</t>
  </si>
  <si>
    <t>FEQUI</t>
  </si>
  <si>
    <t>Faculdade de Engenharia Química - FEQUI</t>
  </si>
  <si>
    <t>Objetivos 1, 4, 9, 10</t>
  </si>
  <si>
    <t>Objetivos 1, 8, 9, 10, 17</t>
  </si>
  <si>
    <t>Objetivos 10, 16</t>
  </si>
  <si>
    <t>Objetivos 17</t>
  </si>
  <si>
    <t>Objetivos 6, 12, 14, 15</t>
  </si>
  <si>
    <t>Objetivos 1, 7, 8, 9, 17</t>
  </si>
  <si>
    <t>Objetivos 1, 2, 3, 7, 8, 9, 10, 12, 16, 17</t>
  </si>
  <si>
    <t>Objetivos 1,2,3,7,8,9,10,12,16,17</t>
  </si>
  <si>
    <t>Objetivos 4, 17</t>
  </si>
  <si>
    <t>Objetivos 1,2,3,4,7,8,9,10,12, 16</t>
  </si>
  <si>
    <t>FOUFU</t>
  </si>
  <si>
    <t xml:space="preserve">(N.º de estudantes diplomados na duração padrão do curso no ano/Qtd.de estudantes ingressantes) x 100 </t>
  </si>
  <si>
    <r>
      <t xml:space="preserve">[(total de alunos que concluíram o curso </t>
    </r>
    <r>
      <rPr>
        <b/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 xml:space="preserve"> no
período </t>
    </r>
    <r>
      <rPr>
        <b/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 xml:space="preserve">)/(quantidade de alunos que
ingressaram no curso </t>
    </r>
    <r>
      <rPr>
        <b/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 xml:space="preserve"> no período </t>
    </r>
    <r>
      <rPr>
        <b/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 xml:space="preserve"> − </t>
    </r>
    <r>
      <rPr>
        <b/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 xml:space="preserve">, sendo d a duração
do curso em períodos)]  x 100 </t>
    </r>
  </si>
  <si>
    <t>4.1a Manter o índice de retenção de estudantes cotistas</t>
  </si>
  <si>
    <t>(Quantidade de vagas ociosas no ano) / (Quantidade de
vagas ofertadas pelo curso no ano X a quantidade de anos do
curso)</t>
  </si>
  <si>
    <t>Manter a taxa de vagas ociosas na graduação</t>
  </si>
  <si>
    <t>10.1b - Elevar o Conceito ENADE</t>
  </si>
  <si>
    <t>10.2b - Manter o Conceito Preliminar de Curso (CPC)</t>
  </si>
  <si>
    <r>
      <t xml:space="preserve">Novos cursos de pós-graduação </t>
    </r>
    <r>
      <rPr>
        <i/>
        <sz val="11"/>
        <color rgb="FF000000"/>
        <rFont val="Calibri"/>
        <family val="2"/>
      </rPr>
      <t>stricto sensu</t>
    </r>
    <r>
      <rPr>
        <sz val="11"/>
        <color rgb="FF000000"/>
        <rFont val="Calibri"/>
        <family val="2"/>
      </rPr>
      <t xml:space="preserve"> em funcionamento</t>
    </r>
  </si>
  <si>
    <r>
      <t xml:space="preserve">Soma do número de cursos de pós-graduação </t>
    </r>
    <r>
      <rPr>
        <i/>
        <sz val="11"/>
        <color rgb="FF000000"/>
        <rFont val="Calibri"/>
        <family val="2"/>
      </rPr>
      <t xml:space="preserve">stricto sensu </t>
    </r>
    <r>
      <rPr>
        <sz val="11"/>
        <color rgb="FF000000"/>
        <rFont val="Calibri"/>
        <family val="2"/>
      </rPr>
      <t>em funcionamento</t>
    </r>
  </si>
  <si>
    <t xml:space="preserve">[(n.º de artigos com colaboração internacional /nº de artigos publicados)] x 100 </t>
  </si>
  <si>
    <t>IARTE</t>
  </si>
  <si>
    <t>IARTE, PROEXC, DICULT</t>
  </si>
  <si>
    <t>Plano Nacional de Cultura</t>
  </si>
  <si>
    <r>
      <t xml:space="preserve">Taxa de produção científica qualificada como A4 ou superior nos PPGs-UFU
</t>
    </r>
    <r>
      <rPr>
        <sz val="10"/>
        <color rgb="FF000000"/>
        <rFont val="Calibri"/>
        <family val="2"/>
      </rPr>
      <t xml:space="preserve">
* O valor de referência 2019 não precisa ser informado, em virtude da alteração da classificação. O planejamento 2022-2027 deverá considerar a nova classificação A4, conforme orientações da PROPP.</t>
    </r>
  </si>
  <si>
    <t>10b Manter o número de Projetos de pesquisa concluídos</t>
  </si>
  <si>
    <t>IARTE, DRII</t>
  </si>
  <si>
    <t>OBjetivo 3</t>
  </si>
  <si>
    <t>IBTEC</t>
  </si>
  <si>
    <t>Conselho do Instituto de Biotecnologia</t>
  </si>
  <si>
    <t>5%%</t>
  </si>
  <si>
    <t xml:space="preserve"> </t>
  </si>
  <si>
    <t>ICBIM</t>
  </si>
  <si>
    <t>PNPG - Plano Nacional da Pós-Graduação</t>
  </si>
  <si>
    <t>ICBIM/PPIPA/PPGBC</t>
  </si>
  <si>
    <t>ICBIM/PPIPA</t>
  </si>
  <si>
    <t>PEX-ICBIM, PIDE-UFU</t>
  </si>
  <si>
    <t xml:space="preserve"> ICBIM</t>
  </si>
  <si>
    <t>PROEX, ICBIM</t>
  </si>
  <si>
    <t>PROGEP - ICBIM</t>
  </si>
  <si>
    <t>ICENP</t>
  </si>
  <si>
    <t>Objetivo 8 e 10</t>
  </si>
  <si>
    <t xml:space="preserve">5a. Elevar a taxa de oferta de disciplinas na modalidade EaD nos cursos de graduação conforme previsto em legislação UFU/MEC_x000D_
</t>
  </si>
  <si>
    <t>4 (PPGECM consorciado)</t>
  </si>
  <si>
    <t>65 (PPGECM consorciado)</t>
  </si>
  <si>
    <r>
      <rPr>
        <sz val="11"/>
        <rFont val="Calibri"/>
        <family val="2"/>
        <charset val="1"/>
      </rPr>
      <t xml:space="preserve">Novos cursos de pós-graduação </t>
    </r>
    <r>
      <rPr>
        <i/>
        <sz val="11"/>
        <rFont val="Calibri"/>
        <family val="2"/>
        <charset val="1"/>
      </rPr>
      <t>stricto sensu</t>
    </r>
    <r>
      <rPr>
        <sz val="11"/>
        <rFont val="Calibri"/>
        <family val="2"/>
        <charset val="1"/>
      </rPr>
      <t xml:space="preserve"> em funcionamento</t>
    </r>
  </si>
  <si>
    <r>
      <rPr>
        <sz val="11"/>
        <rFont val="Calibri"/>
        <family val="2"/>
        <charset val="1"/>
      </rPr>
      <t xml:space="preserve">Soma do número de cursos de pós-graduação </t>
    </r>
    <r>
      <rPr>
        <i/>
        <sz val="11"/>
        <rFont val="Calibri"/>
        <family val="2"/>
        <charset val="1"/>
      </rPr>
      <t xml:space="preserve">stricto sensu </t>
    </r>
    <r>
      <rPr>
        <sz val="11"/>
        <rFont val="Calibri"/>
        <family val="2"/>
        <charset val="1"/>
      </rPr>
      <t>em funcionamento</t>
    </r>
  </si>
  <si>
    <t>ICENP e PROGEP</t>
  </si>
  <si>
    <t>CPA</t>
  </si>
  <si>
    <t>ICENP/ COORDENAÇÕES DE CURSO</t>
  </si>
  <si>
    <t>ICHPO</t>
  </si>
  <si>
    <t>ICIAG</t>
  </si>
  <si>
    <t>Objetivo 2 Objetivo 12 Objetivo 15 Objetivo 13</t>
  </si>
  <si>
    <t>ENDES 2020-2031</t>
  </si>
  <si>
    <t>Objetivos 2; 12; 15; 13</t>
  </si>
  <si>
    <t>ICIAG - Ampliação do atendimento regional de ciências Agrárias, Ambientais e área interdisciplinar</t>
  </si>
  <si>
    <t>ICIAG e PROPP</t>
  </si>
  <si>
    <t>ICIAG- Ampliação da formação de recursos humanos regional das áreas da ciências Agrárias, Ambientais e interdisciplinares</t>
  </si>
  <si>
    <t>PPC GRADUAÇÃO;</t>
  </si>
  <si>
    <t>PROEXC e ICIAG</t>
  </si>
  <si>
    <t xml:space="preserve">META ICIAG (atingida pela criação da COEXT em resolução 5  de ago/2021); </t>
  </si>
  <si>
    <t>PROEXC; PROGRAD</t>
  </si>
  <si>
    <t xml:space="preserve">META ICIAG (interdisciplinariedade - buscando entender que a Cultura também pode contribuir com o crescimento nas mais distintas áreas); </t>
  </si>
  <si>
    <t>META ICIAG ( Fonte relatórios 2020 enviados à PROEXC)</t>
  </si>
  <si>
    <t>PROEXC; ICIAG</t>
  </si>
  <si>
    <t>META ICIAG (PEX em início de formulação)</t>
  </si>
  <si>
    <t>Proexc;iciag</t>
  </si>
  <si>
    <t xml:space="preserve">ICIAG - Incrementar as ações de internacionalização na área das ciências Agrárias e Ambientais </t>
  </si>
  <si>
    <t>DRII e ICIAG</t>
  </si>
  <si>
    <t xml:space="preserve">iCIAG - Incrementar as ações de internacionalização na área das ciências Agrárias e Ambientais </t>
  </si>
  <si>
    <t>IERI</t>
  </si>
  <si>
    <t>Instituto de Economia e Relações Internacionais</t>
  </si>
  <si>
    <r>
      <rPr>
        <sz val="11"/>
        <color rgb="FF000000"/>
        <rFont val="Calibri"/>
        <family val="2"/>
      </rPr>
      <t xml:space="preserve">[(total de alunos que concluíram o curso </t>
    </r>
    <r>
      <rPr>
        <b/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 xml:space="preserve"> no
período </t>
    </r>
    <r>
      <rPr>
        <b/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 xml:space="preserve">)/(quantidade de alunos que
ingressaram no curso </t>
    </r>
    <r>
      <rPr>
        <b/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 xml:space="preserve"> no período </t>
    </r>
    <r>
      <rPr>
        <b/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 xml:space="preserve"> − </t>
    </r>
    <r>
      <rPr>
        <b/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 xml:space="preserve">, sendo d a duração
do curso em períodos)]  x 100 </t>
    </r>
  </si>
  <si>
    <r>
      <rPr>
        <sz val="11"/>
        <color rgb="FF000000"/>
        <rFont val="Calibri"/>
        <family val="2"/>
      </rPr>
      <t xml:space="preserve">Índice de evasão nos cursos de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</si>
  <si>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color rgb="FF000000"/>
        <rFont val="Calibri"/>
        <family val="2"/>
      </rPr>
      <t xml:space="preserve">Índice de evasão de estudantes cotistas
</t>
    </r>
    <r>
      <rPr>
        <sz val="11"/>
        <color rgb="FFFF0000"/>
        <rFont val="Calibri"/>
        <family val="2"/>
      </rPr>
      <t>(Consolidado - PPI- escola pública, Renda até 1,5 SM - escola pública, PCD - escola pública)</t>
    </r>
  </si>
  <si>
    <r>
      <rPr>
        <sz val="11"/>
        <color rgb="FF000000"/>
        <rFont val="Calibri"/>
        <family val="2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</si>
  <si>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color rgb="FF000000"/>
        <rFont val="Calibri"/>
        <family val="2"/>
      </rPr>
      <t xml:space="preserve">Índice de retenção de estudantes cotistas
</t>
    </r>
    <r>
      <rPr>
        <sz val="11"/>
        <color rgb="FFFF0000"/>
        <rFont val="Calibri"/>
        <family val="2"/>
      </rPr>
      <t>(Consolidado - PPI- escola pública, Renda até 1,5 SM - escola pública, PCD - escola pública)</t>
    </r>
  </si>
  <si>
    <r>
      <rPr>
        <sz val="11"/>
        <color rgb="FF000000"/>
        <rFont val="Calibri"/>
        <family val="2"/>
      </rPr>
      <t xml:space="preserve">Conceito CAPES/MEC do programa de pós-graduação </t>
    </r>
    <r>
      <rPr>
        <i/>
        <sz val="11"/>
        <color rgb="FF000000"/>
        <rFont val="Calibri"/>
        <family val="2"/>
      </rPr>
      <t>stricto sensu</t>
    </r>
  </si>
  <si>
    <r>
      <rPr>
        <sz val="11"/>
        <color rgb="FF000000"/>
        <rFont val="Calibri"/>
        <family val="2"/>
      </rPr>
      <t xml:space="preserve">Matriculados na pós-graduação </t>
    </r>
    <r>
      <rPr>
        <i/>
        <sz val="11"/>
        <color rgb="FF000000"/>
        <rFont val="Calibri"/>
        <family val="2"/>
      </rPr>
      <t>stricto-sensu</t>
    </r>
  </si>
  <si>
    <r>
      <rPr>
        <sz val="11"/>
        <color rgb="FF000000"/>
        <rFont val="Calibri"/>
        <family val="2"/>
      </rPr>
      <t xml:space="preserve">Soma do número de matriculados na pós-graduação </t>
    </r>
    <r>
      <rPr>
        <i/>
        <sz val="11"/>
        <color rgb="FF000000"/>
        <rFont val="Calibri"/>
        <family val="2"/>
      </rPr>
      <t>stricto sensu</t>
    </r>
  </si>
  <si>
    <r>
      <rPr>
        <sz val="11"/>
        <color rgb="FF000000"/>
        <rFont val="Calibri"/>
        <family val="2"/>
      </rPr>
      <t xml:space="preserve">Novos cursos de pós-graduação </t>
    </r>
    <r>
      <rPr>
        <i/>
        <sz val="11"/>
        <color rgb="FF000000"/>
        <rFont val="Calibri"/>
        <family val="2"/>
      </rPr>
      <t>stricto sensu</t>
    </r>
    <r>
      <rPr>
        <sz val="11"/>
        <color rgb="FF000000"/>
        <rFont val="Calibri"/>
        <family val="2"/>
      </rPr>
      <t xml:space="preserve"> </t>
    </r>
  </si>
  <si>
    <r>
      <rPr>
        <sz val="11"/>
        <color rgb="FF000000"/>
        <rFont val="Calibri"/>
        <family val="2"/>
      </rPr>
      <t xml:space="preserve">Soma do número de cursos de pós-graduação </t>
    </r>
    <r>
      <rPr>
        <i/>
        <sz val="11"/>
        <color rgb="FF000000"/>
        <rFont val="Calibri"/>
        <family val="2"/>
      </rPr>
      <t xml:space="preserve">stricto sensu 
</t>
    </r>
    <r>
      <rPr>
        <sz val="11"/>
        <color rgb="FF000000"/>
        <rFont val="Calibri"/>
        <family val="2"/>
      </rPr>
      <t>Considerar os cursos que iniciaram as suas atividades</t>
    </r>
  </si>
  <si>
    <r>
      <rPr>
        <sz val="11"/>
        <color rgb="FF000000"/>
        <rFont val="Calibri"/>
        <family val="2"/>
      </rPr>
      <t xml:space="preserve">Taxa de teses e dissertações dos PPGs com impacto econômico, social e ambiental
</t>
    </r>
    <r>
      <rPr>
        <sz val="10"/>
        <color rgb="FF000000"/>
        <rFont val="Calibri"/>
        <family val="2"/>
      </rPr>
      <t>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  </r>
  </si>
  <si>
    <r>
      <rPr>
        <sz val="11"/>
        <color rgb="FF000000"/>
        <rFont val="Calibri"/>
        <family val="2"/>
      </rPr>
      <t xml:space="preserve">Taxa de produção científica qualificada como A4 ou superior nos PPGs-UFU
</t>
    </r>
    <r>
      <rPr>
        <sz val="10"/>
        <color rgb="FF000000"/>
        <rFont val="Calibri"/>
        <family val="2"/>
      </rPr>
      <t xml:space="preserve">
* O valor de referência 2019 não precisa ser informado, em virtude da alteração da classificação. O planejamento 2022-2027 deverá considerar a nova classificação A4, conforme orientações da PROPP.</t>
    </r>
  </si>
  <si>
    <r>
      <rPr>
        <sz val="11"/>
        <color rgb="FF000000"/>
        <rFont val="Calibri"/>
        <family val="2"/>
      </rPr>
      <t xml:space="preserve">(Total de produções qualificadas como A4 ou superior nos PPGs-UFU/Total de produções qualificadas) x 100 
</t>
    </r>
    <r>
      <rPr>
        <sz val="10"/>
        <color rgb="FF000000"/>
        <rFont val="Calibri"/>
        <family val="2"/>
      </rPr>
      <t>* podem ser consideradas todas as produções vinculadas ao programa, incluindo as produções de egressos e técnicos administrativos</t>
    </r>
  </si>
  <si>
    <r>
      <rPr>
        <sz val="11"/>
        <color rgb="FF000000"/>
        <rFont val="Calibri"/>
        <family val="2"/>
      </rPr>
      <t>Taxa de p</t>
    </r>
    <r>
      <rPr>
        <sz val="11"/>
        <color rgb="FF000000"/>
        <rFont val="Calibri Light"/>
        <family val="2"/>
      </rPr>
      <t>articipação de docentes na Extensão</t>
    </r>
  </si>
  <si>
    <r>
      <rPr>
        <sz val="11"/>
        <color rgb="FF000000"/>
        <rFont val="Calibri"/>
        <family val="2"/>
      </rPr>
      <t>Taxa de p</t>
    </r>
    <r>
      <rPr>
        <sz val="11"/>
        <color rgb="FF000000"/>
        <rFont val="Calibri Light"/>
        <family val="2"/>
      </rPr>
      <t>articipação de TAE na Extensão</t>
    </r>
  </si>
  <si>
    <t xml:space="preserve">[(n.º de artigos com colaboração internacional /nº de artigos publicados)] x 100        </t>
  </si>
  <si>
    <t>IFILO</t>
  </si>
  <si>
    <t>6b.  Manter o número de planos de extensão aprovados</t>
  </si>
  <si>
    <t>IGUFU</t>
  </si>
  <si>
    <t>10, 17</t>
  </si>
  <si>
    <t>IGUFU / PROGRAD</t>
  </si>
  <si>
    <t>1, 10, 17</t>
  </si>
  <si>
    <t>IGUFU/PROPP</t>
  </si>
  <si>
    <t>IGUFU / PROEX</t>
  </si>
  <si>
    <t>IGUFU / PROGEP</t>
  </si>
  <si>
    <t>IGUFU / DRII</t>
  </si>
  <si>
    <t>ILEEL</t>
  </si>
  <si>
    <t>5.4b Manter o número de matriculados nos cursos de residência uni e multiprofisisonal</t>
  </si>
  <si>
    <t>INBIO</t>
  </si>
  <si>
    <t>ODS 5 - Igualdade de gênero</t>
  </si>
  <si>
    <t>Nenhum</t>
  </si>
  <si>
    <t>DIRPE</t>
  </si>
  <si>
    <t>DIRINBIO</t>
  </si>
  <si>
    <t>PNPG</t>
  </si>
  <si>
    <t>DIRPG</t>
  </si>
  <si>
    <t>DIRINIBIO</t>
  </si>
  <si>
    <t>Políticas de Extensão da Educação Superior Brasileira</t>
  </si>
  <si>
    <t>DIREC</t>
  </si>
  <si>
    <t>DIREC / DIRAC / DIRINBIO</t>
  </si>
  <si>
    <t>DICAP / DIRINBIO</t>
  </si>
  <si>
    <t>DIADO</t>
  </si>
  <si>
    <t>PNPG / PRINT-CAPES-UFU</t>
  </si>
  <si>
    <t>INCIS</t>
  </si>
  <si>
    <t>COCIS-INCIS</t>
  </si>
  <si>
    <t>Obetivo 1, 5 e 10</t>
  </si>
  <si>
    <t>PPGCS-INCIS</t>
  </si>
  <si>
    <t>COEXTINCIS- INCIS</t>
  </si>
  <si>
    <t>INFIS</t>
  </si>
  <si>
    <t>Instituto de Física</t>
  </si>
  <si>
    <t>INHIS</t>
  </si>
  <si>
    <t>RE. 25/2019 CONSUN</t>
  </si>
  <si>
    <t xml:space="preserve">ODS 10 </t>
  </si>
  <si>
    <t>Diretriz estratégica opcional: 6</t>
  </si>
  <si>
    <t>INHIS - ProfHistória/PPGHJ</t>
  </si>
  <si>
    <t>ODS 10</t>
  </si>
  <si>
    <t>Diretriz estratégica opcional: 4</t>
  </si>
  <si>
    <t>INHIS - ProfHistória/PPGHI</t>
  </si>
  <si>
    <t>Diretriz estratégica opcional: 2</t>
  </si>
  <si>
    <t>Diretriz estratética opcional: 4</t>
  </si>
  <si>
    <t>Diretriz estratégica opcional: 8</t>
  </si>
  <si>
    <t>Diretriz estratégica opcional: 7</t>
  </si>
  <si>
    <t>INHIS - Profhistória/PPGHI</t>
  </si>
  <si>
    <t>INHIS - ProfHistória?PPGHI</t>
  </si>
  <si>
    <t xml:space="preserve">Diretriz estratégica opcional: 2 </t>
  </si>
  <si>
    <t xml:space="preserve">Objeitvo 17 </t>
  </si>
  <si>
    <t>Resol CONSUN 25/2019</t>
  </si>
  <si>
    <t>Resol CONGRAD 13/2020</t>
  </si>
  <si>
    <t>Resolução 06/2017 - CONSUN</t>
  </si>
  <si>
    <t>Res CONSEX 02/2021</t>
  </si>
  <si>
    <t>Resol CONSEX 14/2020</t>
  </si>
  <si>
    <t>Instituto de História</t>
  </si>
  <si>
    <t>80.49</t>
  </si>
  <si>
    <t>PPGHI/PROFHISTÓRIA</t>
  </si>
  <si>
    <t>IPUFU</t>
  </si>
  <si>
    <t>PGPSI</t>
  </si>
  <si>
    <t>IPUFU/PGPSI</t>
  </si>
  <si>
    <t>IPUFU/PROEXC</t>
  </si>
  <si>
    <t>IPUFU E DICAP</t>
  </si>
  <si>
    <t>IPUFU E PROGEP</t>
  </si>
  <si>
    <t>IQUFU</t>
  </si>
  <si>
    <t>Outros</t>
  </si>
  <si>
    <r>
      <rPr>
        <sz val="11"/>
        <color theme="1"/>
        <rFont val="Calibri"/>
        <family val="2"/>
      </rPr>
      <t xml:space="preserve">[(total de alunos que concluíram o curso </t>
    </r>
    <r>
      <rPr>
        <b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no
período </t>
    </r>
    <r>
      <rPr>
        <b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)/(quantidade de alunos que
ingressaram no curso </t>
    </r>
    <r>
      <rPr>
        <b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no período </t>
    </r>
    <r>
      <rPr>
        <b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− </t>
    </r>
    <r>
      <rPr>
        <b/>
        <sz val="11"/>
        <color theme="1"/>
        <rFont val="Calibri"/>
        <family val="2"/>
      </rPr>
      <t>d</t>
    </r>
    <r>
      <rPr>
        <sz val="11"/>
        <color theme="1"/>
        <rFont val="Calibri"/>
        <family val="2"/>
      </rPr>
      <t xml:space="preserve">, sendo d a duração
do curso em períodos)]  x 100 </t>
    </r>
  </si>
  <si>
    <r>
      <rPr>
        <sz val="11"/>
        <color theme="1"/>
        <rFont val="Calibri"/>
        <family val="2"/>
      </rPr>
      <t xml:space="preserve">Índice de evasão nos cursos de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</si>
  <si>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color theme="1"/>
        <rFont val="Calibri"/>
        <family val="2"/>
      </rPr>
      <t xml:space="preserve">Índice de evasão de estudantes cotistas
</t>
    </r>
    <r>
      <rPr>
        <sz val="11"/>
        <color rgb="FFFF0000"/>
        <rFont val="Calibri"/>
        <family val="2"/>
      </rPr>
      <t>(Consolidado - PPI- escola pública, Renda até 1,5 SM - escola pública, PCD - escola pública)</t>
    </r>
  </si>
  <si>
    <r>
      <rPr>
        <sz val="11"/>
        <color theme="1"/>
        <rFont val="Calibri"/>
        <family val="2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</si>
  <si>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color theme="1"/>
        <rFont val="Calibri"/>
        <family val="2"/>
      </rPr>
      <t xml:space="preserve">Índice de retenção de estudantes cotistas
</t>
    </r>
    <r>
      <rPr>
        <sz val="11"/>
        <color rgb="FFFF0000"/>
        <rFont val="Calibri"/>
        <family val="2"/>
      </rPr>
      <t>(Consolidado - PPI- escola pública, Renda até 1,5 SM - escola pública, PCD - escola pública)</t>
    </r>
  </si>
  <si>
    <t>OBJETIVO 4</t>
  </si>
  <si>
    <t>Excluído</t>
  </si>
  <si>
    <t>?</t>
  </si>
  <si>
    <t>EXEMPLOS</t>
  </si>
  <si>
    <r>
      <t xml:space="preserve">META UFU
</t>
    </r>
    <r>
      <rPr>
        <b/>
        <sz val="10"/>
        <color rgb="FFFF0000"/>
        <rFont val="Arial"/>
        <family val="2"/>
      </rPr>
      <t>(Selecione)</t>
    </r>
  </si>
  <si>
    <t>AÇÃO PARA ATINGIMENTO DA META</t>
  </si>
  <si>
    <t>INÍCIO</t>
  </si>
  <si>
    <r>
      <t xml:space="preserve">TÉRMINO
</t>
    </r>
    <r>
      <rPr>
        <b/>
        <sz val="10"/>
        <color rgb="FFFF0000"/>
        <rFont val="Arial"/>
        <family val="2"/>
      </rPr>
      <t>(Até 31/12/2027)</t>
    </r>
  </si>
  <si>
    <t>ÁREA RESPONSÁVEL
(Departamento, curso, coordenação, diretoria, etc.)</t>
  </si>
  <si>
    <t>PESSOA RESPONSÁVEL</t>
  </si>
  <si>
    <r>
      <rPr>
        <b/>
        <sz val="10"/>
        <color rgb="FFFF0000"/>
        <rFont val="Arial"/>
        <family val="2"/>
      </rPr>
      <t>RECURSOS PRÓPRIOS</t>
    </r>
    <r>
      <rPr>
        <b/>
        <sz val="10"/>
        <color rgb="FF000000"/>
        <rFont val="Arial"/>
        <family val="2"/>
      </rPr>
      <t xml:space="preserve"> (R$ - Opcional)</t>
    </r>
  </si>
  <si>
    <r>
      <t xml:space="preserve">As ações devem considerar a disponibilidade de </t>
    </r>
    <r>
      <rPr>
        <b/>
        <sz val="11"/>
        <color rgb="FFFF0000"/>
        <rFont val="Calibri"/>
        <family val="2"/>
        <scheme val="minor"/>
      </rPr>
      <t>recursos próprios</t>
    </r>
    <r>
      <rPr>
        <sz val="11"/>
        <rFont val="Calibri"/>
        <family val="2"/>
        <scheme val="minor"/>
      </rPr>
      <t xml:space="preserve"> da unidade acadêmica.</t>
    </r>
  </si>
  <si>
    <t>G01 Taxa de sucesso na graduação</t>
  </si>
  <si>
    <t>Realizar pesquisa com discentes</t>
  </si>
  <si>
    <t>Coordenação do curso de XXXX</t>
  </si>
  <si>
    <t>Coordenador (a)</t>
  </si>
  <si>
    <t>Realizar pesquisa com docentes</t>
  </si>
  <si>
    <t>Revisar o projeto pedagógico</t>
  </si>
  <si>
    <t>Diretoria</t>
  </si>
  <si>
    <t>Diretor (a)</t>
  </si>
  <si>
    <t>GP01 Taxa de capacitação de servidores efetivos (técnicos administrativos + docentes)</t>
  </si>
  <si>
    <t>Elaborar curso de capacitação para técnicos administrativos</t>
  </si>
  <si>
    <t>Ação - realizar curso de capacitação para docentes</t>
  </si>
  <si>
    <t>I03 Taxa de mobilidade internacional (alunos recebidos)dos cursos de graduação</t>
  </si>
  <si>
    <t>Elaborar projeto de parceria com universidade parceira no exterior</t>
  </si>
  <si>
    <t>Observação: devem estar na planilha do PDE das unidades somente os que constam ID</t>
  </si>
  <si>
    <t>Enviado para Unidade</t>
  </si>
  <si>
    <t xml:space="preserve">Índice de retenção de estudantes cotistas </t>
  </si>
  <si>
    <t>passou para PROPP</t>
  </si>
  <si>
    <t>Conceito CAPES/MEC do programa de pós-graduação stricto sensu</t>
  </si>
  <si>
    <t>excluídos no acompanhamento</t>
  </si>
  <si>
    <t>Taxa de estudantes de graduação em regime presencila envolvidos em Extensão</t>
  </si>
  <si>
    <r>
      <t>Taxa de p</t>
    </r>
    <r>
      <rPr>
        <sz val="11"/>
        <color rgb="FF000000"/>
        <rFont val="Calibri Light"/>
      </rPr>
      <t>articipação de docentes na Extensão</t>
    </r>
  </si>
  <si>
    <r>
      <t>Taxa de p</t>
    </r>
    <r>
      <rPr>
        <sz val="11"/>
        <color rgb="FF000000"/>
        <rFont val="Calibri Light"/>
      </rPr>
      <t>articipação de TAE na Extensão</t>
    </r>
  </si>
  <si>
    <t>Proporção Funcionário por professor excluindo HC</t>
  </si>
  <si>
    <t>Taxa de processos organizacionais mapeados *</t>
  </si>
  <si>
    <r>
      <t xml:space="preserve">ID
</t>
    </r>
    <r>
      <rPr>
        <b/>
        <sz val="10"/>
        <color rgb="FFFF0000"/>
        <rFont val="Arial"/>
        <family val="2"/>
      </rPr>
      <t>(Sigla da unidade + número sequencial)</t>
    </r>
  </si>
  <si>
    <r>
      <t xml:space="preserve">Diretriz estratégica
</t>
    </r>
    <r>
      <rPr>
        <b/>
        <sz val="10"/>
        <color rgb="FFFF0000"/>
        <rFont val="Arial"/>
        <family val="2"/>
      </rPr>
      <t>(Selecione)</t>
    </r>
  </si>
  <si>
    <r>
      <t xml:space="preserve">Indicador
</t>
    </r>
    <r>
      <rPr>
        <b/>
        <sz val="10"/>
        <color rgb="FFFF0000"/>
        <rFont val="Arial"/>
        <family val="2"/>
      </rPr>
      <t>(Indicador não incluído no PIDE)</t>
    </r>
  </si>
  <si>
    <r>
      <t xml:space="preserve">Descrição da meta
</t>
    </r>
    <r>
      <rPr>
        <b/>
        <sz val="10"/>
        <color rgb="FFFF0000"/>
        <rFont val="Arial"/>
        <family val="2"/>
      </rPr>
      <t>(Manter, elevar ou diminuir o indicador)</t>
    </r>
  </si>
  <si>
    <t>Valor 2019</t>
  </si>
  <si>
    <r>
      <t xml:space="preserve">Vinculação com a Lei Orçamentária Anual (LOA)
</t>
    </r>
    <r>
      <rPr>
        <b/>
        <sz val="10"/>
        <color rgb="FFFF0000"/>
        <rFont val="Arial"/>
        <family val="2"/>
      </rPr>
      <t>(Acessar a aba "LOA")</t>
    </r>
  </si>
  <si>
    <r>
      <t xml:space="preserve">Fonte de recursos orçamentários
</t>
    </r>
    <r>
      <rPr>
        <b/>
        <sz val="10"/>
        <color rgb="FFFF0000"/>
        <rFont val="Arial"/>
        <family val="2"/>
      </rPr>
      <t>(Apenas recursos próprios)</t>
    </r>
  </si>
  <si>
    <r>
      <t xml:space="preserve">Autoavaliação
</t>
    </r>
    <r>
      <rPr>
        <b/>
        <sz val="10"/>
        <color rgb="FFFF0000"/>
        <rFont val="Arial"/>
        <family val="2"/>
      </rPr>
      <t>(Selecione a capacidade de execução)</t>
    </r>
  </si>
  <si>
    <r>
      <t xml:space="preserve">Vinculação com ODS - Objetivos do Desenvolvimento Sustentável
</t>
    </r>
    <r>
      <rPr>
        <b/>
        <sz val="10"/>
        <color rgb="FFFF0000"/>
        <rFont val="Arial"/>
        <family val="2"/>
      </rPr>
      <t>(Acesse a aba "ODS")</t>
    </r>
  </si>
  <si>
    <r>
      <t xml:space="preserve">Outros planos
</t>
    </r>
    <r>
      <rPr>
        <b/>
        <sz val="10"/>
        <color rgb="FFFF0000"/>
        <rFont val="Arial"/>
        <family val="2"/>
      </rPr>
      <t>(Selecione)</t>
    </r>
  </si>
  <si>
    <t>Ex: ICBIM01</t>
  </si>
  <si>
    <t>Diretriz 7 - Fortalecer parcerias de apoio às atividades de ensino, pesquisa e extensão.</t>
  </si>
  <si>
    <r>
      <rPr>
        <b/>
        <sz val="11"/>
        <color theme="1"/>
        <rFont val="Calibri"/>
        <family val="2"/>
        <scheme val="minor"/>
      </rPr>
      <t>LEI ORÇAMENTÁRIA ANUAL (LOA)</t>
    </r>
    <r>
      <rPr>
        <sz val="11"/>
        <color theme="1"/>
        <rFont val="Calibri"/>
        <family val="2"/>
        <scheme val="minor"/>
      </rPr>
      <t xml:space="preserve">
Mais informações: https://www.gov.br/economia/pt-br/assuntos/planejamento-e-orcamento/orcamento/orcamentos-anuais/2021/loa</t>
    </r>
  </si>
  <si>
    <t>OBJETIVOS DO DESENVOLVIMENTO SUSTENTÁVEL (ODS). 
Mais informações: http://www.agenda2030.com.br/</t>
  </si>
  <si>
    <t>A Universidade Federal de Uberlândia, historicamente sintonizada com questões locais, regionais, nacionais e internacionais, como academia que produz conhecimento e forma profissionais cidadãos, éticos e socialmente comprometidos, aderiu à Agenda 2030 para o Desenvolvimento Sustentável da ONU por meio dos 17 Objetivos do Desenvolvimento Sustentável (ODS). A Agenda juntamente com os 17 ODS é um guia com o propósito de enfrentar, de forma articulada, os desafios mundiais mais urgentes, como acabar com a pobreza e aumentar a prosperidade econômica, a inclusão social, a sustentabilidade ambiental, a paz e o bom governo para todos os povos até 2030. Esses desafios requerem transformações no comportamento e funcionamento das sociedades, economias e da forma como interagimos com o planeta, que só serão obtidos por meio de educação, pesquisa, inovação e liderança. 
Nesse sentido, as Universidades ocupam um lugar de destaque dentro da sociedade, como instituições protagonistas na produção e disseminação de conhecimento, descobertas e inovações, sendo essenciais nas transformações que desejamos implementar na sociedade e aliadas fundamentais como agentes atuantes nas comunidades locais e globais para o desenvolvimento econômico e do bem-estar social. Portanto, verifica-se o papel fundamental dessas instituições na implantação e no cumprimento dos ODS, exigindo uma necessidade em acelerar as ações no ambiente universitário em todas as suas dimensões de ensino, pesquisa, extensão e gestão. 
Assim, o alinhamento da UFU com a Agenda 2030 pode contribuir para o estabelecimento de uma cultura institucional de educar para a cidadania econômica, ambiental, cultural e socialmente responsável, buscando uma maior compreensão sobre os impactos educacionais e sociais e da eficácia das atividades da instituição junto a sociedade.
Neste sentido, o PIDE 2022-2027 deve se apropriar dessa Agenda Universal e indicar, dentre os ODS listados a seguir, com qual (is) ODS as metas propostas se identificam:
•	ODS 1. Erradicação da pobreza - Acabar com a pobreza em todas as suas formas, em todos os lugares. 
•	ODS 2. Fome zero e agricultura sustentável - Acabar com a fome, alcançar a segurança alimentar e melhoria da nutrição e promover a agricultura sustentável. 
•	ODS 3. Saúde e bem-estar - Assegurar uma vida saudável e promover o bem-estar para todos, em todas as idades. 
•	ODS 4. Educação de qualidade - Assegurar a educação inclusiva, e equitativa e de qualidade, e promover oportunidades de aprendizagem ao longo da vida para todos. 
•	ODS 5. Igualdade de gênero - Alcançar a igualdade de gênero e empoderar todas as mulheres e meninas. 
•	ODS 6. Água potável e saneamento - Garantir disponibilidade e manejo sustentável da água e saneamento para todos. 
•	ODS 7. Energia limpa e acessível - Garantir acesso à energia barata, confiável, sustentável e renovável para todos.
•	ODS 8. Trabalho decente e crescimento econômico - Promover o crescimento econômico sustentado, inclusivo e sustentável, emprego pleno e produtivo, e trabalho decente para todos. 
•	ODS 9. Indústria, Inovação e infraestrutura - Construir infraestrutura resiliente, promover a industrialização inclusiva e sustentável, e fomentar a inovação.
•	ODS 10. Redução das desigualdades – Reduzir as desigualdades dentro dos países e entre eles.
•	ODS 11. Cidades e comunidades sustentáveis - Tornar as cidades e os assentamentos humanos inclusivos, seguros, resilientes e sustentáveis. 
•	ODS 12. Consumo e produção responsáveis - Assegurar padrões de produção e de consumo sustentáveis. 
•	ODS 13. Ação contra a mudança global do clima - Tomar medidas urgentes para combater a mudança climática e seus impactos. 
•	ODS 14. Vida na água - Conservação e uso sustentável dos oceanos, dos mares, e dos recursos marinhos para o desenvolvimento sustentável. 
•	ODS 15. Vida terrestre - Proteger, recuperar e promover o uso sustentável dos ecossistemas terrestres, gerir de forma sustentável as florestas, combater a desertificação, deter e reverter a degradação da Terra e deter a perda da biodiversidade. 
•	ODS 16. Paz, justiça e instituições eficazes - Promover sociedades pacíficas e inclusivas par ao desenvolvimento sustentável, proporcionar o acesso à justiça para todos e construir instituições eficazes, responsáveis e inclusivas em todos os níveis. 
•	ODS 17. Parcerias e meios de implementação - Fortalecer os meios de implementação e revitalizar a parceria global para o desenvolvimento sustentável.</t>
  </si>
  <si>
    <t>CAPACIDADE</t>
  </si>
  <si>
    <t>Objetivo 1</t>
  </si>
  <si>
    <t>Objetivo 2</t>
  </si>
  <si>
    <t>Objetivo 6</t>
  </si>
  <si>
    <t>Objetivo 7</t>
  </si>
  <si>
    <t>Objetivo 13</t>
  </si>
  <si>
    <t>Objetivo 14</t>
  </si>
  <si>
    <t>Objetivo 15</t>
  </si>
  <si>
    <t>METAS</t>
  </si>
  <si>
    <t>A01 Proporção de estudantes com benefícios diretos (com pagamento ao estudante)</t>
  </si>
  <si>
    <t>A02 Proporção de estudantes com benefícios diretos com ingresso via cotas sociais</t>
  </si>
  <si>
    <t>A03 Proporção de estudantes com benefícios indiretos (com acesso em prestação de serviços e/ou ações aos estudantes)</t>
  </si>
  <si>
    <t>A04 Proporção de estudantes com benefícios indiretos com ingresso via cotas sociais</t>
  </si>
  <si>
    <t>A05 Proporção no desempenho acadêmico de estudantes beneficiários da assistência estudantil</t>
  </si>
  <si>
    <t>A06 Eventos, campanhas e ações psicoeducativas, pedagógicas, esportivas, culturais e de promoção de igualdades aos estudantes da UFU</t>
  </si>
  <si>
    <t>A07 Proporção na ocupação da Moradia Estudantil</t>
  </si>
  <si>
    <t>A08 Índice de retenção de estudantes beneficiários diretos da assistência estudantil</t>
  </si>
  <si>
    <t>A09 Índice de evasão de estudantes beneficiários diretos da assistência estudantil</t>
  </si>
  <si>
    <t>A10 Moradia Estudantil - estudantes indígenas e quilombolas, com benefícios diretos, em vulnerabilidade socioeconômica, via Programa Bolsa Permanência (PBP).</t>
  </si>
  <si>
    <t>A11 Moradia Estudantil - estudantes com benefícios diretos em moradia, em vulnerabilidade socioeconômica, via PNAES</t>
  </si>
  <si>
    <t>A12 Moradia Estudantil - estudantes com benefícios diretos na modalidade de mobilidade (nacional e internacional), em vulnerabilidade socioeconômica, via PNAES</t>
  </si>
  <si>
    <t>A13 Moradia Estudantil - estudantes estrangeiros com benefícios diretos, em vulnerabilidade socioeconômica, via Programa Milton Santos</t>
  </si>
  <si>
    <t>A14 Alimentação - estudantes com benefícios diretos na modalidade de alimentação em vulnerabilidade socioeconômica, via PNAES</t>
  </si>
  <si>
    <t>A15 Alimentação - Refeições fornecidas nos restaurantes universitários</t>
  </si>
  <si>
    <t>A16 Transporte - estudantes com benefícios diretos e/ou indiretos na categoria de transporte (municipal e/ou intermunicipal) em vulnerabilidade socioeconômica, via PNAES</t>
  </si>
  <si>
    <t>A17 Transporte - estudantes com benefícios diretos e indiretos para realização de viagens e deslocamentos para apoio e participação em eventos acadêmicos, científicos, esportivos e culturais</t>
  </si>
  <si>
    <t>A18 Atenção à Saúde - estudantes com atendimentos e acolhimentos em saúde, em grupo e/ou individuais</t>
  </si>
  <si>
    <t>A19 Atenção à Saúde - estudantes diretos e/ou indiretos na área de atenção à saúde: EPIs e outras ações</t>
  </si>
  <si>
    <t>A20 Inclusão digital - estudantes com benefícios diretos e/ou indiretos na modalidade de inclusão digital em vulnerabilidade socioeconômica, via PNAES e/ou outras fontes</t>
  </si>
  <si>
    <t>A21 Cultura - estudantes com benefícios diretos e/ou indiretos na modalidade de cultura em vulnerabilidade socioeconômica, via PNAES</t>
  </si>
  <si>
    <t xml:space="preserve">A22 Esporte - estudantes com benefícios diretos e/ou indiretos nos projetos esportivos/lazer (treinamentos, competições, lazer, academias e outros projetos), via PNAES e/ou outras fontes </t>
  </si>
  <si>
    <t>A23 Esporte - Número de atendimentos aos estudantes nos Centros Esportivos</t>
  </si>
  <si>
    <t>A24 Creche - estudantes com benefícios diretos, na modalidade creche, em vulnerabilidade socioeconômica, via PNAES</t>
  </si>
  <si>
    <t>A25 Apoio pedagógico - estudantes com atendimento no apoio pedagógico em grupo e individuais, incluindo a psicologia escolar/educacional e neuropsicologia</t>
  </si>
  <si>
    <t>A26 Apoio pedagógico - estudantes com benefícios diretos e/ou diretos de material didático, incluindo o empréstimo de kits de instrumental odontológico, em vulnerabilidade socioeconômica</t>
  </si>
  <si>
    <t>A27 Apoio pedagógico - estudantes assistidos em acompanhamento pedagógico e/ou acompanhamento multidisciplinar</t>
  </si>
  <si>
    <t>A28 Acessibilidade - estudantes com beneficios diretos e/ou indiretos na modalidade de acessibilidade, em vulnerabilidade socioeconômica, via Programa Incluir e PNAES</t>
  </si>
  <si>
    <t>C01 Número de seguidores nas mídias sociais</t>
  </si>
  <si>
    <t>C02 Número de notícias publicadas no Portal Comunica UFU</t>
  </si>
  <si>
    <t>C03 Número de acessos ao Portal Comunica UFU</t>
  </si>
  <si>
    <t>C04 Regulamentações por meio de resoluções da área administrativa no âmbito da Diretoria de Comunicação Social</t>
  </si>
  <si>
    <t>EC01 Taxa de estudantes de graduação em regime presencial envolvidos em Extensão</t>
  </si>
  <si>
    <t>EC02 Taxa de estudantes de graduação na modalidade de educação a distância envolvidos em Extensão</t>
  </si>
  <si>
    <t>EC03 Taxa de estudantes de pós-graduação envolvidos em Extensão</t>
  </si>
  <si>
    <t>EC04 Taxa de estudantes da educação básica das unidades especiais de ensino envolvidos em Extensão</t>
  </si>
  <si>
    <t xml:space="preserve">EC05 Matriculados na graduação que participam nas empresas juniores (EJs), times de empreendedorismo social e nas organizações sociais de empreendedorismo </t>
  </si>
  <si>
    <t xml:space="preserve">EC06 Taxa de cursos de graduação com oferta de atividades curriculares de extensão vinculadas aos objetivos de desenvolvimento sustentável (ODS) </t>
  </si>
  <si>
    <t>EC07 Taxa das Unidades Acadêmicas/Especiais com aprovação do Plano de Extensão das Unidades</t>
  </si>
  <si>
    <t>EC08 Taxa das Unidades Acadêmicas/Especiais com criação e regulamentação das Coordenações de Extensão</t>
  </si>
  <si>
    <t>EC09 Taxa de participação de docentes na Extensão</t>
  </si>
  <si>
    <t>EC10 Taxa de participação de TAE na Extensão</t>
  </si>
  <si>
    <t>EC11 Atividades de extensão registradas no SIEX</t>
  </si>
  <si>
    <t>EC12 Público diretamente beneficiado pelas atividades de extensão</t>
  </si>
  <si>
    <t>EC13 Taxa de aprovação de propostas com financiamento em editais internos de extensão</t>
  </si>
  <si>
    <t>EC14 Ações de Extensão ativas (em andamento) fomentadas pela Proexc</t>
  </si>
  <si>
    <t>EC15 Taxa de atividades de extensão oriundas de Parcerias interinstitucionais em Extensão</t>
  </si>
  <si>
    <t>EC16 Público médio alcançado por programas e projetos</t>
  </si>
  <si>
    <t>EC17 Público médio alcançado por cursos, eventos e prestações de serviços</t>
  </si>
  <si>
    <t>EC18 Taxa de ações de extensão dirigidas às escolas públicas</t>
  </si>
  <si>
    <t>EC19 Projetos, programas ou ações na área de estudos e pesquisas afrorraciais direcionados à graduação e articulados com a comunidade externa</t>
  </si>
  <si>
    <t xml:space="preserve">EC20 Projetos e ações ligadas à economia popular solidária </t>
  </si>
  <si>
    <t>EC21 Número de agricultores, artesãos ou coletivos populares envolvidos na Feirinha solidária da UFU</t>
  </si>
  <si>
    <t>EC22 Número de programas institucionais de extensão ativos na UFU</t>
  </si>
  <si>
    <t>EC23 Taxa de atividades de extensão articuladas com o ensino e a pesquisa</t>
  </si>
  <si>
    <t>EC24 Taxa de recursos do orçamento anual voltados para Extensão</t>
  </si>
  <si>
    <t>EC25 Taxa de recursos do orçamento por ação de extensão fomentada</t>
  </si>
  <si>
    <t>EC26 Taxa de estudantes envolvidos em ações de cultura</t>
  </si>
  <si>
    <t>EC27 Taxa de aprovação de propostas com financiamento em editais internos de cultura</t>
  </si>
  <si>
    <t>EC28 Taxa de cursos que reconhecem, na forma de Atividades complementares, a participação de estudantes da graduação em ações de cultura</t>
  </si>
  <si>
    <t>EC29 Ações de Cultura ativas (em andamento) fomentadas pela Proexc</t>
  </si>
  <si>
    <t>EC30 Público médio visitante dos museus da UFU</t>
  </si>
  <si>
    <t>EC31 Coletivos populares assessorados no Cieps</t>
  </si>
  <si>
    <t>EC32 Público médio visitante dos Centros de Documentação, Memória e Arquivos da UFU</t>
  </si>
  <si>
    <t>EC33 Corpos artísticos ligados à Universidade</t>
  </si>
  <si>
    <t>EC34 Público diretamente beneficiado pelas atividades de cultura</t>
  </si>
  <si>
    <t>EC35 Taxa de recursos do orçamento anual voltados para Cultura</t>
  </si>
  <si>
    <t>EC36 Taxa de recursos do orçamento por ação de Cultura fomentada</t>
  </si>
  <si>
    <t>EC37 Parcerias interinstitucionais para promoção da extensão e cultura</t>
  </si>
  <si>
    <t>GP02 Taxa de servidores efetivos beneficiados por ações de saúde, qualidade de vida e segurança do trabalho</t>
  </si>
  <si>
    <t>GP03 Número de professores equivalentes</t>
  </si>
  <si>
    <t>GP04 Índice de qualificação de docentes do ensino básico</t>
  </si>
  <si>
    <t>GP05 Índice de qualificação de docentes do ensino técnico e profissional</t>
  </si>
  <si>
    <t>GP06 Índice de qualificação de docentes do ensino superior</t>
  </si>
  <si>
    <t>GP07 Índice de qualificação do corpo técnico-administrativo</t>
  </si>
  <si>
    <t xml:space="preserve">GP08 Funcionários equivalentes excluindo o Hospital de Clínicas </t>
  </si>
  <si>
    <t>GP09 Proporção estudante por Funcionário excluindo Hospital de Clínicas</t>
  </si>
  <si>
    <t>GP10 Proporção Funcionário por Professor excluindo Hospital de Clínicas</t>
  </si>
  <si>
    <t xml:space="preserve">GP11 Taxa de trabalhadores terceirizados </t>
  </si>
  <si>
    <t>GP12 Recomposição do quadro de docentes doutores - ENSINO SUPERIOR</t>
  </si>
  <si>
    <t>GP13 Recomposição do quadro de docentes doutores - ENSINO BÁSICO E PROFISSIONAL</t>
  </si>
  <si>
    <t>GP14 Recomposição do quadro de técnico-administrativo</t>
  </si>
  <si>
    <t>GG01 Taxa de implantação de processos gerenciais de risco conforme a Portaria SEI REITO 775/2018</t>
  </si>
  <si>
    <t>GG02 Taxa de processos organizacionais mapeados pelo Comitê de Governança, Gestão de Riscos, Controles e Integridade</t>
  </si>
  <si>
    <t>GG04 Taxa de execução orçamentária de custeio e capital</t>
  </si>
  <si>
    <t>GG05 Taxa de execução de restos a pagar de despesas discricionárias</t>
  </si>
  <si>
    <t>GG06 Taxa de atendimento integral de metas do Plano Institucional de Desenvolvimento e Expansão (PIDE) com recursos orçamentários LOA</t>
  </si>
  <si>
    <t xml:space="preserve">GG07 Taxa de execução de gastos com outros custeios (%) </t>
  </si>
  <si>
    <t>GG08 Gastos de despesas discricionárias (custeios) per capita</t>
  </si>
  <si>
    <t>GG09 Gastos com investimentos per capita</t>
  </si>
  <si>
    <t>GG10 Índice de gastos com despesas obrigatórias (folha de pessoal e benefícios) per capita</t>
  </si>
  <si>
    <t>GG11 Índice médio de redução de valor nos processos licitatórios</t>
  </si>
  <si>
    <t>GG12 Índice de fracassos em licitações</t>
  </si>
  <si>
    <t>GG13 Taxa de respostas dentro do prazo legal para as manifestações recebidas na Ouvidoria</t>
  </si>
  <si>
    <t>GG14 Taxa de itens de maturidade implantados na Ouvidoria conforme legislação vigente</t>
  </si>
  <si>
    <t>GG15 Taxa de respostas dentro do prazo legal para as manifestações recebidas no SIC</t>
  </si>
  <si>
    <t>GG16 Taxa de itens implantados para "Transparência Ativa"</t>
  </si>
  <si>
    <t>G02 Índice de evasão nos cursos de graduação</t>
  </si>
  <si>
    <t>G03 Índice de evasão de estudantes cotistas</t>
  </si>
  <si>
    <t>G04 Índice de retenção na graduação</t>
  </si>
  <si>
    <t>G05 Índice de retenção de estudantes cotistas</t>
  </si>
  <si>
    <t>G06 Taxa de desempenho acadêmico</t>
  </si>
  <si>
    <t>G07 Taxa de estudantes da graduação concluintes na duração padrão do curso</t>
  </si>
  <si>
    <t>G08 Taxa de vagas ociosas na graduação</t>
  </si>
  <si>
    <t>G09 Conceito ENADE médio</t>
  </si>
  <si>
    <t>G10 Taxa de cursos de graduação com conceito ENADE igual ou superior a 4</t>
  </si>
  <si>
    <t>G11 Conceito CPC médio</t>
  </si>
  <si>
    <t>G12 Taxa de cursos de graduação com conceito CPC igual ou superior a 4</t>
  </si>
  <si>
    <t>G13 Índice Geral de Cursos (IGC) contínuo</t>
  </si>
  <si>
    <t>G14 Índice médio do conceito de curso na dimensão organização didático-pedagógica</t>
  </si>
  <si>
    <t>G15 Taxa de projetos pedagógicos revisados</t>
  </si>
  <si>
    <t>G16 Taxa de mobilidade nacional nos cursos de graduação</t>
  </si>
  <si>
    <t>G18 Taxa de cursos de graduação com disciplinas de empreendedorismo</t>
  </si>
  <si>
    <t>G19 Taxa de cursos de graduação com uma disciplina ou conteúdo e atividade curricular concernentes à Educação das Relações Étnico-raciais e Histórias e Culturas Afro-Brasileira, Africana e Indígena</t>
  </si>
  <si>
    <t>G20 Taxa de cursos de graduação com disciplinas de sustentabilidade</t>
  </si>
  <si>
    <t>G21 Taxa de Cursos de Graduação com Projetos pedagógicos reformulados para a inserção da Extensão como componente curricular</t>
  </si>
  <si>
    <t>G22 Taxa de atendimento de ingressantes com deficiência - Monitoria</t>
  </si>
  <si>
    <t>G23 Taxa de atendimento de estudantes com deficiência auditiva - Intérpretes de Libras</t>
  </si>
  <si>
    <t>G24 Taxa de atendimento de estudantes com deficiência - Bolsa Acessibilidade</t>
  </si>
  <si>
    <t>G25 Novos cursos de graduação (presencial e/ou EAD)</t>
  </si>
  <si>
    <t>G26 Novos vagas em cursos de graduação presencial já existentes</t>
  </si>
  <si>
    <t>GP15 Número de estagiários</t>
  </si>
  <si>
    <t>P01 Ampliação da infraestrutura física</t>
  </si>
  <si>
    <t>P02 Índice de manutenção e reforma da infraestrutura física (contratos + almoxarifado obras)</t>
  </si>
  <si>
    <t xml:space="preserve">P03 Área de edificações acessiveis </t>
  </si>
  <si>
    <t xml:space="preserve">P04 Índice de coleta seletiva solidária </t>
  </si>
  <si>
    <t>P05 Taxa de cobertura de Gerenciamento de Resíduos Sólidos (GRS)</t>
  </si>
  <si>
    <t>P06 Índice de gastos per capita com vigilância</t>
  </si>
  <si>
    <t xml:space="preserve">P07 Índice de gastos per capita com transporte </t>
  </si>
  <si>
    <t>P08 Índice de gastos per capita com limpeza</t>
  </si>
  <si>
    <t>P09 Índice de gasto per capita com consumo de água (m³)</t>
  </si>
  <si>
    <t>P10 Índice de gasto per capita com consumo de Energia Elétrica (kWh)</t>
  </si>
  <si>
    <t>P11 Índice de gasto per capita com consumo de papel (folhas)</t>
  </si>
  <si>
    <t>P12 Índice de gasto per capita com consumo de copos descartáveis</t>
  </si>
  <si>
    <t>P13 Índice de gasto per capita com descarte ambientalmente adequados de resíduos</t>
  </si>
  <si>
    <t>I01 Estudantes da gradução participantes de ações de mobilidade internacional (alunos recebidos)</t>
  </si>
  <si>
    <t>I02 Estudantes da gradução participantes de ações de mobilidade internacional (alunos enviados)</t>
  </si>
  <si>
    <t>I04 Taxa de mobilidade internacional (alunos enviados) dos cursos de graduação</t>
  </si>
  <si>
    <t>I05 Estudantes de graduação estrangeiros recebidos para conclusão plena do curso (exemplos: PEC-G + Timor Leste)</t>
  </si>
  <si>
    <t>I06 Estudantes de pós-graduação stricto sensu participantes de ações de mobilidade internacional (alunos recebidos)</t>
  </si>
  <si>
    <t>I07 Estudantes de pós-graduação stricto sensu participantes de ações de mobilidade internacional (alunos enviados - exemplo: Doutorado-Sanduíche)</t>
  </si>
  <si>
    <t>I08 Estudantes de pós-graduação stricto sensu estrangeiros recebidos para conclusão plena do curso (exemplos: PEC-PG + OEA + PROAFRI)</t>
  </si>
  <si>
    <t>I09 Taxa de mobilidade internacional (alunos recebidos) dos cursos de pós-graduação stricto sensu</t>
  </si>
  <si>
    <t>I10 Taxa de mobilidade internacional (alunos enviados) dos cursos de pós-graduação stricto sensu</t>
  </si>
  <si>
    <t xml:space="preserve">I11 Concluintes que participaram de mobilidade internacional (graduação + pós-graduação stricto sensu) </t>
  </si>
  <si>
    <t>I12 Taxa de colaboração internacional em artigos científicos</t>
  </si>
  <si>
    <t>I13 Taxa de participação de pesquisadores em missões no exterior (exemplo: PRINT-UFU)</t>
  </si>
  <si>
    <t>I14 Cursos de graduação com dupla titulação com instituição estrangeira</t>
  </si>
  <si>
    <t>I15 Taxa de oferta de disciplinas em língua estrangeira nos cursos de graduação</t>
  </si>
  <si>
    <t>I16 Taxa de oferta de disciplinas em língua estrangeira nos cursos de pós-graduação</t>
  </si>
  <si>
    <t>I17 Cursos de pós-graduação stricto sensu com dupla titulação e co-tutela com instituição estrangeira</t>
  </si>
  <si>
    <t>I18 Participação em rankings internacionais</t>
  </si>
  <si>
    <t>I19 Taxa de melhoria em rankings</t>
  </si>
  <si>
    <t>I20 Formação linguística para estudantes e servidores</t>
  </si>
  <si>
    <t>I21 Avaliação da habilidade linguística</t>
  </si>
  <si>
    <t xml:space="preserve">PP01 Novos cursos de pós-graduação stricto sensu </t>
  </si>
  <si>
    <t>PP02 Conceito CAPES médio dos programas de pós-graduação stricto sensu</t>
  </si>
  <si>
    <t>PP03 Matriculados na pós-graduação stricto-sensu</t>
  </si>
  <si>
    <t>PP04 Novos Cursos de especialização</t>
  </si>
  <si>
    <t>PP05 Matriculados nos cursos de residência médica</t>
  </si>
  <si>
    <t>PP06 Novos cursos de residência uni e multiprofissional</t>
  </si>
  <si>
    <t>PP07 Matriculados nos cursos de residência uni e multiprofisisonal</t>
  </si>
  <si>
    <t>PP08 Taxa de teses e dissertações dos PPGs com impacto econômico, social e ambiental</t>
  </si>
  <si>
    <t>PP09 Taxa de produção científica qualificada como A4 ou superior nos PPGs-UFU</t>
  </si>
  <si>
    <t>PP10 Taxa de produção científica com co-autoria com pesquisadores estrangeiros</t>
  </si>
  <si>
    <t xml:space="preserve">PP17 Patentes depositadas </t>
  </si>
  <si>
    <t>PP18 Outras tecnologias protegidas (software, cultivares, marcas e desenhos industriais)</t>
  </si>
  <si>
    <t xml:space="preserve">PP19 Acordos e parcerias para a ciência, tecnologia e inovação nacional e internacional </t>
  </si>
  <si>
    <t>PP20 Taxa de projetos de pesquisa, inovação e desenvolvimento tecnológico com financiamento externo</t>
  </si>
  <si>
    <t>PP22 Empresas e startups incubadas</t>
  </si>
  <si>
    <t xml:space="preserve">PP23 Projetos de pesquisa sem financiamento e registrados na Diretoria de Pesquisa </t>
  </si>
  <si>
    <t>PP24 Projetos de pesquisa com financiamento e registrados na Diretoria de Pesquisa</t>
  </si>
  <si>
    <t>PP25 Projetos de iniciação científica (I.C) com bolsa – PIBIC e PIBIT (I.C ensino básico, I.C ensino médio e técnico, I.C graduação)</t>
  </si>
  <si>
    <t>PP26 Projetos de iniciação científica sem bolsa – PIVIC (IC ensino básico, IC ensino médio e técnico, IC graduação)</t>
  </si>
  <si>
    <t>PP27 Número de equipamentos disponíveis para comunidade nas redes de laboratórios de pesquisa multiusuários sob governança da PROPP (REBIR e RELAM)</t>
  </si>
  <si>
    <t>G17 Taxa de estudantes de graduação participantes de programa de iniciação científica ou tecnológica</t>
  </si>
  <si>
    <t xml:space="preserve">B01 Títulos do acervo físico processado (impresso e meio eletrônico) e digital (on-line) </t>
  </si>
  <si>
    <t>B02 Exemplares do acervo físico processado (impresso e meio eletrônico) e digital (on-line)</t>
  </si>
  <si>
    <t>B03 Publicações técnico-científicas submetidas no Repositório institucional (RI)</t>
  </si>
  <si>
    <t>B04 Artigos publicados no Portal de Periódicos da UFU</t>
  </si>
  <si>
    <t>B05 DOI atribuído</t>
  </si>
  <si>
    <t xml:space="preserve">B06 ORCID vinculados a UFU </t>
  </si>
  <si>
    <t>B07 Exemplares tombados</t>
  </si>
  <si>
    <t>B08 Títulos catalogados</t>
  </si>
  <si>
    <t>B09 Criação de itens (exemplares) no software de gerenciamento da biblioteca</t>
  </si>
  <si>
    <t>B10 Exemplares do acervo físico baixados no Sistema de Gerenciamento de Aquisição de Material Informacional</t>
  </si>
  <si>
    <t>B11 Frequência de usuários nas Bibliotecas UFU</t>
  </si>
  <si>
    <t>B12 Usuários reais cadastrados no software de gerenciamento da biblioteca</t>
  </si>
  <si>
    <t>B13 Acesso às bases de dados e outras plataformas</t>
  </si>
  <si>
    <t xml:space="preserve">B14 Ferramenta de busca integrada </t>
  </si>
  <si>
    <t xml:space="preserve">B15 Itens físicos do acervo consultados (livros, periódicos, partituras, etc.) </t>
  </si>
  <si>
    <t>B16 Dispositivos móveis para empréstimo</t>
  </si>
  <si>
    <t>B17 Computadores/notebooks para uso nas Bibliotecas UFU</t>
  </si>
  <si>
    <t>B18 Número de assentos nas Bibliotecas</t>
  </si>
  <si>
    <t>B19 Empréstimos e renovações de material informacional e dispositivos móveis</t>
  </si>
  <si>
    <t>B20 Empréstimo interbibliotecas (EIB) UFU</t>
  </si>
  <si>
    <t xml:space="preserve">B21 Empréstimo entre bibliotecas (EEB) externas - atendimento e solicitação </t>
  </si>
  <si>
    <t xml:space="preserve">B22 Comutação bibliográfica - atendimento e solicitação </t>
  </si>
  <si>
    <t xml:space="preserve">B23 Número de atendimentos on-line </t>
  </si>
  <si>
    <t>B24 Componentes curriculares revisados</t>
  </si>
  <si>
    <t xml:space="preserve">B25 Fichas catalográficas (manual e automática) </t>
  </si>
  <si>
    <t>B26 Atribuição de ISBN</t>
  </si>
  <si>
    <t xml:space="preserve">B27 Número de usuários treinados </t>
  </si>
  <si>
    <t>B28 Seguidores nas mídias sociais</t>
  </si>
  <si>
    <t>B29 Alcance nas mídias sociais</t>
  </si>
  <si>
    <t>B30 Consultas no website das Bibliotecas UFU</t>
  </si>
  <si>
    <t xml:space="preserve">B31 Acesso às Salas de Coleções Especiais </t>
  </si>
  <si>
    <t xml:space="preserve">B32 Obras restauradas </t>
  </si>
  <si>
    <t>B33 Obras higienizadas</t>
  </si>
  <si>
    <t>Planejado</t>
  </si>
  <si>
    <t>Realizado</t>
  </si>
  <si>
    <t>UNIDADE</t>
  </si>
  <si>
    <t>Sigla_Unidade</t>
  </si>
  <si>
    <t xml:space="preserve">Ano </t>
  </si>
  <si>
    <t>conctg01</t>
  </si>
  <si>
    <t>conctg02</t>
  </si>
  <si>
    <t>conctg03</t>
  </si>
  <si>
    <t>conctg04</t>
  </si>
  <si>
    <t>conctg05</t>
  </si>
  <si>
    <t>conctg06</t>
  </si>
  <si>
    <t>conctg07</t>
  </si>
  <si>
    <t>Ano</t>
  </si>
  <si>
    <t>conctg09</t>
  </si>
  <si>
    <t>conctg11</t>
  </si>
  <si>
    <t>UFU</t>
  </si>
  <si>
    <t>CONCT.</t>
  </si>
  <si>
    <t>PLANEJADO</t>
  </si>
  <si>
    <t>G01FACED2022</t>
  </si>
  <si>
    <t>G01FACES2022</t>
  </si>
  <si>
    <t>G01FACIC2022</t>
  </si>
  <si>
    <t>G01FACOM2022</t>
  </si>
  <si>
    <t>G01FADIR2022</t>
  </si>
  <si>
    <t>G01FAGEN2022</t>
  </si>
  <si>
    <t>G01FAMAT2022</t>
  </si>
  <si>
    <t>G01FAMED2022</t>
  </si>
  <si>
    <t>G01FAUED2022</t>
  </si>
  <si>
    <t>G01FECIV2022</t>
  </si>
  <si>
    <t>G01FEELT2022</t>
  </si>
  <si>
    <t>G01FEMEC2022</t>
  </si>
  <si>
    <t>G01FEQUI2022</t>
  </si>
  <si>
    <t>G01FOUFU2022</t>
  </si>
  <si>
    <t>G01IARTE2022</t>
  </si>
  <si>
    <t>G01ICBIM2022</t>
  </si>
  <si>
    <t>G01ICHPO2022</t>
  </si>
  <si>
    <t>G01ICIAG2022</t>
  </si>
  <si>
    <t>G01IERI2022</t>
  </si>
  <si>
    <t>G01IFILO2022</t>
  </si>
  <si>
    <t>G01IGUFU2022</t>
  </si>
  <si>
    <t>G01ILEEL2022</t>
  </si>
  <si>
    <t>G01INBIO2022</t>
  </si>
  <si>
    <t>G01INCIS2022</t>
  </si>
  <si>
    <t>G01INFIS2022</t>
  </si>
  <si>
    <t>G01INHIS2022</t>
  </si>
  <si>
    <t>G01IPUFU2022</t>
  </si>
  <si>
    <t>G01IQUFU2022</t>
  </si>
  <si>
    <t>G01FAEFI2022</t>
  </si>
  <si>
    <t>G01FAMEV2022</t>
  </si>
  <si>
    <t>G01IBTEC2022</t>
  </si>
  <si>
    <t>G01ICENP2022</t>
  </si>
  <si>
    <t>G01UFU2022</t>
  </si>
  <si>
    <t>G01FACED2023</t>
  </si>
  <si>
    <t>G01FACES2023</t>
  </si>
  <si>
    <t>G01FACIC2023</t>
  </si>
  <si>
    <t>G01FACOM2023</t>
  </si>
  <si>
    <t>G01FADIR2023</t>
  </si>
  <si>
    <t>G01FAGEN2023</t>
  </si>
  <si>
    <t>G01FAMAT2023</t>
  </si>
  <si>
    <t>G01FAMED2023</t>
  </si>
  <si>
    <t>G01FAUED2023</t>
  </si>
  <si>
    <t>G01FECIV2023</t>
  </si>
  <si>
    <t>G01FEELT2023</t>
  </si>
  <si>
    <t>G01FEMEC2023</t>
  </si>
  <si>
    <t>G01FEQUI2023</t>
  </si>
  <si>
    <t>G01FOUFU2023</t>
  </si>
  <si>
    <t>G01IARTE2023</t>
  </si>
  <si>
    <t>G01ICBIM2023</t>
  </si>
  <si>
    <t>G01ICHPO2023</t>
  </si>
  <si>
    <t>G01ICIAG2023</t>
  </si>
  <si>
    <t>G01IERI2023</t>
  </si>
  <si>
    <t>G01IFILO2023</t>
  </si>
  <si>
    <t>G01IGUFU2023</t>
  </si>
  <si>
    <t>G01ILEEL2023</t>
  </si>
  <si>
    <t>G01INBIO2023</t>
  </si>
  <si>
    <t>G01INCIS2023</t>
  </si>
  <si>
    <t>G01INFIS2023</t>
  </si>
  <si>
    <t>G01INHIS2023</t>
  </si>
  <si>
    <t>G01IPUFU2023</t>
  </si>
  <si>
    <t>G01IQUFU2023</t>
  </si>
  <si>
    <t>G01FAEFI2023</t>
  </si>
  <si>
    <t>G01FAMEV2023</t>
  </si>
  <si>
    <t>G01IBTEC2023</t>
  </si>
  <si>
    <t>G01ICENP2023</t>
  </si>
  <si>
    <t>G01UFU2023</t>
  </si>
  <si>
    <t>G01FACED2024</t>
  </si>
  <si>
    <t>G01FACES2024</t>
  </si>
  <si>
    <t>G01FACIC2024</t>
  </si>
  <si>
    <t>G01FACOM2024</t>
  </si>
  <si>
    <t>G01FADIR2024</t>
  </si>
  <si>
    <t>G01FAGEN2024</t>
  </si>
  <si>
    <t>G01FAMAT2024</t>
  </si>
  <si>
    <t>G01FAMED2024</t>
  </si>
  <si>
    <t>G01FAUED2024</t>
  </si>
  <si>
    <t>G01FECIV2024</t>
  </si>
  <si>
    <t>G01FEELT2024</t>
  </si>
  <si>
    <t>G01FEMEC2024</t>
  </si>
  <si>
    <t>G01FEQUI2024</t>
  </si>
  <si>
    <t>G01FOUFU2024</t>
  </si>
  <si>
    <t>G01IARTE2024</t>
  </si>
  <si>
    <t>G01ICBIM2024</t>
  </si>
  <si>
    <t>G01ICHPO2024</t>
  </si>
  <si>
    <t>G01ICIAG2024</t>
  </si>
  <si>
    <t>G01IERI2024</t>
  </si>
  <si>
    <t>G01IFILO2024</t>
  </si>
  <si>
    <t>G01IGUFU2024</t>
  </si>
  <si>
    <t>G01ILEEL2024</t>
  </si>
  <si>
    <t>G01INBIO2024</t>
  </si>
  <si>
    <t>G01INCIS2024</t>
  </si>
  <si>
    <t>G01INFIS2024</t>
  </si>
  <si>
    <t>G01INHIS2024</t>
  </si>
  <si>
    <t>G01IPUFU2024</t>
  </si>
  <si>
    <t>G01IQUFU2024</t>
  </si>
  <si>
    <t>G01FAEFI2024</t>
  </si>
  <si>
    <t>G01FAMEV2024</t>
  </si>
  <si>
    <t>G01IBTEC2024</t>
  </si>
  <si>
    <t>G01ICENP2024</t>
  </si>
  <si>
    <t>G01UFU2024</t>
  </si>
  <si>
    <t>G01FACED2025</t>
  </si>
  <si>
    <t>G01FACES2025</t>
  </si>
  <si>
    <t>G01FACIC2025</t>
  </si>
  <si>
    <t>G01FACOM2025</t>
  </si>
  <si>
    <t>G01FADIR2025</t>
  </si>
  <si>
    <t>G01FAGEN2025</t>
  </si>
  <si>
    <t>G01FAMAT2025</t>
  </si>
  <si>
    <t>G01FAMED2025</t>
  </si>
  <si>
    <t>G01FAUED2025</t>
  </si>
  <si>
    <t>G01FECIV2025</t>
  </si>
  <si>
    <t>G01FEELT2025</t>
  </si>
  <si>
    <t>G01FEMEC2025</t>
  </si>
  <si>
    <t>G01FEQUI2025</t>
  </si>
  <si>
    <t>G01FOUFU2025</t>
  </si>
  <si>
    <t>G01IARTE2025</t>
  </si>
  <si>
    <t>G01ICBIM2025</t>
  </si>
  <si>
    <t>G01ICHPO2025</t>
  </si>
  <si>
    <t>G01ICIAG2025</t>
  </si>
  <si>
    <t>G01IERI2025</t>
  </si>
  <si>
    <t>G01IFILO2025</t>
  </si>
  <si>
    <t>G01IGUFU2025</t>
  </si>
  <si>
    <t>G01ILEEL2025</t>
  </si>
  <si>
    <t>G01INBIO2025</t>
  </si>
  <si>
    <t>G01INCIS2025</t>
  </si>
  <si>
    <t>G01INFIS2025</t>
  </si>
  <si>
    <t>G01INHIS2025</t>
  </si>
  <si>
    <t>G01IPUFU2025</t>
  </si>
  <si>
    <t>G01IQUFU2025</t>
  </si>
  <si>
    <t>G01FAEFI2025</t>
  </si>
  <si>
    <t>G01FAMEV2025</t>
  </si>
  <si>
    <t>G01IBTEC2025</t>
  </si>
  <si>
    <t>G01ICENP2025</t>
  </si>
  <si>
    <t>G01UFU2025</t>
  </si>
  <si>
    <t>G01FACED2026</t>
  </si>
  <si>
    <t>G01FACES2026</t>
  </si>
  <si>
    <t>G01FACIC2026</t>
  </si>
  <si>
    <t>G01FACOM2026</t>
  </si>
  <si>
    <t>G01FADIR2026</t>
  </si>
  <si>
    <t>G01FAGEN2026</t>
  </si>
  <si>
    <t>G01FAMAT2026</t>
  </si>
  <si>
    <t>G01FAMED2026</t>
  </si>
  <si>
    <t>G01FAUED2026</t>
  </si>
  <si>
    <t>G01FECIV2026</t>
  </si>
  <si>
    <t>G01FEELT2026</t>
  </si>
  <si>
    <t>G01FEMEC2026</t>
  </si>
  <si>
    <t>G01FEQUI2026</t>
  </si>
  <si>
    <t>G01FOUFU2026</t>
  </si>
  <si>
    <t>G01IARTE2026</t>
  </si>
  <si>
    <t>G01ICBIM2026</t>
  </si>
  <si>
    <t>G01ICHPO2026</t>
  </si>
  <si>
    <t>G01ICIAG2026</t>
  </si>
  <si>
    <t>G01IERI2026</t>
  </si>
  <si>
    <t>G01IFILO2026</t>
  </si>
  <si>
    <t>G01IGUFU2026</t>
  </si>
  <si>
    <t>G01ILEEL2026</t>
  </si>
  <si>
    <t>G01INBIO2026</t>
  </si>
  <si>
    <t>G01INCIS2026</t>
  </si>
  <si>
    <t>G01INFIS2026</t>
  </si>
  <si>
    <t>G01INHIS2026</t>
  </si>
  <si>
    <t>G01IPUFU2026</t>
  </si>
  <si>
    <t>G01IQUFU2026</t>
  </si>
  <si>
    <t>G01FAEFI2026</t>
  </si>
  <si>
    <t>G01FAMEV2026</t>
  </si>
  <si>
    <t>G01IBTEC2026</t>
  </si>
  <si>
    <t>G01ICENP2026</t>
  </si>
  <si>
    <t>G01UFU2026</t>
  </si>
  <si>
    <t>G01FACED2027</t>
  </si>
  <si>
    <t>G01FACES2027</t>
  </si>
  <si>
    <t>G01FACIC2027</t>
  </si>
  <si>
    <t>G01FACOM2027</t>
  </si>
  <si>
    <t>G01FADIR2027</t>
  </si>
  <si>
    <t>G01FAGEN2027</t>
  </si>
  <si>
    <t>G01FAMAT2027</t>
  </si>
  <si>
    <t>G01FAMED2027</t>
  </si>
  <si>
    <t>G01FAUED2027</t>
  </si>
  <si>
    <t>G01FECIV2027</t>
  </si>
  <si>
    <t>G01FEELT2027</t>
  </si>
  <si>
    <t>G01FEMEC2027</t>
  </si>
  <si>
    <t>G01FEQUI2027</t>
  </si>
  <si>
    <t>G01FOUFU2027</t>
  </si>
  <si>
    <t>G01IARTE2027</t>
  </si>
  <si>
    <t>G01ICBIM2027</t>
  </si>
  <si>
    <t>G01ICHPO2027</t>
  </si>
  <si>
    <t>G01ICIAG2027</t>
  </si>
  <si>
    <t>G01IERI2027</t>
  </si>
  <si>
    <t>G01IFILO2027</t>
  </si>
  <si>
    <t>G01IGUFU2027</t>
  </si>
  <si>
    <t>G01ILEEL2027</t>
  </si>
  <si>
    <t>G01INBIO2027</t>
  </si>
  <si>
    <t>G01INCIS2027</t>
  </si>
  <si>
    <t>G01INFIS2027</t>
  </si>
  <si>
    <t>G01INHIS2027</t>
  </si>
  <si>
    <t>G01IPUFU2027</t>
  </si>
  <si>
    <t>G01IQUFU2027</t>
  </si>
  <si>
    <t>G01FAEFI2027</t>
  </si>
  <si>
    <t>G01FAMEV2027</t>
  </si>
  <si>
    <t>G01IBTEC2027</t>
  </si>
  <si>
    <t>G01ICENP2027</t>
  </si>
  <si>
    <t>G01UFU2027</t>
  </si>
  <si>
    <t>G02FACED2022</t>
  </si>
  <si>
    <t>G02FACES2022</t>
  </si>
  <si>
    <t>G02FACIC2022</t>
  </si>
  <si>
    <t>G02FACOM2022</t>
  </si>
  <si>
    <t>G02FADIR2022</t>
  </si>
  <si>
    <t>G02FAGEN2022</t>
  </si>
  <si>
    <t>G02FAMAT2022</t>
  </si>
  <si>
    <t>G02FAMED2022</t>
  </si>
  <si>
    <t>G02FAUED2022</t>
  </si>
  <si>
    <t>G02FECIV2022</t>
  </si>
  <si>
    <t>G02FEELT2022</t>
  </si>
  <si>
    <t>G02FEMEC2022</t>
  </si>
  <si>
    <t>G02FEQUI2022</t>
  </si>
  <si>
    <t>G02FOUFU2022</t>
  </si>
  <si>
    <t>G02IARTE2022</t>
  </si>
  <si>
    <t>G02ICBIM2022</t>
  </si>
  <si>
    <t>G02ICHPO2022</t>
  </si>
  <si>
    <t>G02ICIAG2022</t>
  </si>
  <si>
    <t>G02IERI2022</t>
  </si>
  <si>
    <t>G02IFILO2022</t>
  </si>
  <si>
    <t>G02IGUFU2022</t>
  </si>
  <si>
    <t>G02ILEEL2022</t>
  </si>
  <si>
    <t>G02INBIO2022</t>
  </si>
  <si>
    <t>G02INCIS2022</t>
  </si>
  <si>
    <t>G02INFIS2022</t>
  </si>
  <si>
    <t>G02INHIS2022</t>
  </si>
  <si>
    <t>G02IPUFU2022</t>
  </si>
  <si>
    <t>G02IQUFU2022</t>
  </si>
  <si>
    <t>G02FAEFI2022</t>
  </si>
  <si>
    <t>G02FAMEV2022</t>
  </si>
  <si>
    <t>G02IBTEC2022</t>
  </si>
  <si>
    <t>G02ICENP2022</t>
  </si>
  <si>
    <t>G02UFU2022</t>
  </si>
  <si>
    <t>G02FACED2023</t>
  </si>
  <si>
    <t>G02FACES2023</t>
  </si>
  <si>
    <t>G02FACIC2023</t>
  </si>
  <si>
    <t>G02FACOM2023</t>
  </si>
  <si>
    <t>G02FADIR2023</t>
  </si>
  <si>
    <t>G02FAGEN2023</t>
  </si>
  <si>
    <t>G02FAMAT2023</t>
  </si>
  <si>
    <t>G02FAMED2023</t>
  </si>
  <si>
    <t>G02FAUED2023</t>
  </si>
  <si>
    <t>G02FECIV2023</t>
  </si>
  <si>
    <t>G02FEELT2023</t>
  </si>
  <si>
    <t>G02FEMEC2023</t>
  </si>
  <si>
    <t>G02FEQUI2023</t>
  </si>
  <si>
    <t>G02FOUFU2023</t>
  </si>
  <si>
    <t>G02IARTE2023</t>
  </si>
  <si>
    <t>G02ICBIM2023</t>
  </si>
  <si>
    <t>G02ICHPO2023</t>
  </si>
  <si>
    <t>G02ICIAG2023</t>
  </si>
  <si>
    <t>G02IERI2023</t>
  </si>
  <si>
    <t>G02IFILO2023</t>
  </si>
  <si>
    <t>G02IGUFU2023</t>
  </si>
  <si>
    <t>G02ILEEL2023</t>
  </si>
  <si>
    <t>G02INBIO2023</t>
  </si>
  <si>
    <t>G02INCIS2023</t>
  </si>
  <si>
    <t>G02INFIS2023</t>
  </si>
  <si>
    <t>G02INHIS2023</t>
  </si>
  <si>
    <t>G02IPUFU2023</t>
  </si>
  <si>
    <t>G02IQUFU2023</t>
  </si>
  <si>
    <t>G02FAEFI2023</t>
  </si>
  <si>
    <t>G02FAMEV2023</t>
  </si>
  <si>
    <t>G02IBTEC2023</t>
  </si>
  <si>
    <t>G02ICENP2023</t>
  </si>
  <si>
    <t>G02UFU2023</t>
  </si>
  <si>
    <t>G02FACED2024</t>
  </si>
  <si>
    <t>G02FACES2024</t>
  </si>
  <si>
    <t>G02FACIC2024</t>
  </si>
  <si>
    <t>G02FACOM2024</t>
  </si>
  <si>
    <t>G02FADIR2024</t>
  </si>
  <si>
    <t>G02FAGEN2024</t>
  </si>
  <si>
    <t>G02FAMAT2024</t>
  </si>
  <si>
    <t>G02FAMED2024</t>
  </si>
  <si>
    <t>G02FAUED2024</t>
  </si>
  <si>
    <t>G02FECIV2024</t>
  </si>
  <si>
    <t>G02FEELT2024</t>
  </si>
  <si>
    <t>G02FEMEC2024</t>
  </si>
  <si>
    <t>G02FEQUI2024</t>
  </si>
  <si>
    <t>G02FOUFU2024</t>
  </si>
  <si>
    <t>G02IARTE2024</t>
  </si>
  <si>
    <t>G02ICBIM2024</t>
  </si>
  <si>
    <t>G02ICHPO2024</t>
  </si>
  <si>
    <t>G02ICIAG2024</t>
  </si>
  <si>
    <t>G02IERI2024</t>
  </si>
  <si>
    <t>G02IFILO2024</t>
  </si>
  <si>
    <t>G02IGUFU2024</t>
  </si>
  <si>
    <t>G02ILEEL2024</t>
  </si>
  <si>
    <t>G02INBIO2024</t>
  </si>
  <si>
    <t>G02INCIS2024</t>
  </si>
  <si>
    <t>G02INFIS2024</t>
  </si>
  <si>
    <t>G02INHIS2024</t>
  </si>
  <si>
    <t>G02IPUFU2024</t>
  </si>
  <si>
    <t>G02IQUFU2024</t>
  </si>
  <si>
    <t>G02FAEFI2024</t>
  </si>
  <si>
    <t>G02FAMEV2024</t>
  </si>
  <si>
    <t>G02IBTEC2024</t>
  </si>
  <si>
    <t>G02ICENP2024</t>
  </si>
  <si>
    <t>G02UFU2024</t>
  </si>
  <si>
    <t>G02FACED2025</t>
  </si>
  <si>
    <t>G02FACES2025</t>
  </si>
  <si>
    <t>G02FACIC2025</t>
  </si>
  <si>
    <t>G02FACOM2025</t>
  </si>
  <si>
    <t>G02FADIR2025</t>
  </si>
  <si>
    <t>G02FAGEN2025</t>
  </si>
  <si>
    <t>G02FAMAT2025</t>
  </si>
  <si>
    <t>G02FAMED2025</t>
  </si>
  <si>
    <t>G02FAUED2025</t>
  </si>
  <si>
    <t>G02FECIV2025</t>
  </si>
  <si>
    <t>G02FEELT2025</t>
  </si>
  <si>
    <t>G02FEMEC2025</t>
  </si>
  <si>
    <t>G02FEQUI2025</t>
  </si>
  <si>
    <t>G02FOUFU2025</t>
  </si>
  <si>
    <t>G02IARTE2025</t>
  </si>
  <si>
    <t>G02ICBIM2025</t>
  </si>
  <si>
    <t>G02ICHPO2025</t>
  </si>
  <si>
    <t>G02ICIAG2025</t>
  </si>
  <si>
    <t>G02IERI2025</t>
  </si>
  <si>
    <t>G02IFILO2025</t>
  </si>
  <si>
    <t>G02IGUFU2025</t>
  </si>
  <si>
    <t>G02ILEEL2025</t>
  </si>
  <si>
    <t>G02INBIO2025</t>
  </si>
  <si>
    <t>G02INCIS2025</t>
  </si>
  <si>
    <t>G02INFIS2025</t>
  </si>
  <si>
    <t>G02INHIS2025</t>
  </si>
  <si>
    <t>G02IPUFU2025</t>
  </si>
  <si>
    <t>G02IQUFU2025</t>
  </si>
  <si>
    <t>G02FAEFI2025</t>
  </si>
  <si>
    <t>G02FAMEV2025</t>
  </si>
  <si>
    <t>G02IBTEC2025</t>
  </si>
  <si>
    <t>G02ICENP2025</t>
  </si>
  <si>
    <t>G02UFU2025</t>
  </si>
  <si>
    <t>G02FACED2026</t>
  </si>
  <si>
    <t>G02FACES2026</t>
  </si>
  <si>
    <t>G02FACIC2026</t>
  </si>
  <si>
    <t>G02FACOM2026</t>
  </si>
  <si>
    <t>G02FADIR2026</t>
  </si>
  <si>
    <t>G02FAGEN2026</t>
  </si>
  <si>
    <t>G02FAMAT2026</t>
  </si>
  <si>
    <t>G02FAMED2026</t>
  </si>
  <si>
    <t>G02FAUED2026</t>
  </si>
  <si>
    <t>G02FECIV2026</t>
  </si>
  <si>
    <t>G02FEELT2026</t>
  </si>
  <si>
    <t>G02FEMEC2026</t>
  </si>
  <si>
    <t>G02FEQUI2026</t>
  </si>
  <si>
    <t>G02FOUFU2026</t>
  </si>
  <si>
    <t>G02IARTE2026</t>
  </si>
  <si>
    <t>G02ICBIM2026</t>
  </si>
  <si>
    <t>G02ICHPO2026</t>
  </si>
  <si>
    <t>G02ICIAG2026</t>
  </si>
  <si>
    <t>G02IERI2026</t>
  </si>
  <si>
    <t>G02IFILO2026</t>
  </si>
  <si>
    <t>G02IGUFU2026</t>
  </si>
  <si>
    <t>G02ILEEL2026</t>
  </si>
  <si>
    <t>G02INBIO2026</t>
  </si>
  <si>
    <t>G02INCIS2026</t>
  </si>
  <si>
    <t>G02INFIS2026</t>
  </si>
  <si>
    <t>G02INHIS2026</t>
  </si>
  <si>
    <t>G02IPUFU2026</t>
  </si>
  <si>
    <t>G02IQUFU2026</t>
  </si>
  <si>
    <t>G02FAEFI2026</t>
  </si>
  <si>
    <t>G02FAMEV2026</t>
  </si>
  <si>
    <t>G02IBTEC2026</t>
  </si>
  <si>
    <t>G02ICENP2026</t>
  </si>
  <si>
    <t>G02UFU2026</t>
  </si>
  <si>
    <t>G02FACED2027</t>
  </si>
  <si>
    <t>G02FACES2027</t>
  </si>
  <si>
    <t>G02FACIC2027</t>
  </si>
  <si>
    <t>G02FACOM2027</t>
  </si>
  <si>
    <t>G02FADIR2027</t>
  </si>
  <si>
    <t>G02FAGEN2027</t>
  </si>
  <si>
    <t>G02FAMAT2027</t>
  </si>
  <si>
    <t>G02FAMED2027</t>
  </si>
  <si>
    <t>G02FAUED2027</t>
  </si>
  <si>
    <t>G02FECIV2027</t>
  </si>
  <si>
    <t>G02FEELT2027</t>
  </si>
  <si>
    <t>G02FEMEC2027</t>
  </si>
  <si>
    <t>G02FEQUI2027</t>
  </si>
  <si>
    <t>G02FOUFU2027</t>
  </si>
  <si>
    <t>G02IARTE2027</t>
  </si>
  <si>
    <t>G02ICBIM2027</t>
  </si>
  <si>
    <t>G02ICHPO2027</t>
  </si>
  <si>
    <t>G02ICIAG2027</t>
  </si>
  <si>
    <t>G02IERI2027</t>
  </si>
  <si>
    <t>G02IFILO2027</t>
  </si>
  <si>
    <t>G02IGUFU2027</t>
  </si>
  <si>
    <t>G02ILEEL2027</t>
  </si>
  <si>
    <t>G02INBIO2027</t>
  </si>
  <si>
    <t>G02INCIS2027</t>
  </si>
  <si>
    <t>G02INFIS2027</t>
  </si>
  <si>
    <t>G02INHIS2027</t>
  </si>
  <si>
    <t>G02IPUFU2027</t>
  </si>
  <si>
    <t>G02IQUFU2027</t>
  </si>
  <si>
    <t>G02FAEFI2027</t>
  </si>
  <si>
    <t>G02FAMEV2027</t>
  </si>
  <si>
    <t>G02IBTEC2027</t>
  </si>
  <si>
    <t>G02ICENP2027</t>
  </si>
  <si>
    <t>G02UFU2027</t>
  </si>
  <si>
    <t>G03FACED2022</t>
  </si>
  <si>
    <t>G03FACES2022</t>
  </si>
  <si>
    <t>G03FACIC2022</t>
  </si>
  <si>
    <t>G03FACOM2022</t>
  </si>
  <si>
    <t>G03FADIR2022</t>
  </si>
  <si>
    <t>G03FAGEN2022</t>
  </si>
  <si>
    <t>G03FAMAT2022</t>
  </si>
  <si>
    <t>G03FAMED2022</t>
  </si>
  <si>
    <t>G03FAUED2022</t>
  </si>
  <si>
    <t>G03FECIV2022</t>
  </si>
  <si>
    <t>G03FEELT2022</t>
  </si>
  <si>
    <t>G03FEMEC2022</t>
  </si>
  <si>
    <t>G03FEQUI2022</t>
  </si>
  <si>
    <t>G03FOUFU2022</t>
  </si>
  <si>
    <t>G03IARTE2022</t>
  </si>
  <si>
    <t>G03ICBIM2022</t>
  </si>
  <si>
    <t>G03ICHPO2022</t>
  </si>
  <si>
    <t>G03ICIAG2022</t>
  </si>
  <si>
    <t>G03IERI2022</t>
  </si>
  <si>
    <t>G03IFILO2022</t>
  </si>
  <si>
    <t>G03IGUFU2022</t>
  </si>
  <si>
    <t>G03ILEEL2022</t>
  </si>
  <si>
    <t>G03INBIO2022</t>
  </si>
  <si>
    <t>G03INCIS2022</t>
  </si>
  <si>
    <t>G03INFIS2022</t>
  </si>
  <si>
    <t>G03INHIS2022</t>
  </si>
  <si>
    <t>G03IPUFU2022</t>
  </si>
  <si>
    <t>G03IQUFU2022</t>
  </si>
  <si>
    <t>G03FAEFI2022</t>
  </si>
  <si>
    <t>G03FAMEV2022</t>
  </si>
  <si>
    <t>G03IBTEC2022</t>
  </si>
  <si>
    <t>G03ICENP2022</t>
  </si>
  <si>
    <t>G03UFU2022</t>
  </si>
  <si>
    <t>G03FACED2023</t>
  </si>
  <si>
    <t>G03FACES2023</t>
  </si>
  <si>
    <t>G03FACIC2023</t>
  </si>
  <si>
    <t>G03FACOM2023</t>
  </si>
  <si>
    <t>G03FADIR2023</t>
  </si>
  <si>
    <t>G03FAGEN2023</t>
  </si>
  <si>
    <t>G03FAMAT2023</t>
  </si>
  <si>
    <t>G03FAMED2023</t>
  </si>
  <si>
    <t>G03FAUED2023</t>
  </si>
  <si>
    <t>G03FECIV2023</t>
  </si>
  <si>
    <t>G03FEELT2023</t>
  </si>
  <si>
    <t>G03FEMEC2023</t>
  </si>
  <si>
    <t>G03FEQUI2023</t>
  </si>
  <si>
    <t>G03FOUFU2023</t>
  </si>
  <si>
    <t>G03IARTE2023</t>
  </si>
  <si>
    <t>G03ICBIM2023</t>
  </si>
  <si>
    <t>G03ICHPO2023</t>
  </si>
  <si>
    <t>G03ICIAG2023</t>
  </si>
  <si>
    <t>G03IERI2023</t>
  </si>
  <si>
    <t>G03IFILO2023</t>
  </si>
  <si>
    <t>G03IGUFU2023</t>
  </si>
  <si>
    <t>G03ILEEL2023</t>
  </si>
  <si>
    <t>G03INBIO2023</t>
  </si>
  <si>
    <t>G03INCIS2023</t>
  </si>
  <si>
    <t>G03INFIS2023</t>
  </si>
  <si>
    <t>G03INHIS2023</t>
  </si>
  <si>
    <t>G03IPUFU2023</t>
  </si>
  <si>
    <t>G03IQUFU2023</t>
  </si>
  <si>
    <t>G03FAEFI2023</t>
  </si>
  <si>
    <t>G03FAMEV2023</t>
  </si>
  <si>
    <t>G03IBTEC2023</t>
  </si>
  <si>
    <t>G03ICENP2023</t>
  </si>
  <si>
    <t>G03UFU2023</t>
  </si>
  <si>
    <t>G03FACED2024</t>
  </si>
  <si>
    <t>G03FACES2024</t>
  </si>
  <si>
    <t>G03FACIC2024</t>
  </si>
  <si>
    <t>G03FACOM2024</t>
  </si>
  <si>
    <t>G03FADIR2024</t>
  </si>
  <si>
    <t>G03FAGEN2024</t>
  </si>
  <si>
    <t>G03FAMAT2024</t>
  </si>
  <si>
    <t>G03FAMED2024</t>
  </si>
  <si>
    <t>G03FAUED2024</t>
  </si>
  <si>
    <t>G03FECIV2024</t>
  </si>
  <si>
    <t>G03FEELT2024</t>
  </si>
  <si>
    <t>G03FEMEC2024</t>
  </si>
  <si>
    <t>G03FEQUI2024</t>
  </si>
  <si>
    <t>G03FOUFU2024</t>
  </si>
  <si>
    <t>G03IARTE2024</t>
  </si>
  <si>
    <t>G03ICBIM2024</t>
  </si>
  <si>
    <t>G03ICHPO2024</t>
  </si>
  <si>
    <t>G03ICIAG2024</t>
  </si>
  <si>
    <t>G03IERI2024</t>
  </si>
  <si>
    <t>G03IFILO2024</t>
  </si>
  <si>
    <t>G03IGUFU2024</t>
  </si>
  <si>
    <t>G03ILEEL2024</t>
  </si>
  <si>
    <t>G03INBIO2024</t>
  </si>
  <si>
    <t>G03INCIS2024</t>
  </si>
  <si>
    <t>G03INFIS2024</t>
  </si>
  <si>
    <t>G03INHIS2024</t>
  </si>
  <si>
    <t>G03IPUFU2024</t>
  </si>
  <si>
    <t>G03IQUFU2024</t>
  </si>
  <si>
    <t>G03FAEFI2024</t>
  </si>
  <si>
    <t>G03FAMEV2024</t>
  </si>
  <si>
    <t>G03IBTEC2024</t>
  </si>
  <si>
    <t>G03ICENP2024</t>
  </si>
  <si>
    <t>G03UFU2024</t>
  </si>
  <si>
    <t>G03FACED2025</t>
  </si>
  <si>
    <t>G03FACES2025</t>
  </si>
  <si>
    <t>G03FACIC2025</t>
  </si>
  <si>
    <t>G03FACOM2025</t>
  </si>
  <si>
    <t>G03FADIR2025</t>
  </si>
  <si>
    <t>G03FAGEN2025</t>
  </si>
  <si>
    <t>G03FAMAT2025</t>
  </si>
  <si>
    <t>G03FAMED2025</t>
  </si>
  <si>
    <t>G03FAUED2025</t>
  </si>
  <si>
    <t>G03FECIV2025</t>
  </si>
  <si>
    <t>G03FEELT2025</t>
  </si>
  <si>
    <t>G03FEMEC2025</t>
  </si>
  <si>
    <t>G03FEQUI2025</t>
  </si>
  <si>
    <t>G03FOUFU2025</t>
  </si>
  <si>
    <t>G03IARTE2025</t>
  </si>
  <si>
    <t>G03ICBIM2025</t>
  </si>
  <si>
    <t>G03ICHPO2025</t>
  </si>
  <si>
    <t>G03ICIAG2025</t>
  </si>
  <si>
    <t>G03IERI2025</t>
  </si>
  <si>
    <t>G03IFILO2025</t>
  </si>
  <si>
    <t>G03IGUFU2025</t>
  </si>
  <si>
    <t>G03ILEEL2025</t>
  </si>
  <si>
    <t>G03INBIO2025</t>
  </si>
  <si>
    <t>G03INCIS2025</t>
  </si>
  <si>
    <t>G03INFIS2025</t>
  </si>
  <si>
    <t>G03INHIS2025</t>
  </si>
  <si>
    <t>G03IPUFU2025</t>
  </si>
  <si>
    <t>G03IQUFU2025</t>
  </si>
  <si>
    <t>G03FAEFI2025</t>
  </si>
  <si>
    <t>G03FAMEV2025</t>
  </si>
  <si>
    <t>G03IBTEC2025</t>
  </si>
  <si>
    <t>G03ICENP2025</t>
  </si>
  <si>
    <t>G03UFU2025</t>
  </si>
  <si>
    <t>G03FACED2026</t>
  </si>
  <si>
    <t>G03FACES2026</t>
  </si>
  <si>
    <t>G03FACIC2026</t>
  </si>
  <si>
    <t>G03FACOM2026</t>
  </si>
  <si>
    <t>G03FADIR2026</t>
  </si>
  <si>
    <t>G03FAGEN2026</t>
  </si>
  <si>
    <t>G03FAMAT2026</t>
  </si>
  <si>
    <t>G03FAMED2026</t>
  </si>
  <si>
    <t>G03FAUED2026</t>
  </si>
  <si>
    <t>G03FECIV2026</t>
  </si>
  <si>
    <t>G03FEELT2026</t>
  </si>
  <si>
    <t>G03FEMEC2026</t>
  </si>
  <si>
    <t>G03FEQUI2026</t>
  </si>
  <si>
    <t>G03FOUFU2026</t>
  </si>
  <si>
    <t>G03IARTE2026</t>
  </si>
  <si>
    <t>G03ICBIM2026</t>
  </si>
  <si>
    <t>G03ICHPO2026</t>
  </si>
  <si>
    <t>G03ICIAG2026</t>
  </si>
  <si>
    <t>G03IERI2026</t>
  </si>
  <si>
    <t>G03IFILO2026</t>
  </si>
  <si>
    <t>G03IGUFU2026</t>
  </si>
  <si>
    <t>G03ILEEL2026</t>
  </si>
  <si>
    <t>G03INBIO2026</t>
  </si>
  <si>
    <t>G03INCIS2026</t>
  </si>
  <si>
    <t>G03INFIS2026</t>
  </si>
  <si>
    <t>G03INHIS2026</t>
  </si>
  <si>
    <t>G03IPUFU2026</t>
  </si>
  <si>
    <t>G03IQUFU2026</t>
  </si>
  <si>
    <t>G03FAEFI2026</t>
  </si>
  <si>
    <t>G03FAMEV2026</t>
  </si>
  <si>
    <t>G03IBTEC2026</t>
  </si>
  <si>
    <t>G03ICENP2026</t>
  </si>
  <si>
    <t>G03UFU2026</t>
  </si>
  <si>
    <t>G03FACED2027</t>
  </si>
  <si>
    <t>G03FACES2027</t>
  </si>
  <si>
    <t>G03FACIC2027</t>
  </si>
  <si>
    <t>G03FACOM2027</t>
  </si>
  <si>
    <t>G03FADIR2027</t>
  </si>
  <si>
    <t>G03FAGEN2027</t>
  </si>
  <si>
    <t>G03FAMAT2027</t>
  </si>
  <si>
    <t>G03FAMED2027</t>
  </si>
  <si>
    <t>G03FAUED2027</t>
  </si>
  <si>
    <t>G03FECIV2027</t>
  </si>
  <si>
    <t>G03FEELT2027</t>
  </si>
  <si>
    <t>G03FEMEC2027</t>
  </si>
  <si>
    <t>G03FEQUI2027</t>
  </si>
  <si>
    <t>G03FOUFU2027</t>
  </si>
  <si>
    <t>G03IARTE2027</t>
  </si>
  <si>
    <t>G03ICBIM2027</t>
  </si>
  <si>
    <t>G03ICHPO2027</t>
  </si>
  <si>
    <t>G03ICIAG2027</t>
  </si>
  <si>
    <t>G03IERI2027</t>
  </si>
  <si>
    <t>G03IFILO2027</t>
  </si>
  <si>
    <t>G03IGUFU2027</t>
  </si>
  <si>
    <t>G03ILEEL2027</t>
  </si>
  <si>
    <t>G03INBIO2027</t>
  </si>
  <si>
    <t>G03INCIS2027</t>
  </si>
  <si>
    <t>G03INFIS2027</t>
  </si>
  <si>
    <t>G03INHIS2027</t>
  </si>
  <si>
    <t>G03IPUFU2027</t>
  </si>
  <si>
    <t>G03IQUFU2027</t>
  </si>
  <si>
    <t>G03FAEFI2027</t>
  </si>
  <si>
    <t>G03FAMEV2027</t>
  </si>
  <si>
    <t>G03IBTEC2027</t>
  </si>
  <si>
    <t>G03ICENP2027</t>
  </si>
  <si>
    <t>G03UFU2027</t>
  </si>
  <si>
    <t>G04FACED2022</t>
  </si>
  <si>
    <t>G04FACES2022</t>
  </si>
  <si>
    <t>G04FACIC2022</t>
  </si>
  <si>
    <t>G04FACOM2022</t>
  </si>
  <si>
    <t>G04FADIR2022</t>
  </si>
  <si>
    <t>G04FAGEN2022</t>
  </si>
  <si>
    <t>G04FAMAT2022</t>
  </si>
  <si>
    <t>G04FAMED2022</t>
  </si>
  <si>
    <t>G04FAUED2022</t>
  </si>
  <si>
    <t>G04FECIV2022</t>
  </si>
  <si>
    <t>G04FEELT2022</t>
  </si>
  <si>
    <t>G04FEMEC2022</t>
  </si>
  <si>
    <t>G04FEQUI2022</t>
  </si>
  <si>
    <t>G04FOUFU2022</t>
  </si>
  <si>
    <t>G04IARTE2022</t>
  </si>
  <si>
    <t>G04ICBIM2022</t>
  </si>
  <si>
    <t>G04ICHPO2022</t>
  </si>
  <si>
    <t>G04ICIAG2022</t>
  </si>
  <si>
    <t>G04IERI2022</t>
  </si>
  <si>
    <t>G04IFILO2022</t>
  </si>
  <si>
    <t>G04IGUFU2022</t>
  </si>
  <si>
    <t>G04ILEEL2022</t>
  </si>
  <si>
    <t>G04INBIO2022</t>
  </si>
  <si>
    <t>G04INCIS2022</t>
  </si>
  <si>
    <t>G04INFIS2022</t>
  </si>
  <si>
    <t>G04INHIS2022</t>
  </si>
  <si>
    <t>G04IPUFU2022</t>
  </si>
  <si>
    <t>G04IQUFU2022</t>
  </si>
  <si>
    <t>G04FAEFI2022</t>
  </si>
  <si>
    <t>G04FAMEV2022</t>
  </si>
  <si>
    <t>G04IBTEC2022</t>
  </si>
  <si>
    <t>G04ICENP2022</t>
  </si>
  <si>
    <t>G04UFU2022</t>
  </si>
  <si>
    <t>G04FACED2023</t>
  </si>
  <si>
    <t>G04FACES2023</t>
  </si>
  <si>
    <t>G04FACIC2023</t>
  </si>
  <si>
    <t>G04FACOM2023</t>
  </si>
  <si>
    <t>G04FADIR2023</t>
  </si>
  <si>
    <t>G04FAGEN2023</t>
  </si>
  <si>
    <t>G04FAMAT2023</t>
  </si>
  <si>
    <t>G04FAMED2023</t>
  </si>
  <si>
    <t>G04FAUED2023</t>
  </si>
  <si>
    <t>G04FECIV2023</t>
  </si>
  <si>
    <t>G04FEELT2023</t>
  </si>
  <si>
    <t>G04FEMEC2023</t>
  </si>
  <si>
    <t>G04FEQUI2023</t>
  </si>
  <si>
    <t>G04FOUFU2023</t>
  </si>
  <si>
    <t>G04IARTE2023</t>
  </si>
  <si>
    <t>G04ICBIM2023</t>
  </si>
  <si>
    <t>G04ICHPO2023</t>
  </si>
  <si>
    <t>G04ICIAG2023</t>
  </si>
  <si>
    <t>G04IERI2023</t>
  </si>
  <si>
    <t>G04IFILO2023</t>
  </si>
  <si>
    <t>G04IGUFU2023</t>
  </si>
  <si>
    <t>G04ILEEL2023</t>
  </si>
  <si>
    <t>G04INBIO2023</t>
  </si>
  <si>
    <t>G04INCIS2023</t>
  </si>
  <si>
    <t>G04INFIS2023</t>
  </si>
  <si>
    <t>G04INHIS2023</t>
  </si>
  <si>
    <t>G04IPUFU2023</t>
  </si>
  <si>
    <t>G04IQUFU2023</t>
  </si>
  <si>
    <t>G04FAEFI2023</t>
  </si>
  <si>
    <t>G04FAMEV2023</t>
  </si>
  <si>
    <t>G04IBTEC2023</t>
  </si>
  <si>
    <t>G04ICENP2023</t>
  </si>
  <si>
    <t>G04UFU2023</t>
  </si>
  <si>
    <t>G04FACED2024</t>
  </si>
  <si>
    <t>G04FACES2024</t>
  </si>
  <si>
    <t>G04FACIC2024</t>
  </si>
  <si>
    <t>G04FACOM2024</t>
  </si>
  <si>
    <t>G04FADIR2024</t>
  </si>
  <si>
    <t>G04FAGEN2024</t>
  </si>
  <si>
    <t>G04FAMAT2024</t>
  </si>
  <si>
    <t>G04FAMED2024</t>
  </si>
  <si>
    <t>G04FAUED2024</t>
  </si>
  <si>
    <t>G04FECIV2024</t>
  </si>
  <si>
    <t>G04FEELT2024</t>
  </si>
  <si>
    <t>G04FEMEC2024</t>
  </si>
  <si>
    <t>G04FEQUI2024</t>
  </si>
  <si>
    <t>G04FOUFU2024</t>
  </si>
  <si>
    <t>G04IARTE2024</t>
  </si>
  <si>
    <t>G04ICBIM2024</t>
  </si>
  <si>
    <t>G04ICHPO2024</t>
  </si>
  <si>
    <t>G04ICIAG2024</t>
  </si>
  <si>
    <t>G04IERI2024</t>
  </si>
  <si>
    <t>G04IFILO2024</t>
  </si>
  <si>
    <t>G04IGUFU2024</t>
  </si>
  <si>
    <t>G04ILEEL2024</t>
  </si>
  <si>
    <t>G04INBIO2024</t>
  </si>
  <si>
    <t>G04INCIS2024</t>
  </si>
  <si>
    <t>G04INFIS2024</t>
  </si>
  <si>
    <t>G04INHIS2024</t>
  </si>
  <si>
    <t>G04IPUFU2024</t>
  </si>
  <si>
    <t>G04IQUFU2024</t>
  </si>
  <si>
    <t>G04FAEFI2024</t>
  </si>
  <si>
    <t>G04FAMEV2024</t>
  </si>
  <si>
    <t>G04IBTEC2024</t>
  </si>
  <si>
    <t>G04ICENP2024</t>
  </si>
  <si>
    <t>G04UFU2024</t>
  </si>
  <si>
    <t>G04FACED2025</t>
  </si>
  <si>
    <t>G04FACES2025</t>
  </si>
  <si>
    <t>G04FACIC2025</t>
  </si>
  <si>
    <t>G04FACOM2025</t>
  </si>
  <si>
    <t>G04FADIR2025</t>
  </si>
  <si>
    <t>G04FAGEN2025</t>
  </si>
  <si>
    <t>G04FAMAT2025</t>
  </si>
  <si>
    <t>G04FAMED2025</t>
  </si>
  <si>
    <t>G04FAUED2025</t>
  </si>
  <si>
    <t>G04FECIV2025</t>
  </si>
  <si>
    <t>G04FEELT2025</t>
  </si>
  <si>
    <t>G04FEMEC2025</t>
  </si>
  <si>
    <t>G04FEQUI2025</t>
  </si>
  <si>
    <t>G04FOUFU2025</t>
  </si>
  <si>
    <t>G04IARTE2025</t>
  </si>
  <si>
    <t>G04ICBIM2025</t>
  </si>
  <si>
    <t>G04ICHPO2025</t>
  </si>
  <si>
    <t>G04ICIAG2025</t>
  </si>
  <si>
    <t>G04IERI2025</t>
  </si>
  <si>
    <t>G04IFILO2025</t>
  </si>
  <si>
    <t>G04IGUFU2025</t>
  </si>
  <si>
    <t>G04ILEEL2025</t>
  </si>
  <si>
    <t>G04INBIO2025</t>
  </si>
  <si>
    <t>G04INCIS2025</t>
  </si>
  <si>
    <t>G04INFIS2025</t>
  </si>
  <si>
    <t>G04INHIS2025</t>
  </si>
  <si>
    <t>G04IPUFU2025</t>
  </si>
  <si>
    <t>G04IQUFU2025</t>
  </si>
  <si>
    <t>G04FAEFI2025</t>
  </si>
  <si>
    <t>G04FAMEV2025</t>
  </si>
  <si>
    <t>G04IBTEC2025</t>
  </si>
  <si>
    <t>G04ICENP2025</t>
  </si>
  <si>
    <t>G04UFU2025</t>
  </si>
  <si>
    <t>G04FACED2026</t>
  </si>
  <si>
    <t>G04FACES2026</t>
  </si>
  <si>
    <t>G04FACIC2026</t>
  </si>
  <si>
    <t>G04FACOM2026</t>
  </si>
  <si>
    <t>G04FADIR2026</t>
  </si>
  <si>
    <t>G04FAGEN2026</t>
  </si>
  <si>
    <t>G04FAMAT2026</t>
  </si>
  <si>
    <t>G04FAMED2026</t>
  </si>
  <si>
    <t>G04FAUED2026</t>
  </si>
  <si>
    <t>G04FECIV2026</t>
  </si>
  <si>
    <t>G04FEELT2026</t>
  </si>
  <si>
    <t>G04FEMEC2026</t>
  </si>
  <si>
    <t>G04FEQUI2026</t>
  </si>
  <si>
    <t>G04FOUFU2026</t>
  </si>
  <si>
    <t>G04IARTE2026</t>
  </si>
  <si>
    <t>G04ICBIM2026</t>
  </si>
  <si>
    <t>G04ICHPO2026</t>
  </si>
  <si>
    <t>G04ICIAG2026</t>
  </si>
  <si>
    <t>G04IERI2026</t>
  </si>
  <si>
    <t>G04IFILO2026</t>
  </si>
  <si>
    <t>G04IGUFU2026</t>
  </si>
  <si>
    <t>G04ILEEL2026</t>
  </si>
  <si>
    <t>G04INBIO2026</t>
  </si>
  <si>
    <t>G04INCIS2026</t>
  </si>
  <si>
    <t>G04INFIS2026</t>
  </si>
  <si>
    <t>G04INHIS2026</t>
  </si>
  <si>
    <t>G04IPUFU2026</t>
  </si>
  <si>
    <t>G04IQUFU2026</t>
  </si>
  <si>
    <t>G04FAEFI2026</t>
  </si>
  <si>
    <t>G04FAMEV2026</t>
  </si>
  <si>
    <t>G04IBTEC2026</t>
  </si>
  <si>
    <t>G04ICENP2026</t>
  </si>
  <si>
    <t>G04UFU2026</t>
  </si>
  <si>
    <t>G04FACED2027</t>
  </si>
  <si>
    <t>G04FACES2027</t>
  </si>
  <si>
    <t>G04FACIC2027</t>
  </si>
  <si>
    <t>G04FACOM2027</t>
  </si>
  <si>
    <t>G04FADIR2027</t>
  </si>
  <si>
    <t>G04FAGEN2027</t>
  </si>
  <si>
    <t>G04FAMAT2027</t>
  </si>
  <si>
    <t>G04FAMED2027</t>
  </si>
  <si>
    <t>G04FAUED2027</t>
  </si>
  <si>
    <t>G04FECIV2027</t>
  </si>
  <si>
    <t>G04FEELT2027</t>
  </si>
  <si>
    <t>G04FEMEC2027</t>
  </si>
  <si>
    <t>G04FEQUI2027</t>
  </si>
  <si>
    <t>G04FOUFU2027</t>
  </si>
  <si>
    <t>G04IARTE2027</t>
  </si>
  <si>
    <t>G04ICBIM2027</t>
  </si>
  <si>
    <t>G04ICHPO2027</t>
  </si>
  <si>
    <t>G04ICIAG2027</t>
  </si>
  <si>
    <t>G04IERI2027</t>
  </si>
  <si>
    <t>G04IFILO2027</t>
  </si>
  <si>
    <t>G04IGUFU2027</t>
  </si>
  <si>
    <t>G04ILEEL2027</t>
  </si>
  <si>
    <t>G04INBIO2027</t>
  </si>
  <si>
    <t>G04INCIS2027</t>
  </si>
  <si>
    <t>G04INFIS2027</t>
  </si>
  <si>
    <t>G04INHIS2027</t>
  </si>
  <si>
    <t>G04IPUFU2027</t>
  </si>
  <si>
    <t>G04IQUFU2027</t>
  </si>
  <si>
    <t>G04FAEFI2027</t>
  </si>
  <si>
    <t>G04FAMEV2027</t>
  </si>
  <si>
    <t>G04IBTEC2027</t>
  </si>
  <si>
    <t>G04ICENP2027</t>
  </si>
  <si>
    <t>G04UFU2027</t>
  </si>
  <si>
    <t>G05FACED2022</t>
  </si>
  <si>
    <t>G05FACES2022</t>
  </si>
  <si>
    <t>G05FACIC2022</t>
  </si>
  <si>
    <t>G05FACOM2022</t>
  </si>
  <si>
    <t>G05FADIR2022</t>
  </si>
  <si>
    <t>G05FAGEN2022</t>
  </si>
  <si>
    <t>G05FAMAT2022</t>
  </si>
  <si>
    <t>G05FAMED2022</t>
  </si>
  <si>
    <t>G05FAUED2022</t>
  </si>
  <si>
    <t>G05FECIV2022</t>
  </si>
  <si>
    <t>G05FEELT2022</t>
  </si>
  <si>
    <t>G05FEMEC2022</t>
  </si>
  <si>
    <t>G05FEQUI2022</t>
  </si>
  <si>
    <t>G05FOUFU2022</t>
  </si>
  <si>
    <t>G05IARTE2022</t>
  </si>
  <si>
    <t>G05ICBIM2022</t>
  </si>
  <si>
    <t>G05ICHPO2022</t>
  </si>
  <si>
    <t>G05ICIAG2022</t>
  </si>
  <si>
    <t>G05IERI2022</t>
  </si>
  <si>
    <t>G05IFILO2022</t>
  </si>
  <si>
    <t>G05IGUFU2022</t>
  </si>
  <si>
    <t>G05ILEEL2022</t>
  </si>
  <si>
    <t>G05INBIO2022</t>
  </si>
  <si>
    <t>G05INCIS2022</t>
  </si>
  <si>
    <t>G05INFIS2022</t>
  </si>
  <si>
    <t>G05INHIS2022</t>
  </si>
  <si>
    <t>G05IPUFU2022</t>
  </si>
  <si>
    <t>G05IQUFU2022</t>
  </si>
  <si>
    <t>G05FAEFI2022</t>
  </si>
  <si>
    <t>G05FAMEV2022</t>
  </si>
  <si>
    <t>G05IBTEC2022</t>
  </si>
  <si>
    <t>G05ICENP2022</t>
  </si>
  <si>
    <t>G05UFU2022</t>
  </si>
  <si>
    <t>G05FACED2023</t>
  </si>
  <si>
    <t>G05FACES2023</t>
  </si>
  <si>
    <t>G05FACIC2023</t>
  </si>
  <si>
    <t>G05FACOM2023</t>
  </si>
  <si>
    <t>G05FADIR2023</t>
  </si>
  <si>
    <t>G05FAGEN2023</t>
  </si>
  <si>
    <t>G05FAMAT2023</t>
  </si>
  <si>
    <t>G05FAMED2023</t>
  </si>
  <si>
    <t>G05FAUED2023</t>
  </si>
  <si>
    <t>G05FECIV2023</t>
  </si>
  <si>
    <t>G05FEELT2023</t>
  </si>
  <si>
    <t>G05FEMEC2023</t>
  </si>
  <si>
    <t>G05FEQUI2023</t>
  </si>
  <si>
    <t>G05FOUFU2023</t>
  </si>
  <si>
    <t>G05IARTE2023</t>
  </si>
  <si>
    <t>G05ICBIM2023</t>
  </si>
  <si>
    <t>G05ICHPO2023</t>
  </si>
  <si>
    <t>G05ICIAG2023</t>
  </si>
  <si>
    <t>G05IERI2023</t>
  </si>
  <si>
    <t>G05IFILO2023</t>
  </si>
  <si>
    <t>G05IGUFU2023</t>
  </si>
  <si>
    <t>G05ILEEL2023</t>
  </si>
  <si>
    <t>G05INBIO2023</t>
  </si>
  <si>
    <t>G05INCIS2023</t>
  </si>
  <si>
    <t>G05INFIS2023</t>
  </si>
  <si>
    <t>G05INHIS2023</t>
  </si>
  <si>
    <t>G05IPUFU2023</t>
  </si>
  <si>
    <t>G05IQUFU2023</t>
  </si>
  <si>
    <t>G05FAEFI2023</t>
  </si>
  <si>
    <t>G05FAMEV2023</t>
  </si>
  <si>
    <t>G05IBTEC2023</t>
  </si>
  <si>
    <t>G05ICENP2023</t>
  </si>
  <si>
    <t>G05UFU2023</t>
  </si>
  <si>
    <t>G05FACED2024</t>
  </si>
  <si>
    <t>G05FACES2024</t>
  </si>
  <si>
    <t>G05FACIC2024</t>
  </si>
  <si>
    <t>G05FACOM2024</t>
  </si>
  <si>
    <t>G05FADIR2024</t>
  </si>
  <si>
    <t>G05FAGEN2024</t>
  </si>
  <si>
    <t>G05FAMAT2024</t>
  </si>
  <si>
    <t>G05FAMED2024</t>
  </si>
  <si>
    <t>G05FAUED2024</t>
  </si>
  <si>
    <t>G05FECIV2024</t>
  </si>
  <si>
    <t>G05FEELT2024</t>
  </si>
  <si>
    <t>G05FEMEC2024</t>
  </si>
  <si>
    <t>G05FEQUI2024</t>
  </si>
  <si>
    <t>G05FOUFU2024</t>
  </si>
  <si>
    <t>G05IARTE2024</t>
  </si>
  <si>
    <t>G05ICBIM2024</t>
  </si>
  <si>
    <t>G05ICHPO2024</t>
  </si>
  <si>
    <t>G05ICIAG2024</t>
  </si>
  <si>
    <t>G05IERI2024</t>
  </si>
  <si>
    <t>G05IFILO2024</t>
  </si>
  <si>
    <t>G05IGUFU2024</t>
  </si>
  <si>
    <t>G05ILEEL2024</t>
  </si>
  <si>
    <t>G05INBIO2024</t>
  </si>
  <si>
    <t>G05INCIS2024</t>
  </si>
  <si>
    <t>G05INFIS2024</t>
  </si>
  <si>
    <t>G05INHIS2024</t>
  </si>
  <si>
    <t>G05IPUFU2024</t>
  </si>
  <si>
    <t>G05IQUFU2024</t>
  </si>
  <si>
    <t>G05FAEFI2024</t>
  </si>
  <si>
    <t>G05FAMEV2024</t>
  </si>
  <si>
    <t>G05IBTEC2024</t>
  </si>
  <si>
    <t>G05ICENP2024</t>
  </si>
  <si>
    <t>G05UFU2024</t>
  </si>
  <si>
    <t>G05FACED2025</t>
  </si>
  <si>
    <t>G05FACES2025</t>
  </si>
  <si>
    <t>G05FACIC2025</t>
  </si>
  <si>
    <t>G05FACOM2025</t>
  </si>
  <si>
    <t>G05FADIR2025</t>
  </si>
  <si>
    <t>G05FAGEN2025</t>
  </si>
  <si>
    <t>G05FAMAT2025</t>
  </si>
  <si>
    <t>G05FAMED2025</t>
  </si>
  <si>
    <t>G05FAUED2025</t>
  </si>
  <si>
    <t>G05FECIV2025</t>
  </si>
  <si>
    <t>G05FEELT2025</t>
  </si>
  <si>
    <t>G05FEMEC2025</t>
  </si>
  <si>
    <t>G05FEQUI2025</t>
  </si>
  <si>
    <t>G05FOUFU2025</t>
  </si>
  <si>
    <t>G05IARTE2025</t>
  </si>
  <si>
    <t>G05ICBIM2025</t>
  </si>
  <si>
    <t>G05ICHPO2025</t>
  </si>
  <si>
    <t>G05ICIAG2025</t>
  </si>
  <si>
    <t>G05IERI2025</t>
  </si>
  <si>
    <t>G05IFILO2025</t>
  </si>
  <si>
    <t>G05IGUFU2025</t>
  </si>
  <si>
    <t>G05ILEEL2025</t>
  </si>
  <si>
    <t>G05INBIO2025</t>
  </si>
  <si>
    <t>G05INCIS2025</t>
  </si>
  <si>
    <t>G05INFIS2025</t>
  </si>
  <si>
    <t>G05INHIS2025</t>
  </si>
  <si>
    <t>G05IPUFU2025</t>
  </si>
  <si>
    <t>G05IQUFU2025</t>
  </si>
  <si>
    <t>G05FAEFI2025</t>
  </si>
  <si>
    <t>G05FAMEV2025</t>
  </si>
  <si>
    <t>G05IBTEC2025</t>
  </si>
  <si>
    <t>G05ICENP2025</t>
  </si>
  <si>
    <t>G05UFU2025</t>
  </si>
  <si>
    <t>G05FACED2026</t>
  </si>
  <si>
    <t>G05FACES2026</t>
  </si>
  <si>
    <t>G05FACIC2026</t>
  </si>
  <si>
    <t>G05FACOM2026</t>
  </si>
  <si>
    <t>G05FADIR2026</t>
  </si>
  <si>
    <t>G05FAGEN2026</t>
  </si>
  <si>
    <t>G05FAMAT2026</t>
  </si>
  <si>
    <t>G05FAMED2026</t>
  </si>
  <si>
    <t>G05FAUED2026</t>
  </si>
  <si>
    <t>G05FECIV2026</t>
  </si>
  <si>
    <t>G05FEELT2026</t>
  </si>
  <si>
    <t>G05FEMEC2026</t>
  </si>
  <si>
    <t>G05FEQUI2026</t>
  </si>
  <si>
    <t>G05FOUFU2026</t>
  </si>
  <si>
    <t>G05IARTE2026</t>
  </si>
  <si>
    <t>G05ICBIM2026</t>
  </si>
  <si>
    <t>G05ICHPO2026</t>
  </si>
  <si>
    <t>G05ICIAG2026</t>
  </si>
  <si>
    <t>G05IERI2026</t>
  </si>
  <si>
    <t>G05IFILO2026</t>
  </si>
  <si>
    <t>G05IGUFU2026</t>
  </si>
  <si>
    <t>G05ILEEL2026</t>
  </si>
  <si>
    <t>G05INBIO2026</t>
  </si>
  <si>
    <t>G05INCIS2026</t>
  </si>
  <si>
    <t>G05INFIS2026</t>
  </si>
  <si>
    <t>G05INHIS2026</t>
  </si>
  <si>
    <t>G05IPUFU2026</t>
  </si>
  <si>
    <t>G05IQUFU2026</t>
  </si>
  <si>
    <t>G05FAEFI2026</t>
  </si>
  <si>
    <t>G05FAMEV2026</t>
  </si>
  <si>
    <t>G05IBTEC2026</t>
  </si>
  <si>
    <t>G05ICENP2026</t>
  </si>
  <si>
    <t>G05UFU2026</t>
  </si>
  <si>
    <t>G05FACED2027</t>
  </si>
  <si>
    <t>G05FACES2027</t>
  </si>
  <si>
    <t>G05FACIC2027</t>
  </si>
  <si>
    <t>G05FACOM2027</t>
  </si>
  <si>
    <t>G05FADIR2027</t>
  </si>
  <si>
    <t>G05FAGEN2027</t>
  </si>
  <si>
    <t>G05FAMAT2027</t>
  </si>
  <si>
    <t>G05FAMED2027</t>
  </si>
  <si>
    <t>G05FAUED2027</t>
  </si>
  <si>
    <t>G05FECIV2027</t>
  </si>
  <si>
    <t>G05FEELT2027</t>
  </si>
  <si>
    <t>G05FEMEC2027</t>
  </si>
  <si>
    <t>G05FEQUI2027</t>
  </si>
  <si>
    <t>G05FOUFU2027</t>
  </si>
  <si>
    <t>G05IARTE2027</t>
  </si>
  <si>
    <t>G05ICBIM2027</t>
  </si>
  <si>
    <t>G05ICHPO2027</t>
  </si>
  <si>
    <t>G05ICIAG2027</t>
  </si>
  <si>
    <t>G05IERI2027</t>
  </si>
  <si>
    <t>G05IFILO2027</t>
  </si>
  <si>
    <t>G05IGUFU2027</t>
  </si>
  <si>
    <t>G05ILEEL2027</t>
  </si>
  <si>
    <t>G05INBIO2027</t>
  </si>
  <si>
    <t>G05INCIS2027</t>
  </si>
  <si>
    <t>G05INFIS2027</t>
  </si>
  <si>
    <t>G05INHIS2027</t>
  </si>
  <si>
    <t>G05IPUFU2027</t>
  </si>
  <si>
    <t>G05IQUFU2027</t>
  </si>
  <si>
    <t>G05FAEFI2027</t>
  </si>
  <si>
    <t>G05FAMEV2027</t>
  </si>
  <si>
    <t>G05IBTEC2027</t>
  </si>
  <si>
    <t>G05ICENP2027</t>
  </si>
  <si>
    <t>G05UFU2027</t>
  </si>
  <si>
    <t>G06FACED2022</t>
  </si>
  <si>
    <t>G06FACES2022</t>
  </si>
  <si>
    <t>G06FACIC2022</t>
  </si>
  <si>
    <t>G06FACOM2022</t>
  </si>
  <si>
    <t>G06FADIR2022</t>
  </si>
  <si>
    <t>G06FAGEN2022</t>
  </si>
  <si>
    <t>G06FAMAT2022</t>
  </si>
  <si>
    <t>G06FAMED2022</t>
  </si>
  <si>
    <t>G06FAUED2022</t>
  </si>
  <si>
    <t>G06FECIV2022</t>
  </si>
  <si>
    <t>G06FEELT2022</t>
  </si>
  <si>
    <t>G06FEMEC2022</t>
  </si>
  <si>
    <t>G06FEQUI2022</t>
  </si>
  <si>
    <t>G06FOUFU2022</t>
  </si>
  <si>
    <t>G06IARTE2022</t>
  </si>
  <si>
    <t>G06ICBIM2022</t>
  </si>
  <si>
    <t>G06ICHPO2022</t>
  </si>
  <si>
    <t>G06ICIAG2022</t>
  </si>
  <si>
    <t>G06IERI2022</t>
  </si>
  <si>
    <t>G06IFILO2022</t>
  </si>
  <si>
    <t>G06IGUFU2022</t>
  </si>
  <si>
    <t>G06ILEEL2022</t>
  </si>
  <si>
    <t>G06INBIO2022</t>
  </si>
  <si>
    <t>G06INCIS2022</t>
  </si>
  <si>
    <t>G06INFIS2022</t>
  </si>
  <si>
    <t>G06INHIS2022</t>
  </si>
  <si>
    <t>G06IPUFU2022</t>
  </si>
  <si>
    <t>G06IQUFU2022</t>
  </si>
  <si>
    <t>G06FAEFI2022</t>
  </si>
  <si>
    <t>G06FAMEV2022</t>
  </si>
  <si>
    <t>G06IBTEC2022</t>
  </si>
  <si>
    <t>G06ICENP2022</t>
  </si>
  <si>
    <t>G06UFU2022</t>
  </si>
  <si>
    <t>G06FACED2023</t>
  </si>
  <si>
    <t>G06FACES2023</t>
  </si>
  <si>
    <t>G06FACIC2023</t>
  </si>
  <si>
    <t>G06FACOM2023</t>
  </si>
  <si>
    <t>G06FADIR2023</t>
  </si>
  <si>
    <t>G06FAGEN2023</t>
  </si>
  <si>
    <t>G06FAMAT2023</t>
  </si>
  <si>
    <t>G06FAMED2023</t>
  </si>
  <si>
    <t>G06FAUED2023</t>
  </si>
  <si>
    <t>G06FECIV2023</t>
  </si>
  <si>
    <t>G06FEELT2023</t>
  </si>
  <si>
    <t>G06FEMEC2023</t>
  </si>
  <si>
    <t>G06FEQUI2023</t>
  </si>
  <si>
    <t>G06FOUFU2023</t>
  </si>
  <si>
    <t>G06IARTE2023</t>
  </si>
  <si>
    <t>G06ICBIM2023</t>
  </si>
  <si>
    <t>G06ICHPO2023</t>
  </si>
  <si>
    <t>G06ICIAG2023</t>
  </si>
  <si>
    <t>G06IERI2023</t>
  </si>
  <si>
    <t>G06IFILO2023</t>
  </si>
  <si>
    <t>G06IGUFU2023</t>
  </si>
  <si>
    <t>G06ILEEL2023</t>
  </si>
  <si>
    <t>G06INBIO2023</t>
  </si>
  <si>
    <t>G06INCIS2023</t>
  </si>
  <si>
    <t>G06INFIS2023</t>
  </si>
  <si>
    <t>G06INHIS2023</t>
  </si>
  <si>
    <t>G06IPUFU2023</t>
  </si>
  <si>
    <t>G06IQUFU2023</t>
  </si>
  <si>
    <t>G06FAEFI2023</t>
  </si>
  <si>
    <t>G06FAMEV2023</t>
  </si>
  <si>
    <t>G06IBTEC2023</t>
  </si>
  <si>
    <t>G06ICENP2023</t>
  </si>
  <si>
    <t>G06UFU2023</t>
  </si>
  <si>
    <t>G06FACED2024</t>
  </si>
  <si>
    <t>G06FACES2024</t>
  </si>
  <si>
    <t>G06FACIC2024</t>
  </si>
  <si>
    <t>G06FACOM2024</t>
  </si>
  <si>
    <t>G06FADIR2024</t>
  </si>
  <si>
    <t>G06FAGEN2024</t>
  </si>
  <si>
    <t>G06FAMAT2024</t>
  </si>
  <si>
    <t>G06FAMED2024</t>
  </si>
  <si>
    <t>G06FAUED2024</t>
  </si>
  <si>
    <t>G06FECIV2024</t>
  </si>
  <si>
    <t>G06FEELT2024</t>
  </si>
  <si>
    <t>G06FEMEC2024</t>
  </si>
  <si>
    <t>G06FEQUI2024</t>
  </si>
  <si>
    <t>G06FOUFU2024</t>
  </si>
  <si>
    <t>G06IARTE2024</t>
  </si>
  <si>
    <t>G06ICBIM2024</t>
  </si>
  <si>
    <t>G06ICHPO2024</t>
  </si>
  <si>
    <t>G06ICIAG2024</t>
  </si>
  <si>
    <t>G06IERI2024</t>
  </si>
  <si>
    <t>G06IFILO2024</t>
  </si>
  <si>
    <t>G06IGUFU2024</t>
  </si>
  <si>
    <t>G06ILEEL2024</t>
  </si>
  <si>
    <t>G06INBIO2024</t>
  </si>
  <si>
    <t>G06INCIS2024</t>
  </si>
  <si>
    <t>G06INFIS2024</t>
  </si>
  <si>
    <t>G06INHIS2024</t>
  </si>
  <si>
    <t>G06IPUFU2024</t>
  </si>
  <si>
    <t>G06IQUFU2024</t>
  </si>
  <si>
    <t>G06FAEFI2024</t>
  </si>
  <si>
    <t>G06FAMEV2024</t>
  </si>
  <si>
    <t>G06IBTEC2024</t>
  </si>
  <si>
    <t>G06ICENP2024</t>
  </si>
  <si>
    <t>G06UFU2024</t>
  </si>
  <si>
    <t>G06FACED2025</t>
  </si>
  <si>
    <t>G06FACES2025</t>
  </si>
  <si>
    <t>G06FACIC2025</t>
  </si>
  <si>
    <t>G06FACOM2025</t>
  </si>
  <si>
    <t>G06FADIR2025</t>
  </si>
  <si>
    <t>G06FAGEN2025</t>
  </si>
  <si>
    <t>G06FAMAT2025</t>
  </si>
  <si>
    <t>G06FAMED2025</t>
  </si>
  <si>
    <t>G06FAUED2025</t>
  </si>
  <si>
    <t>G06FECIV2025</t>
  </si>
  <si>
    <t>G06FEELT2025</t>
  </si>
  <si>
    <t>G06FEMEC2025</t>
  </si>
  <si>
    <t>G06FEQUI2025</t>
  </si>
  <si>
    <t>G06FOUFU2025</t>
  </si>
  <si>
    <t>G06IARTE2025</t>
  </si>
  <si>
    <t>G06ICBIM2025</t>
  </si>
  <si>
    <t>G06ICHPO2025</t>
  </si>
  <si>
    <t>G06ICIAG2025</t>
  </si>
  <si>
    <t>G06IERI2025</t>
  </si>
  <si>
    <t>G06IFILO2025</t>
  </si>
  <si>
    <t>G06IGUFU2025</t>
  </si>
  <si>
    <t>G06ILEEL2025</t>
  </si>
  <si>
    <t>G06INBIO2025</t>
  </si>
  <si>
    <t>G06INCIS2025</t>
  </si>
  <si>
    <t>G06INFIS2025</t>
  </si>
  <si>
    <t>G06INHIS2025</t>
  </si>
  <si>
    <t>G06IPUFU2025</t>
  </si>
  <si>
    <t>G06IQUFU2025</t>
  </si>
  <si>
    <t>G06FAEFI2025</t>
  </si>
  <si>
    <t>G06FAMEV2025</t>
  </si>
  <si>
    <t>G06IBTEC2025</t>
  </si>
  <si>
    <t>G06ICENP2025</t>
  </si>
  <si>
    <t>G06UFU2025</t>
  </si>
  <si>
    <t>G06FACED2026</t>
  </si>
  <si>
    <t>G06FACES2026</t>
  </si>
  <si>
    <t>G06FACIC2026</t>
  </si>
  <si>
    <t>G06FACOM2026</t>
  </si>
  <si>
    <t>G06FADIR2026</t>
  </si>
  <si>
    <t>G06FAGEN2026</t>
  </si>
  <si>
    <t>G06FAMAT2026</t>
  </si>
  <si>
    <t>G06FAMED2026</t>
  </si>
  <si>
    <t>G06FAUED2026</t>
  </si>
  <si>
    <t>G06FECIV2026</t>
  </si>
  <si>
    <t>G06FEELT2026</t>
  </si>
  <si>
    <t>G06FEMEC2026</t>
  </si>
  <si>
    <t>G06FEQUI2026</t>
  </si>
  <si>
    <t>G06FOUFU2026</t>
  </si>
  <si>
    <t>G06IARTE2026</t>
  </si>
  <si>
    <t>G06ICBIM2026</t>
  </si>
  <si>
    <t>G06ICHPO2026</t>
  </si>
  <si>
    <t>G06ICIAG2026</t>
  </si>
  <si>
    <t>G06IERI2026</t>
  </si>
  <si>
    <t>G06IFILO2026</t>
  </si>
  <si>
    <t>G06IGUFU2026</t>
  </si>
  <si>
    <t>G06ILEEL2026</t>
  </si>
  <si>
    <t>G06INBIO2026</t>
  </si>
  <si>
    <t>G06INCIS2026</t>
  </si>
  <si>
    <t>G06INFIS2026</t>
  </si>
  <si>
    <t>G06INHIS2026</t>
  </si>
  <si>
    <t>G06IPUFU2026</t>
  </si>
  <si>
    <t>G06IQUFU2026</t>
  </si>
  <si>
    <t>G06FAEFI2026</t>
  </si>
  <si>
    <t>G06FAMEV2026</t>
  </si>
  <si>
    <t>G06IBTEC2026</t>
  </si>
  <si>
    <t>G06ICENP2026</t>
  </si>
  <si>
    <t>G06UFU2026</t>
  </si>
  <si>
    <t>G06FACED2027</t>
  </si>
  <si>
    <t>G06FACES2027</t>
  </si>
  <si>
    <t>G06FACIC2027</t>
  </si>
  <si>
    <t>G06FACOM2027</t>
  </si>
  <si>
    <t>G06FADIR2027</t>
  </si>
  <si>
    <t>G06FAGEN2027</t>
  </si>
  <si>
    <t>G06FAMAT2027</t>
  </si>
  <si>
    <t>G06FAMED2027</t>
  </si>
  <si>
    <t>G06FAUED2027</t>
  </si>
  <si>
    <t>G06FECIV2027</t>
  </si>
  <si>
    <t>G06FEELT2027</t>
  </si>
  <si>
    <t>G06FEMEC2027</t>
  </si>
  <si>
    <t>G06FEQUI2027</t>
  </si>
  <si>
    <t>G06FOUFU2027</t>
  </si>
  <si>
    <t>G06IARTE2027</t>
  </si>
  <si>
    <t>G06ICBIM2027</t>
  </si>
  <si>
    <t>G06ICHPO2027</t>
  </si>
  <si>
    <t>G06ICIAG2027</t>
  </si>
  <si>
    <t>G06IERI2027</t>
  </si>
  <si>
    <t>G06IFILO2027</t>
  </si>
  <si>
    <t>G06IGUFU2027</t>
  </si>
  <si>
    <t>G06ILEEL2027</t>
  </si>
  <si>
    <t>G06INBIO2027</t>
  </si>
  <si>
    <t>G06INCIS2027</t>
  </si>
  <si>
    <t>G06INFIS2027</t>
  </si>
  <si>
    <t>G06INHIS2027</t>
  </si>
  <si>
    <t>G06IPUFU2027</t>
  </si>
  <si>
    <t>G06IQUFU2027</t>
  </si>
  <si>
    <t>G06FAEFI2027</t>
  </si>
  <si>
    <t>G06FAMEV2027</t>
  </si>
  <si>
    <t>G06IBTEC2027</t>
  </si>
  <si>
    <t>G06ICENP2027</t>
  </si>
  <si>
    <t>G06UFU2027</t>
  </si>
  <si>
    <t>G07FACED2022</t>
  </si>
  <si>
    <t>G07FACES2022</t>
  </si>
  <si>
    <t>G07FACIC2022</t>
  </si>
  <si>
    <t>G07FACOM2022</t>
  </si>
  <si>
    <t>G07FADIR2022</t>
  </si>
  <si>
    <t>G07FAGEN2022</t>
  </si>
  <si>
    <t>G07FAMAT2022</t>
  </si>
  <si>
    <t>G07FAMED2022</t>
  </si>
  <si>
    <t>G07FAUED2022</t>
  </si>
  <si>
    <t>G07FECIV2022</t>
  </si>
  <si>
    <t>G07FEELT2022</t>
  </si>
  <si>
    <t>G07FEMEC2022</t>
  </si>
  <si>
    <t>G07FEQUI2022</t>
  </si>
  <si>
    <t>G07FOUFU2022</t>
  </si>
  <si>
    <t>G07IARTE2022</t>
  </si>
  <si>
    <t>G07ICBIM2022</t>
  </si>
  <si>
    <t>G07ICHPO2022</t>
  </si>
  <si>
    <t>G07ICIAG2022</t>
  </si>
  <si>
    <t>G07IERI2022</t>
  </si>
  <si>
    <t>G07IFILO2022</t>
  </si>
  <si>
    <t>G07IGUFU2022</t>
  </si>
  <si>
    <t>G07ILEEL2022</t>
  </si>
  <si>
    <t>G07INBIO2022</t>
  </si>
  <si>
    <t>G07INCIS2022</t>
  </si>
  <si>
    <t>G07INFIS2022</t>
  </si>
  <si>
    <t>G07INHIS2022</t>
  </si>
  <si>
    <t>G07IPUFU2022</t>
  </si>
  <si>
    <t>G07IQUFU2022</t>
  </si>
  <si>
    <t>G07FAEFI2022</t>
  </si>
  <si>
    <t>G07FAMEV2022</t>
  </si>
  <si>
    <t>G07IBTEC2022</t>
  </si>
  <si>
    <t>G07ICENP2022</t>
  </si>
  <si>
    <t>G07UFU2022</t>
  </si>
  <si>
    <t>G07FACED2023</t>
  </si>
  <si>
    <t>G07FACES2023</t>
  </si>
  <si>
    <t>G07FACIC2023</t>
  </si>
  <si>
    <t>G07FACOM2023</t>
  </si>
  <si>
    <t>G07FADIR2023</t>
  </si>
  <si>
    <t>G07FAGEN2023</t>
  </si>
  <si>
    <t>G07FAMAT2023</t>
  </si>
  <si>
    <t>G07FAMED2023</t>
  </si>
  <si>
    <t>G07FAUED2023</t>
  </si>
  <si>
    <t>G07FECIV2023</t>
  </si>
  <si>
    <t>G07FEELT2023</t>
  </si>
  <si>
    <t>G07FEMEC2023</t>
  </si>
  <si>
    <t>G07FEQUI2023</t>
  </si>
  <si>
    <t>G07FOUFU2023</t>
  </si>
  <si>
    <t>G07IARTE2023</t>
  </si>
  <si>
    <t>G07ICBIM2023</t>
  </si>
  <si>
    <t>G07ICHPO2023</t>
  </si>
  <si>
    <t>G07ICIAG2023</t>
  </si>
  <si>
    <t>G07IERI2023</t>
  </si>
  <si>
    <t>G07IFILO2023</t>
  </si>
  <si>
    <t>G07IGUFU2023</t>
  </si>
  <si>
    <t>G07ILEEL2023</t>
  </si>
  <si>
    <t>G07INBIO2023</t>
  </si>
  <si>
    <t>G07INCIS2023</t>
  </si>
  <si>
    <t>G07INFIS2023</t>
  </si>
  <si>
    <t>G07INHIS2023</t>
  </si>
  <si>
    <t>G07IPUFU2023</t>
  </si>
  <si>
    <t>G07IQUFU2023</t>
  </si>
  <si>
    <t>G07FAEFI2023</t>
  </si>
  <si>
    <t>G07FAMEV2023</t>
  </si>
  <si>
    <t>G07IBTEC2023</t>
  </si>
  <si>
    <t>G07ICENP2023</t>
  </si>
  <si>
    <t>G07UFU2023</t>
  </si>
  <si>
    <t>G07FACED2024</t>
  </si>
  <si>
    <t>G07FACES2024</t>
  </si>
  <si>
    <t>G07FACIC2024</t>
  </si>
  <si>
    <t>G07FACOM2024</t>
  </si>
  <si>
    <t>G07FADIR2024</t>
  </si>
  <si>
    <t>G07FAGEN2024</t>
  </si>
  <si>
    <t>G07FAMAT2024</t>
  </si>
  <si>
    <t>G07FAMED2024</t>
  </si>
  <si>
    <t>G07FAUED2024</t>
  </si>
  <si>
    <t>G07FECIV2024</t>
  </si>
  <si>
    <t>G07FEELT2024</t>
  </si>
  <si>
    <t>G07FEMEC2024</t>
  </si>
  <si>
    <t>G07FEQUI2024</t>
  </si>
  <si>
    <t>G07FOUFU2024</t>
  </si>
  <si>
    <t>G07IARTE2024</t>
  </si>
  <si>
    <t>G07ICBIM2024</t>
  </si>
  <si>
    <t>G07ICHPO2024</t>
  </si>
  <si>
    <t>G07ICIAG2024</t>
  </si>
  <si>
    <t>G07IERI2024</t>
  </si>
  <si>
    <t>G07IFILO2024</t>
  </si>
  <si>
    <t>G07IGUFU2024</t>
  </si>
  <si>
    <t>G07ILEEL2024</t>
  </si>
  <si>
    <t>G07INBIO2024</t>
  </si>
  <si>
    <t>G07INCIS2024</t>
  </si>
  <si>
    <t>G07INFIS2024</t>
  </si>
  <si>
    <t>G07INHIS2024</t>
  </si>
  <si>
    <t>G07IPUFU2024</t>
  </si>
  <si>
    <t>G07IQUFU2024</t>
  </si>
  <si>
    <t>G07FAEFI2024</t>
  </si>
  <si>
    <t>G07FAMEV2024</t>
  </si>
  <si>
    <t>G07IBTEC2024</t>
  </si>
  <si>
    <t>G07ICENP2024</t>
  </si>
  <si>
    <t>G07UFU2024</t>
  </si>
  <si>
    <t>G07FACED2025</t>
  </si>
  <si>
    <t>G07FACES2025</t>
  </si>
  <si>
    <t>G07FACIC2025</t>
  </si>
  <si>
    <t>G07FACOM2025</t>
  </si>
  <si>
    <t>G07FADIR2025</t>
  </si>
  <si>
    <t>G07FAGEN2025</t>
  </si>
  <si>
    <t>G07FAMAT2025</t>
  </si>
  <si>
    <t>G07FAMED2025</t>
  </si>
  <si>
    <t>G07FAUED2025</t>
  </si>
  <si>
    <t>G07FECIV2025</t>
  </si>
  <si>
    <t>G07FEELT2025</t>
  </si>
  <si>
    <t>G07FEMEC2025</t>
  </si>
  <si>
    <t>G07FEQUI2025</t>
  </si>
  <si>
    <t>G07FOUFU2025</t>
  </si>
  <si>
    <t>G07IARTE2025</t>
  </si>
  <si>
    <t>G07ICBIM2025</t>
  </si>
  <si>
    <t>G07ICHPO2025</t>
  </si>
  <si>
    <t>G07ICIAG2025</t>
  </si>
  <si>
    <t>G07IERI2025</t>
  </si>
  <si>
    <t>G07IFILO2025</t>
  </si>
  <si>
    <t>G07IGUFU2025</t>
  </si>
  <si>
    <t>G07ILEEL2025</t>
  </si>
  <si>
    <t>G07INBIO2025</t>
  </si>
  <si>
    <t>G07INCIS2025</t>
  </si>
  <si>
    <t>G07INFIS2025</t>
  </si>
  <si>
    <t>G07INHIS2025</t>
  </si>
  <si>
    <t>G07IPUFU2025</t>
  </si>
  <si>
    <t>G07IQUFU2025</t>
  </si>
  <si>
    <t>G07FAEFI2025</t>
  </si>
  <si>
    <t>G07FAMEV2025</t>
  </si>
  <si>
    <t>G07IBTEC2025</t>
  </si>
  <si>
    <t>G07ICENP2025</t>
  </si>
  <si>
    <t>G07UFU2025</t>
  </si>
  <si>
    <t>G07FACED2026</t>
  </si>
  <si>
    <t>G07FACES2026</t>
  </si>
  <si>
    <t>G07FACIC2026</t>
  </si>
  <si>
    <t>G07FACOM2026</t>
  </si>
  <si>
    <t>G07FADIR2026</t>
  </si>
  <si>
    <t>G07FAGEN2026</t>
  </si>
  <si>
    <t>G07FAMAT2026</t>
  </si>
  <si>
    <t>G07FAMED2026</t>
  </si>
  <si>
    <t>G07FAUED2026</t>
  </si>
  <si>
    <t>G07FECIV2026</t>
  </si>
  <si>
    <t>G07FEELT2026</t>
  </si>
  <si>
    <t>G07FEMEC2026</t>
  </si>
  <si>
    <t>G07FEQUI2026</t>
  </si>
  <si>
    <t>G07FOUFU2026</t>
  </si>
  <si>
    <t>G07IARTE2026</t>
  </si>
  <si>
    <t>G07ICBIM2026</t>
  </si>
  <si>
    <t>G07ICHPO2026</t>
  </si>
  <si>
    <t>G07ICIAG2026</t>
  </si>
  <si>
    <t>G07IERI2026</t>
  </si>
  <si>
    <t>G07IFILO2026</t>
  </si>
  <si>
    <t>G07IGUFU2026</t>
  </si>
  <si>
    <t>G07ILEEL2026</t>
  </si>
  <si>
    <t>G07INBIO2026</t>
  </si>
  <si>
    <t>G07INCIS2026</t>
  </si>
  <si>
    <t>G07INFIS2026</t>
  </si>
  <si>
    <t>G07INHIS2026</t>
  </si>
  <si>
    <t>G07IPUFU2026</t>
  </si>
  <si>
    <t>G07IQUFU2026</t>
  </si>
  <si>
    <t>G07FAEFI2026</t>
  </si>
  <si>
    <t>G07FAMEV2026</t>
  </si>
  <si>
    <t>G07IBTEC2026</t>
  </si>
  <si>
    <t>G07ICENP2026</t>
  </si>
  <si>
    <t>G07UFU2026</t>
  </si>
  <si>
    <t>G07FACED2027</t>
  </si>
  <si>
    <t>G07FACES2027</t>
  </si>
  <si>
    <t>G07FACIC2027</t>
  </si>
  <si>
    <t>G07FACOM2027</t>
  </si>
  <si>
    <t>G07FADIR2027</t>
  </si>
  <si>
    <t>G07FAGEN2027</t>
  </si>
  <si>
    <t>G07FAMAT2027</t>
  </si>
  <si>
    <t>G07FAMED2027</t>
  </si>
  <si>
    <t>G07FAUED2027</t>
  </si>
  <si>
    <t>G07FECIV2027</t>
  </si>
  <si>
    <t>G07FEELT2027</t>
  </si>
  <si>
    <t>G07FEMEC2027</t>
  </si>
  <si>
    <t>G07FEQUI2027</t>
  </si>
  <si>
    <t>G07FOUFU2027</t>
  </si>
  <si>
    <t>G07IARTE2027</t>
  </si>
  <si>
    <t>G07ICBIM2027</t>
  </si>
  <si>
    <t>G07ICHPO2027</t>
  </si>
  <si>
    <t>G07ICIAG2027</t>
  </si>
  <si>
    <t>G07IERI2027</t>
  </si>
  <si>
    <t>G07IFILO2027</t>
  </si>
  <si>
    <t>G07IGUFU2027</t>
  </si>
  <si>
    <t>G07ILEEL2027</t>
  </si>
  <si>
    <t>G07INBIO2027</t>
  </si>
  <si>
    <t>G07INCIS2027</t>
  </si>
  <si>
    <t>G07INFIS2027</t>
  </si>
  <si>
    <t>G07INHIS2027</t>
  </si>
  <si>
    <t>G07IPUFU2027</t>
  </si>
  <si>
    <t>G07IQUFU2027</t>
  </si>
  <si>
    <t>G07FAEFI2027</t>
  </si>
  <si>
    <t>G07FAMEV2027</t>
  </si>
  <si>
    <t>G07IBTEC2027</t>
  </si>
  <si>
    <t>G07ICENP2027</t>
  </si>
  <si>
    <t>G07UFU2027</t>
  </si>
  <si>
    <t>G09FACED2022</t>
  </si>
  <si>
    <t>G09FACES2022</t>
  </si>
  <si>
    <t>G09FACIC2022</t>
  </si>
  <si>
    <t>G09FACOM2022</t>
  </si>
  <si>
    <t>G09FAMAT2022</t>
  </si>
  <si>
    <t>G09FAMED2022</t>
  </si>
  <si>
    <t>G09FAUED2022</t>
  </si>
  <si>
    <t>G09FEELT2022</t>
  </si>
  <si>
    <t>G09FEMEC2022</t>
  </si>
  <si>
    <t>G09FEQUI2022</t>
  </si>
  <si>
    <t>G09FOUFU2022</t>
  </si>
  <si>
    <t>G09ICBIM2022</t>
  </si>
  <si>
    <t>G09ICHPO2022</t>
  </si>
  <si>
    <t>G09ICIAG2022</t>
  </si>
  <si>
    <t>G09IGUFU2022</t>
  </si>
  <si>
    <t>G09INFIS2022</t>
  </si>
  <si>
    <t>G09INHIS2022</t>
  </si>
  <si>
    <t>G09IPUFU2022</t>
  </si>
  <si>
    <t>G09FAMEV2022</t>
  </si>
  <si>
    <t>G09ICENP2022</t>
  </si>
  <si>
    <t>G09FACED2023</t>
  </si>
  <si>
    <t>G09FACES2023</t>
  </si>
  <si>
    <t>G09FACIC2023</t>
  </si>
  <si>
    <t>G09FACOM2023</t>
  </si>
  <si>
    <t>G09FAMAT2023</t>
  </si>
  <si>
    <t>G09FAMED2023</t>
  </si>
  <si>
    <t>G09FEELT2023</t>
  </si>
  <si>
    <t>G09FEMEC2023</t>
  </si>
  <si>
    <t>G09FEQUI2023</t>
  </si>
  <si>
    <t>G09FOUFU2023</t>
  </si>
  <si>
    <t>G09ICBIM2023</t>
  </si>
  <si>
    <t>G09ICHPO2023</t>
  </si>
  <si>
    <t>G09ICIAG2023</t>
  </si>
  <si>
    <t>G09IGUFU2023</t>
  </si>
  <si>
    <t>G09INCIS2023</t>
  </si>
  <si>
    <t>G09INFIS2023</t>
  </si>
  <si>
    <t>G09INHIS2023</t>
  </si>
  <si>
    <t>G09IPUFU2023</t>
  </si>
  <si>
    <t>G09IQUFU2023</t>
  </si>
  <si>
    <t>G09ICENP2023</t>
  </si>
  <si>
    <t>G09FACED2024</t>
  </si>
  <si>
    <t>G09FACES2024</t>
  </si>
  <si>
    <t>G09FACIC2024</t>
  </si>
  <si>
    <t>G09FACOM2024</t>
  </si>
  <si>
    <t>G09FAMAT2024</t>
  </si>
  <si>
    <t>G09FAMED2024</t>
  </si>
  <si>
    <t>G09FEELT2024</t>
  </si>
  <si>
    <t>G09FEQUI2024</t>
  </si>
  <si>
    <t>G09FOUFU2024</t>
  </si>
  <si>
    <t>G09ICBIM2024</t>
  </si>
  <si>
    <t>G09ICHPO2024</t>
  </si>
  <si>
    <t>G09IGUFU2024</t>
  </si>
  <si>
    <t>G09INCIS2024</t>
  </si>
  <si>
    <t>G09INHIS2024</t>
  </si>
  <si>
    <t>G09IPUFU2024</t>
  </si>
  <si>
    <t>G09IQUFU2024</t>
  </si>
  <si>
    <t>G09ICENP2024</t>
  </si>
  <si>
    <t>G09FACED2025</t>
  </si>
  <si>
    <t>G09FACES2025</t>
  </si>
  <si>
    <t>G09FACOM2025</t>
  </si>
  <si>
    <t>G09FAMED2025</t>
  </si>
  <si>
    <t>G09FEELT2025</t>
  </si>
  <si>
    <t>G09FEQUI2025</t>
  </si>
  <si>
    <t>G09FOUFU2025</t>
  </si>
  <si>
    <t>G09ICHPO2025</t>
  </si>
  <si>
    <t>G09INCIS2025</t>
  </si>
  <si>
    <t>G09INHIS2025</t>
  </si>
  <si>
    <t>G09IPUFU2025</t>
  </si>
  <si>
    <t>G09IQUFU2025</t>
  </si>
  <si>
    <t>G09FACED2026</t>
  </si>
  <si>
    <t>G09FACES2026</t>
  </si>
  <si>
    <t>G09FACOM2026</t>
  </si>
  <si>
    <t>G09FAMED2026</t>
  </si>
  <si>
    <t>G09FEELT2026</t>
  </si>
  <si>
    <t>G09FEQUI2026</t>
  </si>
  <si>
    <t>G09FOUFU2026</t>
  </si>
  <si>
    <t>G09IARTE2026</t>
  </si>
  <si>
    <t>G09ICHPO2026</t>
  </si>
  <si>
    <t>G09INHIS2026</t>
  </si>
  <si>
    <t>G09IPUFU2026</t>
  </si>
  <si>
    <t>G09IQUFU2026</t>
  </si>
  <si>
    <t>G09FACED2027</t>
  </si>
  <si>
    <t>G09FACES2027</t>
  </si>
  <si>
    <t>G09FACOM2027</t>
  </si>
  <si>
    <t>G09FAMED2027</t>
  </si>
  <si>
    <t>G09FEELT2027</t>
  </si>
  <si>
    <t>G09FEQUI2027</t>
  </si>
  <si>
    <t>G09FOUFU2027</t>
  </si>
  <si>
    <t>G09IARTE2027</t>
  </si>
  <si>
    <t>G09ICHPO2027</t>
  </si>
  <si>
    <t>G09INHIS2027</t>
  </si>
  <si>
    <t>G09IPUFU2027</t>
  </si>
  <si>
    <t>G09IQUFU2027</t>
  </si>
  <si>
    <t>G09FADIR2022</t>
  </si>
  <si>
    <t>G09FAGEN2022</t>
  </si>
  <si>
    <t>G09FECIV2022</t>
  </si>
  <si>
    <t>G09IERI2022</t>
  </si>
  <si>
    <t>G09IFILO2022</t>
  </si>
  <si>
    <t>G09INBIO2022</t>
  </si>
  <si>
    <t>G09FADIR2023</t>
  </si>
  <si>
    <t>G09FAGEN2023</t>
  </si>
  <si>
    <t>G09FECIV2023</t>
  </si>
  <si>
    <t>G09IERI2023</t>
  </si>
  <si>
    <t>G09IFILO2023</t>
  </si>
  <si>
    <t>G09INBIO2023</t>
  </si>
  <si>
    <t>G09FAMEV2023</t>
  </si>
  <si>
    <t>G09FADIR2024</t>
  </si>
  <si>
    <t>G09FAGEN2024</t>
  </si>
  <si>
    <t>G09FAUED2024</t>
  </si>
  <si>
    <t>G09FECIV2024</t>
  </si>
  <si>
    <t>G09FEMEC2024</t>
  </si>
  <si>
    <t>G09ICIAG2024</t>
  </si>
  <si>
    <t>G09IERI2024</t>
  </si>
  <si>
    <t>G09IFILO2024</t>
  </si>
  <si>
    <t>G09INBIO2024</t>
  </si>
  <si>
    <t>G09INFIS2024</t>
  </si>
  <si>
    <t>G09FAMEV2024</t>
  </si>
  <si>
    <t>G09FACIC2025</t>
  </si>
  <si>
    <t>G09FADIR2025</t>
  </si>
  <si>
    <t>G09FAGEN2025</t>
  </si>
  <si>
    <t>G09FECIV2025</t>
  </si>
  <si>
    <t>G09FEMEC2025</t>
  </si>
  <si>
    <t>G09ICBIM2025</t>
  </si>
  <si>
    <t>G09ICIAG2025</t>
  </si>
  <si>
    <t>G09IERI2025</t>
  </si>
  <si>
    <t>G09IFILO2025</t>
  </si>
  <si>
    <t>G09IGUFU2025</t>
  </si>
  <si>
    <t>G09INBIO2025</t>
  </si>
  <si>
    <t>G09INFIS2025</t>
  </si>
  <si>
    <t>G09FAMEV2025</t>
  </si>
  <si>
    <t>G09FACIC2026</t>
  </si>
  <si>
    <t>G09FADIR2026</t>
  </si>
  <si>
    <t>G09FAGEN2026</t>
  </si>
  <si>
    <t>G09FECIV2026</t>
  </si>
  <si>
    <t>G09FEMEC2026</t>
  </si>
  <si>
    <t>G09ICBIM2026</t>
  </si>
  <si>
    <t>G09ICIAG2026</t>
  </si>
  <si>
    <t>G09IERI2026</t>
  </si>
  <si>
    <t>G09IFILO2026</t>
  </si>
  <si>
    <t>G09IGUFU2026</t>
  </si>
  <si>
    <t>G09INBIO2026</t>
  </si>
  <si>
    <t>G09INCIS2026</t>
  </si>
  <si>
    <t>G09INFIS2026</t>
  </si>
  <si>
    <t>G09FAMEV2026</t>
  </si>
  <si>
    <t>G09FACIC2027</t>
  </si>
  <si>
    <t>G09FADIR2027</t>
  </si>
  <si>
    <t>G09FAGEN2027</t>
  </si>
  <si>
    <t>G09FECIV2027</t>
  </si>
  <si>
    <t>G09FEMEC2027</t>
  </si>
  <si>
    <t>G09ICBIM2027</t>
  </si>
  <si>
    <t>G09ICIAG2027</t>
  </si>
  <si>
    <t>G09IERI2027</t>
  </si>
  <si>
    <t>G09IFILO2027</t>
  </si>
  <si>
    <t>G09IGUFU2027</t>
  </si>
  <si>
    <t>G09INBIO2027</t>
  </si>
  <si>
    <t>G09INCIS2027</t>
  </si>
  <si>
    <t>G09INFIS2027</t>
  </si>
  <si>
    <t>G09FAMEV2027</t>
  </si>
  <si>
    <t>G09IARTE2022</t>
  </si>
  <si>
    <t>G09ILEEL2022</t>
  </si>
  <si>
    <t>G09INCIS2022</t>
  </si>
  <si>
    <t>G09IQUFU2022</t>
  </si>
  <si>
    <t>G09FAEFI2022</t>
  </si>
  <si>
    <t>G09IBTEC2022</t>
  </si>
  <si>
    <t>G09UFU2022</t>
  </si>
  <si>
    <t>G09FAUED2023</t>
  </si>
  <si>
    <t>G09IARTE2023</t>
  </si>
  <si>
    <t>G09ILEEL2023</t>
  </si>
  <si>
    <t>G09FAEFI2023</t>
  </si>
  <si>
    <t>G09IBTEC2023</t>
  </si>
  <si>
    <t>G09UFU2023</t>
  </si>
  <si>
    <t>G09IARTE2024</t>
  </si>
  <si>
    <t>G09ILEEL2024</t>
  </si>
  <si>
    <t>G09FAEFI2024</t>
  </si>
  <si>
    <t>G09IBTEC2024</t>
  </si>
  <si>
    <t>G09UFU2024</t>
  </si>
  <si>
    <t>G09FAMAT2025</t>
  </si>
  <si>
    <t>G09FAUED2025</t>
  </si>
  <si>
    <t>G09IARTE2025</t>
  </si>
  <si>
    <t>G09ILEEL2025</t>
  </si>
  <si>
    <t>G09FAEFI2025</t>
  </si>
  <si>
    <t>G09IBTEC2025</t>
  </si>
  <si>
    <t>G09ICENP2025</t>
  </si>
  <si>
    <t>G09UFU2025</t>
  </si>
  <si>
    <t>G09FAMAT2026</t>
  </si>
  <si>
    <t>G09FAUED2026</t>
  </si>
  <si>
    <t>G09ILEEL2026</t>
  </si>
  <si>
    <t>G09FAEFI2026</t>
  </si>
  <si>
    <t>G09IBTEC2026</t>
  </si>
  <si>
    <t>G09ICENP2026</t>
  </si>
  <si>
    <t>G09UFU2026</t>
  </si>
  <si>
    <t>G09FAMAT2027</t>
  </si>
  <si>
    <t>G09FAUED2027</t>
  </si>
  <si>
    <t>G09ILEEL2027</t>
  </si>
  <si>
    <t>G09FAEFI2027</t>
  </si>
  <si>
    <t>G09IBTEC2027</t>
  </si>
  <si>
    <t>G09ICENP2027</t>
  </si>
  <si>
    <t>G09UFU2027</t>
  </si>
  <si>
    <t>G11FACED2022</t>
  </si>
  <si>
    <t>G11FACES2022</t>
  </si>
  <si>
    <t>G11FACIC2022</t>
  </si>
  <si>
    <t>G11FACOM2022</t>
  </si>
  <si>
    <t>G11FAMAT2022</t>
  </si>
  <si>
    <t>G11FAMED2022</t>
  </si>
  <si>
    <t>G11FAUED2022</t>
  </si>
  <si>
    <t>G11FEELT2022</t>
  </si>
  <si>
    <t>G11FEMEC2022</t>
  </si>
  <si>
    <t>G11FEQUI2022</t>
  </si>
  <si>
    <t>G11FOUFU2022</t>
  </si>
  <si>
    <t>G11ICBIM2022</t>
  </si>
  <si>
    <t>G11ICHPO2022</t>
  </si>
  <si>
    <t>G11ICIAG2022</t>
  </si>
  <si>
    <t>G11IGUFU2022</t>
  </si>
  <si>
    <t>G11INFIS2022</t>
  </si>
  <si>
    <t>G11INHIS2022</t>
  </si>
  <si>
    <t>G11IPUFU2022</t>
  </si>
  <si>
    <t>G11FAMEV2022</t>
  </si>
  <si>
    <t>G11ICENP2022</t>
  </si>
  <si>
    <t>G11FACED2023</t>
  </si>
  <si>
    <t>G11FACES2023</t>
  </si>
  <si>
    <t>G11FACIC2023</t>
  </si>
  <si>
    <t>G11FACOM2023</t>
  </si>
  <si>
    <t>G11FAMAT2023</t>
  </si>
  <si>
    <t>G11FAMED2023</t>
  </si>
  <si>
    <t>G11FEELT2023</t>
  </si>
  <si>
    <t>G11FEMEC2023</t>
  </si>
  <si>
    <t>G11FEQUI2023</t>
  </si>
  <si>
    <t>G11FOUFU2023</t>
  </si>
  <si>
    <t>G11ICBIM2023</t>
  </si>
  <si>
    <t>G11ICHPO2023</t>
  </si>
  <si>
    <t>G11ICIAG2023</t>
  </si>
  <si>
    <t>G11IGUFU2023</t>
  </si>
  <si>
    <t>G11INCIS2023</t>
  </si>
  <si>
    <t>G11INFIS2023</t>
  </si>
  <si>
    <t>G11INHIS2023</t>
  </si>
  <si>
    <t>G11IPUFU2023</t>
  </si>
  <si>
    <t>G11IQUFU2023</t>
  </si>
  <si>
    <t>G11ICENP2023</t>
  </si>
  <si>
    <t>G11FACED2024</t>
  </si>
  <si>
    <t>G11FACES2024</t>
  </si>
  <si>
    <t>G11FACIC2024</t>
  </si>
  <si>
    <t>G11FACOM2024</t>
  </si>
  <si>
    <t>G11FAMAT2024</t>
  </si>
  <si>
    <t>G11FAMED2024</t>
  </si>
  <si>
    <t>G11FEELT2024</t>
  </si>
  <si>
    <t>G11FEQUI2024</t>
  </si>
  <si>
    <t>G11FOUFU2024</t>
  </si>
  <si>
    <t>G11ICBIM2024</t>
  </si>
  <si>
    <t>G11ICHPO2024</t>
  </si>
  <si>
    <t>G11IGUFU2024</t>
  </si>
  <si>
    <t>G11INCIS2024</t>
  </si>
  <si>
    <t>G11INHIS2024</t>
  </si>
  <si>
    <t>G11IPUFU2024</t>
  </si>
  <si>
    <t>G11IQUFU2024</t>
  </si>
  <si>
    <t>G11ICENP2024</t>
  </si>
  <si>
    <t>G11FACED2025</t>
  </si>
  <si>
    <t>G11FACES2025</t>
  </si>
  <si>
    <t>G11FACOM2025</t>
  </si>
  <si>
    <t>G11FAMED2025</t>
  </si>
  <si>
    <t>G11FEELT2025</t>
  </si>
  <si>
    <t>G11FEQUI2025</t>
  </si>
  <si>
    <t>G11FOUFU2025</t>
  </si>
  <si>
    <t>G11ICHPO2025</t>
  </si>
  <si>
    <t>G11INCIS2025</t>
  </si>
  <si>
    <t>G11INHIS2025</t>
  </si>
  <si>
    <t>G11IPUFU2025</t>
  </si>
  <si>
    <t>G11IQUFU2025</t>
  </si>
  <si>
    <t>G11FACED2026</t>
  </si>
  <si>
    <t>G11FACES2026</t>
  </si>
  <si>
    <t>G11FACOM2026</t>
  </si>
  <si>
    <t>G11FAMED2026</t>
  </si>
  <si>
    <t>G11FEELT2026</t>
  </si>
  <si>
    <t>G11FEQUI2026</t>
  </si>
  <si>
    <t>G11FOUFU2026</t>
  </si>
  <si>
    <t>G11IARTE2026</t>
  </si>
  <si>
    <t>G11ICHPO2026</t>
  </si>
  <si>
    <t>G11INHIS2026</t>
  </si>
  <si>
    <t>G11IPUFU2026</t>
  </si>
  <si>
    <t>G11IQUFU2026</t>
  </si>
  <si>
    <t>G11FACED2027</t>
  </si>
  <si>
    <t>G11FACES2027</t>
  </si>
  <si>
    <t>G11FACOM2027</t>
  </si>
  <si>
    <t>G11FAMED2027</t>
  </si>
  <si>
    <t>G11FEELT2027</t>
  </si>
  <si>
    <t>G11FEQUI2027</t>
  </si>
  <si>
    <t>G11FOUFU2027</t>
  </si>
  <si>
    <t>G11IARTE2027</t>
  </si>
  <si>
    <t>G11ICHPO2027</t>
  </si>
  <si>
    <t>G11INHIS2027</t>
  </si>
  <si>
    <t>G11IPUFU2027</t>
  </si>
  <si>
    <t>G11IQUFU2027</t>
  </si>
  <si>
    <t>G11FADIR2022</t>
  </si>
  <si>
    <t>G11FAGEN2022</t>
  </si>
  <si>
    <t>G11FECIV2022</t>
  </si>
  <si>
    <t>G11IERI2022</t>
  </si>
  <si>
    <t>G11IFILO2022</t>
  </si>
  <si>
    <t>G11INBIO2022</t>
  </si>
  <si>
    <t>G11FADIR2023</t>
  </si>
  <si>
    <t>G11FAGEN2023</t>
  </si>
  <si>
    <t>G11FECIV2023</t>
  </si>
  <si>
    <t>G11IERI2023</t>
  </si>
  <si>
    <t>G11IFILO2023</t>
  </si>
  <si>
    <t>G11INBIO2023</t>
  </si>
  <si>
    <t>G11FAMEV2023</t>
  </si>
  <si>
    <t>G11FADIR2024</t>
  </si>
  <si>
    <t>G11FAGEN2024</t>
  </si>
  <si>
    <t>G11FAUED2024</t>
  </si>
  <si>
    <t>G11FECIV2024</t>
  </si>
  <si>
    <t>G11FEMEC2024</t>
  </si>
  <si>
    <t>G11ICIAG2024</t>
  </si>
  <si>
    <t>G11IERI2024</t>
  </si>
  <si>
    <t>G11IFILO2024</t>
  </si>
  <si>
    <t>G11INBIO2024</t>
  </si>
  <si>
    <t>G11INFIS2024</t>
  </si>
  <si>
    <t>G11FAMEV2024</t>
  </si>
  <si>
    <t>G11FACIC2025</t>
  </si>
  <si>
    <t>G11FADIR2025</t>
  </si>
  <si>
    <t>G11FAGEN2025</t>
  </si>
  <si>
    <t>G11FECIV2025</t>
  </si>
  <si>
    <t>G11FEMEC2025</t>
  </si>
  <si>
    <t>G11ICBIM2025</t>
  </si>
  <si>
    <t>G11ICIAG2025</t>
  </si>
  <si>
    <t>G11IERI2025</t>
  </si>
  <si>
    <t>G11IFILO2025</t>
  </si>
  <si>
    <t>G11IGUFU2025</t>
  </si>
  <si>
    <t>G11INBIO2025</t>
  </si>
  <si>
    <t>G11INFIS2025</t>
  </si>
  <si>
    <t>G11FAMEV2025</t>
  </si>
  <si>
    <t>G11FACIC2026</t>
  </si>
  <si>
    <t>G11FADIR2026</t>
  </si>
  <si>
    <t>G11FAGEN2026</t>
  </si>
  <si>
    <t>G11FECIV2026</t>
  </si>
  <si>
    <t>G11FEMEC2026</t>
  </si>
  <si>
    <t>G11ICBIM2026</t>
  </si>
  <si>
    <t>G11ICIAG2026</t>
  </si>
  <si>
    <t>G11IERI2026</t>
  </si>
  <si>
    <t>G11IFILO2026</t>
  </si>
  <si>
    <t>G11IGUFU2026</t>
  </si>
  <si>
    <t>G11INBIO2026</t>
  </si>
  <si>
    <t>G11INCIS2026</t>
  </si>
  <si>
    <t>G11INFIS2026</t>
  </si>
  <si>
    <t>G11FAMEV2026</t>
  </si>
  <si>
    <t>G11FACIC2027</t>
  </si>
  <si>
    <t>G11FADIR2027</t>
  </si>
  <si>
    <t>G11FAGEN2027</t>
  </si>
  <si>
    <t>G11FECIV2027</t>
  </si>
  <si>
    <t>G11FEMEC2027</t>
  </si>
  <si>
    <t>G11ICBIM2027</t>
  </si>
  <si>
    <t>G11ICIAG2027</t>
  </si>
  <si>
    <t>G11IERI2027</t>
  </si>
  <si>
    <t>G11IFILO2027</t>
  </si>
  <si>
    <t>G11IGUFU2027</t>
  </si>
  <si>
    <t>G11INBIO2027</t>
  </si>
  <si>
    <t>G11INCIS2027</t>
  </si>
  <si>
    <t>G11INFIS2027</t>
  </si>
  <si>
    <t>G11FAMEV2027</t>
  </si>
  <si>
    <t>G11IARTE2022</t>
  </si>
  <si>
    <t>G11ILEEL2022</t>
  </si>
  <si>
    <t>G11INCIS2022</t>
  </si>
  <si>
    <t>G11IQUFU2022</t>
  </si>
  <si>
    <t>G11FAEFI2022</t>
  </si>
  <si>
    <t>G11IBTEC2022</t>
  </si>
  <si>
    <t>G11UFU2022</t>
  </si>
  <si>
    <t>G11FAUED2023</t>
  </si>
  <si>
    <t>G11IARTE2023</t>
  </si>
  <si>
    <t>G11ILEEL2023</t>
  </si>
  <si>
    <t>G11FAEFI2023</t>
  </si>
  <si>
    <t>G11IBTEC2023</t>
  </si>
  <si>
    <t>G11UFU2023</t>
  </si>
  <si>
    <t>G11IARTE2024</t>
  </si>
  <si>
    <t>G11ILEEL2024</t>
  </si>
  <si>
    <t>G11FAEFI2024</t>
  </si>
  <si>
    <t>G11IBTEC2024</t>
  </si>
  <si>
    <t>G11UFU2024</t>
  </si>
  <si>
    <t>G11FAMAT2025</t>
  </si>
  <si>
    <t>G11FAUED2025</t>
  </si>
  <si>
    <t>G11IARTE2025</t>
  </si>
  <si>
    <t>G11ILEEL2025</t>
  </si>
  <si>
    <t>G11FAEFI2025</t>
  </si>
  <si>
    <t>G11IBTEC2025</t>
  </si>
  <si>
    <t>G11ICENP2025</t>
  </si>
  <si>
    <t>G11UFU2025</t>
  </si>
  <si>
    <t>G11FAMAT2026</t>
  </si>
  <si>
    <t>G11FAUED2026</t>
  </si>
  <si>
    <t>G11ILEEL2026</t>
  </si>
  <si>
    <t>G11FAEFI2026</t>
  </si>
  <si>
    <t>G11IBTEC2026</t>
  </si>
  <si>
    <t>G11ICENP2026</t>
  </si>
  <si>
    <t>G11UFU2026</t>
  </si>
  <si>
    <t>G11FAMAT2027</t>
  </si>
  <si>
    <t>G11FAUED2027</t>
  </si>
  <si>
    <t>G11ILEEL2027</t>
  </si>
  <si>
    <t>G11FAEFI2027</t>
  </si>
  <si>
    <t>G11IBTEC2027</t>
  </si>
  <si>
    <t>G11ICENP2027</t>
  </si>
  <si>
    <t>G11UFU2027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</si>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</sst>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R$&quot;\ #,##0.00"/>
    <numFmt numFmtId="165" formatCode="0.00%;\-0.00%;0.00%"/>
    <numFmt numFmtId="166" formatCode="0.0"/>
    <numFmt numFmtId="167" formatCode="dd&quot;.&quot;mm"/>
  </numFmts>
  <fonts count="6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, Arial"/>
    </font>
    <font>
      <b/>
      <sz val="11"/>
      <color rgb="FFFF0000"/>
      <name val="Calibri"/>
      <family val="2"/>
    </font>
    <font>
      <sz val="11"/>
      <color theme="1"/>
      <name val="Calibri, Arial"/>
    </font>
    <font>
      <sz val="11"/>
      <color rgb="FFFF0000"/>
      <name val="Calibri"/>
      <family val="2"/>
    </font>
    <font>
      <sz val="11"/>
      <color theme="1"/>
      <name val="Arial"/>
      <family val="2"/>
    </font>
    <font>
      <i/>
      <sz val="11"/>
      <color theme="1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11"/>
      <name val="Arial"/>
      <family val="2"/>
    </font>
    <font>
      <sz val="10"/>
      <color theme="1"/>
      <name val="Calibri"/>
      <family val="2"/>
    </font>
    <font>
      <sz val="11"/>
      <color rgb="FF000000"/>
      <name val="Calibri Light"/>
      <family val="2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name val="Calibri"/>
      <family val="2"/>
      <charset val="1"/>
    </font>
    <font>
      <sz val="11"/>
      <color rgb="FF000000"/>
      <name val="Calibri Light"/>
      <family val="2"/>
      <charset val="1"/>
    </font>
    <font>
      <sz val="11"/>
      <name val="Calibri Light"/>
      <family val="2"/>
      <charset val="1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color rgb="FF0563C1"/>
      <name val="Calibri"/>
      <family val="2"/>
    </font>
    <font>
      <sz val="11"/>
      <color rgb="FF0563C1"/>
      <name val="Calibri"/>
      <family val="2"/>
    </font>
    <font>
      <vertAlign val="superscript"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vertAlign val="superscript"/>
      <sz val="12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444444"/>
      <name val="Calibri"/>
      <family val="2"/>
      <charset val="1"/>
    </font>
    <font>
      <sz val="8"/>
      <name val="Calibri"/>
      <family val="2"/>
      <scheme val="minor"/>
    </font>
    <font>
      <b/>
      <sz val="10"/>
      <color rgb="FFFFFFFF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, Arial"/>
    </font>
    <font>
      <sz val="11"/>
      <color rgb="FF000000"/>
      <name val="Calibri Light"/>
    </font>
  </fonts>
  <fills count="26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4C6E7"/>
        <bgColor rgb="FFB4C6E7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EF2CB"/>
      </patternFill>
    </fill>
    <fill>
      <patternFill patternType="solid">
        <fgColor rgb="FFD9E2F3"/>
        <bgColor rgb="FFD8D8D8"/>
      </patternFill>
    </fill>
    <fill>
      <patternFill patternType="solid">
        <fgColor rgb="FFB4C6E7"/>
        <bgColor rgb="FF99CCFF"/>
      </patternFill>
    </fill>
    <fill>
      <patternFill patternType="solid">
        <fgColor rgb="FF8EA9DB"/>
        <bgColor rgb="FF96969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</fills>
  <borders count="1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4472C4"/>
      </top>
      <bottom style="thin">
        <color rgb="FF4472C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5" fillId="0" borderId="0"/>
  </cellStyleXfs>
  <cellXfs count="208">
    <xf numFmtId="0" fontId="0" fillId="0" borderId="0" xfId="0"/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0" fontId="5" fillId="0" borderId="0" xfId="3" applyAlignment="1">
      <alignment horizont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10" fontId="0" fillId="0" borderId="0" xfId="2" applyNumberFormat="1" applyFont="1"/>
    <xf numFmtId="10" fontId="7" fillId="0" borderId="3" xfId="2" applyNumberFormat="1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43" fontId="7" fillId="0" borderId="3" xfId="1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12" fillId="8" borderId="0" xfId="0" applyFont="1" applyFill="1" applyAlignment="1">
      <alignment wrapText="1"/>
    </xf>
    <xf numFmtId="0" fontId="13" fillId="7" borderId="3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5" fillId="0" borderId="0" xfId="3" applyAlignment="1">
      <alignment horizontal="center" vertical="center"/>
    </xf>
    <xf numFmtId="0" fontId="16" fillId="0" borderId="5" xfId="0" applyFont="1" applyBorder="1" applyAlignment="1">
      <alignment horizontal="center" wrapText="1"/>
    </xf>
    <xf numFmtId="0" fontId="17" fillId="10" borderId="5" xfId="0" applyFont="1" applyFill="1" applyBorder="1" applyAlignment="1">
      <alignment horizontal="center" wrapText="1"/>
    </xf>
    <xf numFmtId="0" fontId="18" fillId="10" borderId="5" xfId="0" applyFont="1" applyFill="1" applyBorder="1" applyAlignment="1">
      <alignment horizontal="center" wrapText="1"/>
    </xf>
    <xf numFmtId="0" fontId="17" fillId="11" borderId="5" xfId="0" applyFont="1" applyFill="1" applyBorder="1" applyAlignment="1">
      <alignment horizontal="center" wrapText="1"/>
    </xf>
    <xf numFmtId="0" fontId="0" fillId="0" borderId="5" xfId="0" applyBorder="1"/>
    <xf numFmtId="0" fontId="23" fillId="0" borderId="5" xfId="0" applyFont="1" applyBorder="1"/>
    <xf numFmtId="9" fontId="16" fillId="0" borderId="5" xfId="0" applyNumberFormat="1" applyFont="1" applyBorder="1" applyAlignment="1">
      <alignment horizontal="center" wrapText="1"/>
    </xf>
    <xf numFmtId="0" fontId="16" fillId="0" borderId="5" xfId="0" applyFont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 wrapText="1"/>
    </xf>
    <xf numFmtId="0" fontId="25" fillId="12" borderId="5" xfId="0" applyFont="1" applyFill="1" applyBorder="1" applyAlignment="1">
      <alignment horizontal="center" vertical="center" wrapText="1"/>
    </xf>
    <xf numFmtId="0" fontId="23" fillId="12" borderId="5" xfId="0" applyFont="1" applyFill="1" applyBorder="1" applyAlignment="1">
      <alignment horizontal="center" vertical="center" wrapText="1"/>
    </xf>
    <xf numFmtId="166" fontId="26" fillId="0" borderId="5" xfId="0" applyNumberFormat="1" applyFont="1" applyBorder="1" applyAlignment="1">
      <alignment horizontal="center" vertical="center"/>
    </xf>
    <xf numFmtId="166" fontId="26" fillId="0" borderId="6" xfId="0" applyNumberFormat="1" applyFont="1" applyBorder="1" applyAlignment="1">
      <alignment horizontal="center" vertical="center"/>
    </xf>
    <xf numFmtId="0" fontId="27" fillId="12" borderId="5" xfId="0" applyFont="1" applyFill="1" applyBorder="1" applyAlignment="1">
      <alignment horizontal="center" vertical="center" wrapText="1"/>
    </xf>
    <xf numFmtId="1" fontId="26" fillId="0" borderId="7" xfId="0" applyNumberFormat="1" applyFont="1" applyBorder="1" applyAlignment="1">
      <alignment horizontal="center" vertical="center"/>
    </xf>
    <xf numFmtId="1" fontId="26" fillId="0" borderId="8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1" fontId="16" fillId="0" borderId="5" xfId="0" applyNumberFormat="1" applyFont="1" applyBorder="1" applyAlignment="1">
      <alignment horizontal="center" vertical="center" wrapText="1"/>
    </xf>
    <xf numFmtId="1" fontId="26" fillId="0" borderId="5" xfId="0" applyNumberFormat="1" applyFont="1" applyBorder="1" applyAlignment="1">
      <alignment horizontal="center" vertical="center"/>
    </xf>
    <xf numFmtId="1" fontId="26" fillId="0" borderId="6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9" fontId="16" fillId="0" borderId="5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26" fillId="13" borderId="0" xfId="0" applyFont="1" applyFill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30" fillId="0" borderId="3" xfId="3" applyFont="1" applyBorder="1" applyAlignment="1" applyProtection="1">
      <alignment horizontal="center" vertical="center" wrapText="1"/>
    </xf>
    <xf numFmtId="0" fontId="30" fillId="0" borderId="3" xfId="0" applyFont="1" applyBorder="1" applyAlignment="1">
      <alignment horizontal="center" wrapText="1"/>
    </xf>
    <xf numFmtId="0" fontId="34" fillId="0" borderId="3" xfId="0" applyFont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center" vertical="center" wrapText="1"/>
      <protection locked="0"/>
    </xf>
    <xf numFmtId="0" fontId="36" fillId="0" borderId="3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0" fontId="0" fillId="0" borderId="3" xfId="0" applyNumberFormat="1" applyBorder="1" applyAlignment="1" applyProtection="1">
      <alignment horizontal="center" vertical="center" wrapText="1"/>
      <protection locked="0"/>
    </xf>
    <xf numFmtId="0" fontId="9" fillId="0" borderId="3" xfId="3" applyFont="1" applyBorder="1" applyAlignment="1" applyProtection="1">
      <alignment horizontal="center" vertical="center" wrapText="1"/>
      <protection locked="0"/>
    </xf>
    <xf numFmtId="0" fontId="9" fillId="0" borderId="3" xfId="3" applyFont="1" applyBorder="1" applyAlignment="1" applyProtection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26" fillId="0" borderId="9" xfId="0" applyFont="1" applyBorder="1" applyAlignment="1" applyProtection="1">
      <alignment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42" fillId="0" borderId="3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26" fillId="0" borderId="3" xfId="0" applyFont="1" applyBorder="1" applyAlignment="1" applyProtection="1">
      <alignment wrapText="1"/>
      <protection locked="0"/>
    </xf>
    <xf numFmtId="0" fontId="26" fillId="0" borderId="10" xfId="0" applyFont="1" applyBorder="1" applyAlignment="1" applyProtection="1">
      <alignment wrapText="1"/>
      <protection locked="0"/>
    </xf>
    <xf numFmtId="0" fontId="4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46" fillId="0" borderId="5" xfId="4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49" fillId="0" borderId="5" xfId="0" applyFont="1" applyBorder="1" applyAlignment="1" applyProtection="1">
      <alignment horizontal="center" vertical="center" wrapText="1"/>
      <protection locked="0"/>
    </xf>
    <xf numFmtId="1" fontId="0" fillId="0" borderId="5" xfId="0" applyNumberFormat="1" applyBorder="1" applyAlignment="1" applyProtection="1">
      <alignment horizontal="center" vertical="center" wrapText="1"/>
      <protection locked="0"/>
    </xf>
    <xf numFmtId="0" fontId="29" fillId="0" borderId="5" xfId="0" applyFont="1" applyBorder="1" applyAlignment="1">
      <alignment horizontal="center" vertical="center" wrapText="1"/>
    </xf>
    <xf numFmtId="0" fontId="29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quotePrefix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52" fillId="0" borderId="3" xfId="0" applyFont="1" applyBorder="1" applyAlignment="1" applyProtection="1">
      <alignment horizontal="center" vertical="center" wrapText="1"/>
      <protection locked="0"/>
    </xf>
    <xf numFmtId="0" fontId="52" fillId="0" borderId="10" xfId="0" applyFont="1" applyBorder="1" applyAlignment="1" applyProtection="1">
      <alignment horizontal="center" vertical="center" wrapText="1"/>
      <protection locked="0"/>
    </xf>
    <xf numFmtId="0" fontId="52" fillId="0" borderId="9" xfId="0" applyFont="1" applyBorder="1" applyAlignment="1" applyProtection="1">
      <alignment horizontal="center" vertical="center" wrapText="1"/>
      <protection locked="0"/>
    </xf>
    <xf numFmtId="0" fontId="52" fillId="0" borderId="11" xfId="0" applyFont="1" applyBorder="1" applyAlignment="1" applyProtection="1">
      <alignment horizontal="center" vertical="center" wrapText="1"/>
      <protection locked="0"/>
    </xf>
    <xf numFmtId="0" fontId="46" fillId="0" borderId="5" xfId="3" applyFont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center"/>
    </xf>
    <xf numFmtId="9" fontId="26" fillId="0" borderId="5" xfId="0" applyNumberFormat="1" applyFont="1" applyBorder="1" applyAlignment="1">
      <alignment horizontal="center" vertical="center" wrapText="1"/>
    </xf>
    <xf numFmtId="10" fontId="26" fillId="0" borderId="5" xfId="0" applyNumberFormat="1" applyFont="1" applyBorder="1" applyAlignment="1">
      <alignment horizontal="center" vertical="center" wrapText="1"/>
    </xf>
    <xf numFmtId="0" fontId="26" fillId="13" borderId="0" xfId="0" applyFont="1" applyFill="1" applyAlignment="1">
      <alignment horizontal="center"/>
    </xf>
    <xf numFmtId="0" fontId="26" fillId="0" borderId="5" xfId="0" applyFont="1" applyBorder="1" applyAlignment="1">
      <alignment horizontal="center" wrapText="1"/>
    </xf>
    <xf numFmtId="0" fontId="49" fillId="0" borderId="5" xfId="0" applyFont="1" applyBorder="1" applyAlignment="1">
      <alignment horizontal="center" vertical="center" wrapText="1"/>
    </xf>
    <xf numFmtId="1" fontId="26" fillId="0" borderId="5" xfId="0" applyNumberFormat="1" applyFont="1" applyBorder="1" applyAlignment="1">
      <alignment horizontal="center" vertical="center" wrapText="1"/>
    </xf>
    <xf numFmtId="0" fontId="26" fillId="13" borderId="5" xfId="0" applyFont="1" applyFill="1" applyBorder="1" applyAlignment="1">
      <alignment horizontal="center" vertical="center" wrapText="1"/>
    </xf>
    <xf numFmtId="0" fontId="26" fillId="14" borderId="5" xfId="0" applyFont="1" applyFill="1" applyBorder="1" applyAlignment="1">
      <alignment horizontal="center" vertical="center" wrapText="1"/>
    </xf>
    <xf numFmtId="0" fontId="0" fillId="15" borderId="3" xfId="0" applyFill="1" applyBorder="1" applyAlignment="1" applyProtection="1">
      <alignment horizontal="center" vertical="center" wrapText="1"/>
      <protection locked="0"/>
    </xf>
    <xf numFmtId="9" fontId="0" fillId="0" borderId="3" xfId="0" applyNumberFormat="1" applyBorder="1" applyAlignment="1" applyProtection="1">
      <alignment horizontal="center" vertical="center" wrapText="1"/>
      <protection locked="0"/>
    </xf>
    <xf numFmtId="9" fontId="0" fillId="0" borderId="5" xfId="0" applyNumberFormat="1" applyBorder="1" applyAlignment="1" applyProtection="1">
      <alignment horizontal="center" vertical="center" wrapText="1"/>
      <protection locked="0"/>
    </xf>
    <xf numFmtId="10" fontId="0" fillId="0" borderId="5" xfId="0" applyNumberFormat="1" applyBorder="1" applyAlignment="1" applyProtection="1">
      <alignment horizontal="center" vertical="center" wrapText="1"/>
      <protection locked="0"/>
    </xf>
    <xf numFmtId="9" fontId="0" fillId="0" borderId="5" xfId="0" applyNumberFormat="1" applyBorder="1" applyAlignment="1">
      <alignment horizontal="center" vertical="center" wrapText="1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53" fillId="0" borderId="5" xfId="0" applyFon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2" fontId="26" fillId="0" borderId="5" xfId="0" applyNumberFormat="1" applyFont="1" applyBorder="1" applyAlignment="1">
      <alignment horizontal="center" vertical="center" wrapText="1"/>
    </xf>
    <xf numFmtId="166" fontId="26" fillId="0" borderId="5" xfId="0" applyNumberFormat="1" applyFont="1" applyBorder="1" applyAlignment="1">
      <alignment horizontal="center" vertical="center" wrapText="1"/>
    </xf>
    <xf numFmtId="167" fontId="26" fillId="0" borderId="5" xfId="0" applyNumberFormat="1" applyFont="1" applyBorder="1" applyAlignment="1">
      <alignment horizontal="center" vertical="center" wrapText="1"/>
    </xf>
    <xf numFmtId="10" fontId="26" fillId="0" borderId="5" xfId="0" applyNumberFormat="1" applyFont="1" applyBorder="1" applyAlignment="1">
      <alignment horizontal="center" wrapText="1"/>
    </xf>
    <xf numFmtId="9" fontId="26" fillId="0" borderId="5" xfId="0" applyNumberFormat="1" applyFont="1" applyBorder="1" applyAlignment="1">
      <alignment horizontal="center" wrapText="1"/>
    </xf>
    <xf numFmtId="9" fontId="26" fillId="0" borderId="6" xfId="0" applyNumberFormat="1" applyFont="1" applyBorder="1" applyAlignment="1">
      <alignment horizontal="center" wrapText="1"/>
    </xf>
    <xf numFmtId="0" fontId="26" fillId="0" borderId="6" xfId="0" applyFont="1" applyBorder="1" applyAlignment="1">
      <alignment horizontal="center" wrapText="1"/>
    </xf>
    <xf numFmtId="10" fontId="26" fillId="0" borderId="6" xfId="0" applyNumberFormat="1" applyFont="1" applyBorder="1" applyAlignment="1">
      <alignment horizontal="center" wrapText="1"/>
    </xf>
    <xf numFmtId="10" fontId="26" fillId="15" borderId="5" xfId="0" applyNumberFormat="1" applyFont="1" applyFill="1" applyBorder="1" applyAlignment="1">
      <alignment horizontal="center" vertical="center" wrapText="1"/>
    </xf>
    <xf numFmtId="10" fontId="26" fillId="15" borderId="5" xfId="0" applyNumberFormat="1" applyFont="1" applyFill="1" applyBorder="1" applyAlignment="1">
      <alignment horizontal="center" wrapText="1"/>
    </xf>
    <xf numFmtId="0" fontId="26" fillId="15" borderId="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wrapText="1"/>
    </xf>
    <xf numFmtId="9" fontId="26" fillId="0" borderId="0" xfId="0" applyNumberFormat="1" applyFont="1" applyAlignment="1">
      <alignment horizontal="center" wrapText="1"/>
    </xf>
    <xf numFmtId="0" fontId="26" fillId="16" borderId="5" xfId="0" applyFont="1" applyFill="1" applyBorder="1" applyAlignment="1">
      <alignment horizontal="center" vertical="center" wrapText="1"/>
    </xf>
    <xf numFmtId="1" fontId="26" fillId="15" borderId="5" xfId="0" applyNumberFormat="1" applyFont="1" applyFill="1" applyBorder="1" applyAlignment="1">
      <alignment horizontal="center" vertical="center" wrapText="1"/>
    </xf>
    <xf numFmtId="9" fontId="26" fillId="0" borderId="7" xfId="0" applyNumberFormat="1" applyFont="1" applyBorder="1" applyAlignment="1">
      <alignment horizontal="center" wrapText="1"/>
    </xf>
    <xf numFmtId="9" fontId="26" fillId="0" borderId="8" xfId="0" applyNumberFormat="1" applyFont="1" applyBorder="1" applyAlignment="1">
      <alignment horizontal="center" wrapText="1"/>
    </xf>
    <xf numFmtId="9" fontId="26" fillId="15" borderId="7" xfId="0" applyNumberFormat="1" applyFont="1" applyFill="1" applyBorder="1" applyAlignment="1">
      <alignment horizontal="center" wrapText="1"/>
    </xf>
    <xf numFmtId="0" fontId="26" fillId="15" borderId="0" xfId="0" applyFont="1" applyFill="1" applyAlignment="1">
      <alignment horizontal="center"/>
    </xf>
    <xf numFmtId="0" fontId="26" fillId="0" borderId="7" xfId="0" applyFont="1" applyBorder="1" applyAlignment="1">
      <alignment horizontal="center" vertical="center" wrapText="1"/>
    </xf>
    <xf numFmtId="0" fontId="26" fillId="13" borderId="7" xfId="0" applyFont="1" applyFill="1" applyBorder="1" applyAlignment="1">
      <alignment horizontal="center" vertical="center"/>
    </xf>
    <xf numFmtId="0" fontId="26" fillId="0" borderId="8" xfId="0" applyFont="1" applyBorder="1"/>
    <xf numFmtId="10" fontId="26" fillId="0" borderId="7" xfId="0" applyNumberFormat="1" applyFont="1" applyBorder="1" applyAlignment="1">
      <alignment horizontal="center" vertical="center"/>
    </xf>
    <xf numFmtId="0" fontId="55" fillId="0" borderId="0" xfId="0" applyFon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10" fontId="9" fillId="0" borderId="3" xfId="2" applyNumberFormat="1" applyFont="1" applyBorder="1" applyAlignment="1" applyProtection="1">
      <alignment horizontal="center"/>
      <protection locked="0"/>
    </xf>
    <xf numFmtId="2" fontId="7" fillId="0" borderId="3" xfId="1" applyNumberFormat="1" applyFont="1" applyBorder="1" applyAlignment="1">
      <alignment horizontal="center" vertical="center" wrapText="1"/>
    </xf>
    <xf numFmtId="0" fontId="5" fillId="0" borderId="0" xfId="3" applyFill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3" applyFill="1" applyAlignment="1">
      <alignment horizontal="right"/>
    </xf>
    <xf numFmtId="0" fontId="5" fillId="0" borderId="0" xfId="3" applyAlignment="1">
      <alignment horizontal="right" vertical="center"/>
    </xf>
    <xf numFmtId="0" fontId="5" fillId="6" borderId="3" xfId="3" applyFill="1" applyBorder="1"/>
    <xf numFmtId="0" fontId="0" fillId="0" borderId="0" xfId="0" applyAlignment="1">
      <alignment vertical="center"/>
    </xf>
    <xf numFmtId="0" fontId="2" fillId="19" borderId="1" xfId="0" applyFont="1" applyFill="1" applyBorder="1" applyAlignment="1">
      <alignment horizontal="center" vertical="center" wrapText="1"/>
    </xf>
    <xf numFmtId="0" fontId="57" fillId="2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1" borderId="0" xfId="3" applyFill="1" applyAlignment="1">
      <alignment horizontal="center" vertical="center" wrapText="1"/>
    </xf>
    <xf numFmtId="0" fontId="5" fillId="23" borderId="0" xfId="3" applyFill="1" applyAlignment="1">
      <alignment horizontal="center" vertical="center" wrapText="1"/>
    </xf>
    <xf numFmtId="0" fontId="58" fillId="22" borderId="3" xfId="0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5" fillId="0" borderId="0" xfId="3" applyAlignment="1">
      <alignment horizontal="center" vertical="center" wrapText="1"/>
    </xf>
    <xf numFmtId="164" fontId="0" fillId="0" borderId="2" xfId="0" applyNumberFormat="1" applyBorder="1"/>
    <xf numFmtId="0" fontId="26" fillId="0" borderId="3" xfId="0" applyFont="1" applyBorder="1" applyAlignment="1">
      <alignment horizontal="center" vertical="center" wrapText="1"/>
    </xf>
    <xf numFmtId="10" fontId="26" fillId="17" borderId="12" xfId="0" applyNumberFormat="1" applyFont="1" applyFill="1" applyBorder="1" applyAlignment="1">
      <alignment horizontal="center"/>
    </xf>
    <xf numFmtId="10" fontId="26" fillId="0" borderId="3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wrapText="1"/>
    </xf>
    <xf numFmtId="166" fontId="18" fillId="18" borderId="12" xfId="0" applyNumberFormat="1" applyFont="1" applyFill="1" applyBorder="1" applyAlignment="1">
      <alignment horizontal="center"/>
    </xf>
    <xf numFmtId="4" fontId="26" fillId="0" borderId="3" xfId="0" applyNumberFormat="1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2" fontId="26" fillId="0" borderId="3" xfId="0" applyNumberFormat="1" applyFont="1" applyBorder="1" applyAlignment="1">
      <alignment horizontal="center" vertical="center" wrapText="1"/>
    </xf>
    <xf numFmtId="1" fontId="26" fillId="0" borderId="3" xfId="0" applyNumberFormat="1" applyFont="1" applyBorder="1" applyAlignment="1">
      <alignment horizontal="center" vertical="center" wrapText="1"/>
    </xf>
    <xf numFmtId="0" fontId="26" fillId="17" borderId="3" xfId="0" applyFont="1" applyFill="1" applyBorder="1" applyAlignment="1">
      <alignment horizontal="center" vertical="center" wrapText="1"/>
    </xf>
    <xf numFmtId="9" fontId="26" fillId="0" borderId="3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/>
    </xf>
    <xf numFmtId="10" fontId="49" fillId="0" borderId="3" xfId="0" applyNumberFormat="1" applyFont="1" applyBorder="1" applyAlignment="1">
      <alignment horizontal="center"/>
    </xf>
    <xf numFmtId="2" fontId="26" fillId="17" borderId="3" xfId="0" applyNumberFormat="1" applyFont="1" applyFill="1" applyBorder="1" applyAlignment="1">
      <alignment horizontal="center"/>
    </xf>
    <xf numFmtId="2" fontId="49" fillId="0" borderId="3" xfId="0" applyNumberFormat="1" applyFont="1" applyBorder="1" applyAlignment="1">
      <alignment horizontal="center"/>
    </xf>
    <xf numFmtId="0" fontId="26" fillId="0" borderId="0" xfId="0" applyFont="1"/>
    <xf numFmtId="0" fontId="26" fillId="24" borderId="0" xfId="0" applyFont="1" applyFill="1"/>
    <xf numFmtId="0" fontId="26" fillId="25" borderId="0" xfId="0" applyFont="1" applyFill="1"/>
    <xf numFmtId="0" fontId="60" fillId="0" borderId="0" xfId="0" applyFont="1" applyAlignment="1">
      <alignment wrapText="1"/>
    </xf>
    <xf numFmtId="0" fontId="61" fillId="0" borderId="0" xfId="0" applyFont="1" applyAlignment="1">
      <alignment wrapText="1"/>
    </xf>
    <xf numFmtId="0" fontId="60" fillId="25" borderId="0" xfId="0" applyFont="1" applyFill="1" applyAlignment="1">
      <alignment wrapText="1"/>
    </xf>
    <xf numFmtId="0" fontId="18" fillId="0" borderId="0" xfId="0" applyFont="1"/>
    <xf numFmtId="0" fontId="7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22" borderId="13" xfId="0" applyFill="1" applyBorder="1" applyAlignment="1">
      <alignment horizontal="center" wrapText="1"/>
    </xf>
    <xf numFmtId="0" fontId="0" fillId="22" borderId="14" xfId="0" applyFill="1" applyBorder="1" applyAlignment="1">
      <alignment horizontal="center" wrapText="1"/>
    </xf>
    <xf numFmtId="0" fontId="0" fillId="22" borderId="15" xfId="0" applyFill="1" applyBorder="1" applyAlignment="1">
      <alignment horizontal="center" wrapText="1"/>
    </xf>
    <xf numFmtId="0" fontId="0" fillId="22" borderId="16" xfId="0" applyFill="1" applyBorder="1" applyAlignment="1">
      <alignment horizontal="center" wrapText="1"/>
    </xf>
    <xf numFmtId="0" fontId="0" fillId="22" borderId="17" xfId="0" applyFill="1" applyBorder="1" applyAlignment="1">
      <alignment horizontal="center" wrapText="1"/>
    </xf>
    <xf numFmtId="0" fontId="0" fillId="22" borderId="11" xfId="0" applyFill="1" applyBorder="1" applyAlignment="1">
      <alignment horizontal="center" wrapText="1"/>
    </xf>
    <xf numFmtId="0" fontId="0" fillId="0" borderId="1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</cellXfs>
  <cellStyles count="5">
    <cellStyle name="Excel Built-in Hyperlink" xfId="4" xr:uid="{6B04B81C-45FD-40A1-AB9F-75728613815D}"/>
    <cellStyle name="Hiperlink" xfId="3" builtinId="8"/>
    <cellStyle name="Normal" xfId="0" builtinId="0"/>
    <cellStyle name="Porcentagem" xfId="2" builtinId="5"/>
    <cellStyle name="Vírgula" xfId="1" builtin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503039</xdr:colOff>
      <xdr:row>0</xdr:row>
      <xdr:rowOff>123826</xdr:rowOff>
    </xdr:from>
    <xdr:to>
      <xdr:col>1</xdr:col>
      <xdr:colOff>2371724</xdr:colOff>
      <xdr:row>5</xdr:row>
      <xdr:rowOff>66676</xdr:rowOff>
    </xdr:to>
    <xdr:pic>
      <xdr:nvPicPr>
        <xdr:cNvPr id="2" name="Imagem 1" descr="UFU inicia elaboração do Pide 2022-2027 | comunica.ufu.br">
          <a:extLst>
            <a:ext uri="{FF2B5EF4-FFF2-40B4-BE49-F238E27FC236}">
              <a16:creationId xmlns:a16="http://schemas.microsoft.com/office/drawing/2014/main" id="{9CA5CD39-CA86-EDFF-CAC9-0079914F78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56" b="24456"/>
        <a:stretch/>
      </xdr:blipFill>
      <xdr:spPr bwMode="auto">
        <a:xfrm>
          <a:off x="503039" y="123826"/>
          <a:ext cx="247828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4943475</xdr:colOff>
      <xdr:row>0</xdr:row>
      <xdr:rowOff>133350</xdr:rowOff>
    </xdr:from>
    <xdr:to>
      <xdr:col>1</xdr:col>
      <xdr:colOff>5648325</xdr:colOff>
      <xdr:row>4</xdr:row>
      <xdr:rowOff>76200</xdr:rowOff>
    </xdr:to>
    <xdr:pic>
      <xdr:nvPicPr>
        <xdr:cNvPr id="4" name="Gráfico 3" descr="Ajudar">
          <a:extLst>
            <a:ext uri="{FF2B5EF4-FFF2-40B4-BE49-F238E27FC236}">
              <a16:creationId xmlns:a16="http://schemas.microsoft.com/office/drawing/2014/main" id="{79FD8E15-E75D-5F50-CF6C-A19A9A2EB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553075" y="133350"/>
          <a:ext cx="704850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23</xdr:row>
      <xdr:rowOff>219075</xdr:rowOff>
    </xdr:from>
    <xdr:to>
      <xdr:col>4</xdr:col>
      <xdr:colOff>3257550</xdr:colOff>
      <xdr:row>23</xdr:row>
      <xdr:rowOff>942975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FAD5019-F7C5-4257-A71C-A436A633C771}"/>
            </a:ext>
          </a:extLst>
        </xdr:cNvPr>
        <xdr:cNvPicPr/>
      </xdr:nvPicPr>
      <xdr:blipFill>
        <a:blip xmlns:r="http://schemas.openxmlformats.org/officeDocument/2006/relationships" r:embed="rId1"/>
        <a:srcRect l="34485" t="63046" r="34115" b="18664"/>
        <a:stretch/>
      </xdr:blipFill>
      <xdr:spPr>
        <a:xfrm>
          <a:off x="6734175" y="16764000"/>
          <a:ext cx="2590800" cy="7239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266700</xdr:colOff>
      <xdr:row>22</xdr:row>
      <xdr:rowOff>85725</xdr:rowOff>
    </xdr:from>
    <xdr:to>
      <xdr:col>4</xdr:col>
      <xdr:colOff>3990975</xdr:colOff>
      <xdr:row>22</xdr:row>
      <xdr:rowOff>2486025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2A286B9-A47C-4A24-88F1-E26CDFBE18AF}"/>
            </a:ext>
            <a:ext uri="{147F2762-F138-4A5C-976F-8EAC2B608ADB}">
              <a16:predDERef xmlns:a16="http://schemas.microsoft.com/office/drawing/2014/main" pred="{1FAD5019-F7C5-4257-A71C-A436A633C771}"/>
            </a:ext>
          </a:extLst>
        </xdr:cNvPr>
        <xdr:cNvPicPr/>
      </xdr:nvPicPr>
      <xdr:blipFill>
        <a:blip xmlns:r="http://schemas.openxmlformats.org/officeDocument/2006/relationships" r:embed="rId2"/>
        <a:srcRect l="26817" t="20973" r="25052" b="23872"/>
        <a:stretch/>
      </xdr:blipFill>
      <xdr:spPr>
        <a:xfrm>
          <a:off x="6334125" y="12382500"/>
          <a:ext cx="3724275" cy="24003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647700</xdr:colOff>
      <xdr:row>24</xdr:row>
      <xdr:rowOff>352425</xdr:rowOff>
    </xdr:from>
    <xdr:to>
      <xdr:col>4</xdr:col>
      <xdr:colOff>3257550</xdr:colOff>
      <xdr:row>24</xdr:row>
      <xdr:rowOff>1104900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A988102B-F71D-4A5C-87E9-B18CFB68D881}"/>
            </a:ext>
            <a:ext uri="{147F2762-F138-4A5C-976F-8EAC2B608ADB}">
              <a16:predDERef xmlns:a16="http://schemas.microsoft.com/office/drawing/2014/main" pred="{92A286B9-A47C-4A24-88F1-E26CDFBE18AF}"/>
            </a:ext>
          </a:extLst>
        </xdr:cNvPr>
        <xdr:cNvPicPr/>
      </xdr:nvPicPr>
      <xdr:blipFill>
        <a:blip xmlns:r="http://schemas.openxmlformats.org/officeDocument/2006/relationships" r:embed="rId3"/>
        <a:srcRect l="34447" t="59778" r="34278" b="19713"/>
        <a:stretch/>
      </xdr:blipFill>
      <xdr:spPr>
        <a:xfrm>
          <a:off x="6715125" y="17964150"/>
          <a:ext cx="2609850" cy="75247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238125</xdr:colOff>
      <xdr:row>4</xdr:row>
      <xdr:rowOff>247650</xdr:rowOff>
    </xdr:from>
    <xdr:ext cx="3209925" cy="1228725"/>
    <xdr:pic>
      <xdr:nvPicPr>
        <xdr:cNvPr id="13" name="image2.png">
          <a:extLst>
            <a:ext uri="{FF2B5EF4-FFF2-40B4-BE49-F238E27FC236}">
              <a16:creationId xmlns:a16="http://schemas.microsoft.com/office/drawing/2014/main" id="{C1F39D8F-0C30-44EE-A0B2-43414EBB9D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81775" y="4171950"/>
          <a:ext cx="32099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323850</xdr:colOff>
      <xdr:row>6</xdr:row>
      <xdr:rowOff>161925</xdr:rowOff>
    </xdr:from>
    <xdr:ext cx="3152775" cy="1333500"/>
    <xdr:pic>
      <xdr:nvPicPr>
        <xdr:cNvPr id="14" name="image3.png">
          <a:extLst>
            <a:ext uri="{FF2B5EF4-FFF2-40B4-BE49-F238E27FC236}">
              <a16:creationId xmlns:a16="http://schemas.microsoft.com/office/drawing/2014/main" id="{16CA245A-E848-47CA-9C69-EB2786AB24C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00" y="7210425"/>
          <a:ext cx="3152775" cy="133350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266700</xdr:colOff>
      <xdr:row>5</xdr:row>
      <xdr:rowOff>133350</xdr:rowOff>
    </xdr:from>
    <xdr:ext cx="3057525" cy="1181100"/>
    <xdr:pic>
      <xdr:nvPicPr>
        <xdr:cNvPr id="15" name="image2.png">
          <a:extLst>
            <a:ext uri="{FF2B5EF4-FFF2-40B4-BE49-F238E27FC236}">
              <a16:creationId xmlns:a16="http://schemas.microsoft.com/office/drawing/2014/main" id="{30B53268-F4B7-4EF7-ACD3-26AA3229A4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0350" y="5619750"/>
          <a:ext cx="3057525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295275</xdr:colOff>
      <xdr:row>7</xdr:row>
      <xdr:rowOff>142875</xdr:rowOff>
    </xdr:from>
    <xdr:ext cx="3152775" cy="1333500"/>
    <xdr:pic>
      <xdr:nvPicPr>
        <xdr:cNvPr id="16" name="image3.png">
          <a:extLst>
            <a:ext uri="{FF2B5EF4-FFF2-40B4-BE49-F238E27FC236}">
              <a16:creationId xmlns:a16="http://schemas.microsoft.com/office/drawing/2014/main" id="{6486149A-8CE5-45AA-A515-FFBCB90C257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38925" y="8743950"/>
          <a:ext cx="3152775" cy="133350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1000125</xdr:colOff>
      <xdr:row>54</xdr:row>
      <xdr:rowOff>238125</xdr:rowOff>
    </xdr:from>
    <xdr:ext cx="2562225" cy="942975"/>
    <xdr:pic>
      <xdr:nvPicPr>
        <xdr:cNvPr id="17" name="image4.png">
          <a:extLst>
            <a:ext uri="{FF2B5EF4-FFF2-40B4-BE49-F238E27FC236}">
              <a16:creationId xmlns:a16="http://schemas.microsoft.com/office/drawing/2014/main" id="{429882B9-E18F-4132-92E0-D4B943D04EB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572250" y="8067675"/>
          <a:ext cx="2562225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933450</xdr:colOff>
      <xdr:row>53</xdr:row>
      <xdr:rowOff>266700</xdr:rowOff>
    </xdr:from>
    <xdr:ext cx="2733675" cy="895350"/>
    <xdr:pic>
      <xdr:nvPicPr>
        <xdr:cNvPr id="18" name="image5.png">
          <a:extLst>
            <a:ext uri="{FF2B5EF4-FFF2-40B4-BE49-F238E27FC236}">
              <a16:creationId xmlns:a16="http://schemas.microsoft.com/office/drawing/2014/main" id="{5BB14BAB-7BBB-4567-8DC5-BD7EE5014BC2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505575" y="6362700"/>
          <a:ext cx="27336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219075</xdr:colOff>
      <xdr:row>50</xdr:row>
      <xdr:rowOff>104775</xdr:rowOff>
    </xdr:from>
    <xdr:ext cx="4362450" cy="2809875"/>
    <xdr:pic>
      <xdr:nvPicPr>
        <xdr:cNvPr id="19" name="image6.png">
          <a:extLst>
            <a:ext uri="{FF2B5EF4-FFF2-40B4-BE49-F238E27FC236}">
              <a16:creationId xmlns:a16="http://schemas.microsoft.com/office/drawing/2014/main" id="{590F8397-4CC9-4E42-BC84-C81AAEEDD57A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791200" y="3009900"/>
          <a:ext cx="4362450" cy="28098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237960</xdr:colOff>
      <xdr:row>65</xdr:row>
      <xdr:rowOff>248040</xdr:rowOff>
    </xdr:from>
    <xdr:to>
      <xdr:col>11</xdr:col>
      <xdr:colOff>3445920</xdr:colOff>
      <xdr:row>501</xdr:row>
      <xdr:rowOff>36090</xdr:rowOff>
    </xdr:to>
    <xdr:pic>
      <xdr:nvPicPr>
        <xdr:cNvPr id="20" name="Imagem 3">
          <a:extLst>
            <a:ext uri="{FF2B5EF4-FFF2-40B4-BE49-F238E27FC236}">
              <a16:creationId xmlns:a16="http://schemas.microsoft.com/office/drawing/2014/main" id="{DE125608-96FB-4C68-B9DF-2ADD3F424115}"/>
            </a:ext>
          </a:extLst>
        </xdr:cNvPr>
        <xdr:cNvPicPr/>
      </xdr:nvPicPr>
      <xdr:blipFill>
        <a:blip xmlns:r="http://schemas.openxmlformats.org/officeDocument/2006/relationships" r:embed="rId1"/>
        <a:srcRect l="34261" t="62061" r="34425" b="16454"/>
        <a:stretch/>
      </xdr:blipFill>
      <xdr:spPr>
        <a:xfrm>
          <a:off x="6581610" y="3981840"/>
          <a:ext cx="3207960" cy="1236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11</xdr:col>
      <xdr:colOff>324000</xdr:colOff>
      <xdr:row>67</xdr:row>
      <xdr:rowOff>162360</xdr:rowOff>
    </xdr:from>
    <xdr:to>
      <xdr:col>11</xdr:col>
      <xdr:colOff>3480120</xdr:colOff>
      <xdr:row>501</xdr:row>
      <xdr:rowOff>191880</xdr:rowOff>
    </xdr:to>
    <xdr:pic>
      <xdr:nvPicPr>
        <xdr:cNvPr id="21" name="Imagem 5">
          <a:extLst>
            <a:ext uri="{FF2B5EF4-FFF2-40B4-BE49-F238E27FC236}">
              <a16:creationId xmlns:a16="http://schemas.microsoft.com/office/drawing/2014/main" id="{50E5E198-8FE5-4A6E-A996-F881D637293C}"/>
            </a:ext>
          </a:extLst>
        </xdr:cNvPr>
        <xdr:cNvPicPr/>
      </xdr:nvPicPr>
      <xdr:blipFill>
        <a:blip xmlns:r="http://schemas.openxmlformats.org/officeDocument/2006/relationships" r:embed="rId2"/>
        <a:srcRect l="34372" t="56061" r="34112" b="20215"/>
        <a:stretch/>
      </xdr:blipFill>
      <xdr:spPr>
        <a:xfrm>
          <a:off x="6667650" y="7020360"/>
          <a:ext cx="3156120" cy="13348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11</xdr:col>
      <xdr:colOff>275040</xdr:colOff>
      <xdr:row>66</xdr:row>
      <xdr:rowOff>137520</xdr:rowOff>
    </xdr:from>
    <xdr:to>
      <xdr:col>11</xdr:col>
      <xdr:colOff>3335400</xdr:colOff>
      <xdr:row>66</xdr:row>
      <xdr:rowOff>1316880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9B638A4D-4B01-4300-BD36-3A52C973C31A}"/>
            </a:ext>
          </a:extLst>
        </xdr:cNvPr>
        <xdr:cNvPicPr/>
      </xdr:nvPicPr>
      <xdr:blipFill>
        <a:blip xmlns:r="http://schemas.openxmlformats.org/officeDocument/2006/relationships" r:embed="rId1"/>
        <a:srcRect l="34261" t="62061" r="34425" b="16454"/>
        <a:stretch/>
      </xdr:blipFill>
      <xdr:spPr>
        <a:xfrm>
          <a:off x="6618690" y="5433420"/>
          <a:ext cx="3060360" cy="1179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11</xdr:col>
      <xdr:colOff>302760</xdr:colOff>
      <xdr:row>68</xdr:row>
      <xdr:rowOff>151200</xdr:rowOff>
    </xdr:from>
    <xdr:to>
      <xdr:col>11</xdr:col>
      <xdr:colOff>3458880</xdr:colOff>
      <xdr:row>68</xdr:row>
      <xdr:rowOff>1486080</xdr:rowOff>
    </xdr:to>
    <xdr:pic>
      <xdr:nvPicPr>
        <xdr:cNvPr id="23" name="Imagem 7">
          <a:extLst>
            <a:ext uri="{FF2B5EF4-FFF2-40B4-BE49-F238E27FC236}">
              <a16:creationId xmlns:a16="http://schemas.microsoft.com/office/drawing/2014/main" id="{0963B98B-2C32-4AC6-A43D-1E9712316255}"/>
            </a:ext>
          </a:extLst>
        </xdr:cNvPr>
        <xdr:cNvPicPr/>
      </xdr:nvPicPr>
      <xdr:blipFill>
        <a:blip xmlns:r="http://schemas.openxmlformats.org/officeDocument/2006/relationships" r:embed="rId2"/>
        <a:srcRect l="34372" t="56061" r="34112" b="20215"/>
        <a:stretch/>
      </xdr:blipFill>
      <xdr:spPr>
        <a:xfrm>
          <a:off x="6646410" y="8561775"/>
          <a:ext cx="3156120" cy="1334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11</xdr:col>
      <xdr:colOff>1009800</xdr:colOff>
      <xdr:row>115</xdr:row>
      <xdr:rowOff>243720</xdr:rowOff>
    </xdr:from>
    <xdr:to>
      <xdr:col>11</xdr:col>
      <xdr:colOff>3570120</xdr:colOff>
      <xdr:row>260</xdr:row>
      <xdr:rowOff>123690</xdr:rowOff>
    </xdr:to>
    <xdr:pic>
      <xdr:nvPicPr>
        <xdr:cNvPr id="24" name="Imagem 2">
          <a:extLst>
            <a:ext uri="{FF2B5EF4-FFF2-40B4-BE49-F238E27FC236}">
              <a16:creationId xmlns:a16="http://schemas.microsoft.com/office/drawing/2014/main" id="{D7561819-0BFA-4BF2-B6FC-39BB87BB156E}"/>
            </a:ext>
          </a:extLst>
        </xdr:cNvPr>
        <xdr:cNvPicPr/>
      </xdr:nvPicPr>
      <xdr:blipFill>
        <a:blip xmlns:r="http://schemas.openxmlformats.org/officeDocument/2006/relationships" r:embed="rId3"/>
        <a:srcRect l="34447" t="59778" r="34278" b="19713"/>
        <a:stretch/>
      </xdr:blipFill>
      <xdr:spPr>
        <a:xfrm>
          <a:off x="6581925" y="8263770"/>
          <a:ext cx="2560320" cy="942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11</xdr:col>
      <xdr:colOff>934200</xdr:colOff>
      <xdr:row>114</xdr:row>
      <xdr:rowOff>272160</xdr:rowOff>
    </xdr:from>
    <xdr:to>
      <xdr:col>11</xdr:col>
      <xdr:colOff>3666240</xdr:colOff>
      <xdr:row>260</xdr:row>
      <xdr:rowOff>426795</xdr:rowOff>
    </xdr:to>
    <xdr:pic>
      <xdr:nvPicPr>
        <xdr:cNvPr id="25" name="Imagem 3">
          <a:extLst>
            <a:ext uri="{FF2B5EF4-FFF2-40B4-BE49-F238E27FC236}">
              <a16:creationId xmlns:a16="http://schemas.microsoft.com/office/drawing/2014/main" id="{AD6A2ADF-E737-41A3-8311-B7765B941FDE}"/>
            </a:ext>
          </a:extLst>
        </xdr:cNvPr>
        <xdr:cNvPicPr/>
      </xdr:nvPicPr>
      <xdr:blipFill>
        <a:blip xmlns:r="http://schemas.openxmlformats.org/officeDocument/2006/relationships" r:embed="rId4"/>
        <a:srcRect l="34485" t="63046" r="34115" b="18664"/>
        <a:stretch/>
      </xdr:blipFill>
      <xdr:spPr>
        <a:xfrm>
          <a:off x="6506325" y="6558660"/>
          <a:ext cx="2732040" cy="893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11</xdr:col>
      <xdr:colOff>226080</xdr:colOff>
      <xdr:row>111</xdr:row>
      <xdr:rowOff>109080</xdr:rowOff>
    </xdr:from>
    <xdr:to>
      <xdr:col>12</xdr:col>
      <xdr:colOff>526785</xdr:colOff>
      <xdr:row>623</xdr:row>
      <xdr:rowOff>148200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42B58A1E-41DA-4CC5-A875-691612BA1D6B}"/>
            </a:ext>
          </a:extLst>
        </xdr:cNvPr>
        <xdr:cNvPicPr/>
      </xdr:nvPicPr>
      <xdr:blipFill>
        <a:blip xmlns:r="http://schemas.openxmlformats.org/officeDocument/2006/relationships" r:embed="rId5"/>
        <a:srcRect l="26817" t="20973" r="25052" b="23872"/>
        <a:stretch/>
      </xdr:blipFill>
      <xdr:spPr>
        <a:xfrm>
          <a:off x="5798205" y="3204705"/>
          <a:ext cx="4367880" cy="2815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11</xdr:col>
      <xdr:colOff>238125</xdr:colOff>
      <xdr:row>126</xdr:row>
      <xdr:rowOff>247650</xdr:rowOff>
    </xdr:from>
    <xdr:to>
      <xdr:col>11</xdr:col>
      <xdr:colOff>3448050</xdr:colOff>
      <xdr:row>562</xdr:row>
      <xdr:rowOff>38020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B686AD5E-563F-4CA5-B73F-1A580A10EC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581775" y="3981450"/>
          <a:ext cx="3209925" cy="1238170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128</xdr:row>
      <xdr:rowOff>161925</xdr:rowOff>
    </xdr:from>
    <xdr:to>
      <xdr:col>11</xdr:col>
      <xdr:colOff>3481821</xdr:colOff>
      <xdr:row>562</xdr:row>
      <xdr:rowOff>193570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C3C3B82C-7C56-4988-9356-DD55E3FCB0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67500" y="7019925"/>
          <a:ext cx="3157971" cy="1336570"/>
        </a:xfrm>
        <a:prstGeom prst="rect">
          <a:avLst/>
        </a:prstGeom>
      </xdr:spPr>
    </xdr:pic>
    <xdr:clientData/>
  </xdr:twoCellAnchor>
  <xdr:oneCellAnchor>
    <xdr:from>
      <xdr:col>11</xdr:col>
      <xdr:colOff>275166</xdr:colOff>
      <xdr:row>127</xdr:row>
      <xdr:rowOff>137583</xdr:rowOff>
    </xdr:from>
    <xdr:ext cx="3062287" cy="1181221"/>
    <xdr:pic>
      <xdr:nvPicPr>
        <xdr:cNvPr id="29" name="Imagem 28">
          <a:extLst>
            <a:ext uri="{FF2B5EF4-FFF2-40B4-BE49-F238E27FC236}">
              <a16:creationId xmlns:a16="http://schemas.microsoft.com/office/drawing/2014/main" id="{6A27289C-14FC-4488-8364-198349FE24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618816" y="5433483"/>
          <a:ext cx="3062287" cy="1181221"/>
        </a:xfrm>
        <a:prstGeom prst="rect">
          <a:avLst/>
        </a:prstGeom>
      </xdr:spPr>
    </xdr:pic>
    <xdr:clientData/>
  </xdr:oneCellAnchor>
  <xdr:oneCellAnchor>
    <xdr:from>
      <xdr:col>11</xdr:col>
      <xdr:colOff>302683</xdr:colOff>
      <xdr:row>129</xdr:row>
      <xdr:rowOff>151342</xdr:rowOff>
    </xdr:from>
    <xdr:ext cx="3157971" cy="1336570"/>
    <xdr:pic>
      <xdr:nvPicPr>
        <xdr:cNvPr id="30" name="Imagem 29">
          <a:extLst>
            <a:ext uri="{FF2B5EF4-FFF2-40B4-BE49-F238E27FC236}">
              <a16:creationId xmlns:a16="http://schemas.microsoft.com/office/drawing/2014/main" id="{D4B540D3-8D7A-4914-BFE6-67F8D4592A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46333" y="8561917"/>
          <a:ext cx="3157971" cy="1336570"/>
        </a:xfrm>
        <a:prstGeom prst="rect">
          <a:avLst/>
        </a:prstGeom>
      </xdr:spPr>
    </xdr:pic>
    <xdr:clientData/>
  </xdr:oneCellAnchor>
  <xdr:twoCellAnchor editAs="oneCell">
    <xdr:from>
      <xdr:col>11</xdr:col>
      <xdr:colOff>238125</xdr:colOff>
      <xdr:row>187</xdr:row>
      <xdr:rowOff>247650</xdr:rowOff>
    </xdr:from>
    <xdr:to>
      <xdr:col>11</xdr:col>
      <xdr:colOff>3448050</xdr:colOff>
      <xdr:row>623</xdr:row>
      <xdr:rowOff>38020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F5C72510-A2E2-4DCA-A194-E07B084537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581775" y="3981450"/>
          <a:ext cx="3209925" cy="1238170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189</xdr:row>
      <xdr:rowOff>161925</xdr:rowOff>
    </xdr:from>
    <xdr:to>
      <xdr:col>11</xdr:col>
      <xdr:colOff>3481821</xdr:colOff>
      <xdr:row>623</xdr:row>
      <xdr:rowOff>193570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40A68F8E-3DB3-4DC2-A3A3-FA952F594A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67500" y="7019925"/>
          <a:ext cx="3157971" cy="1336570"/>
        </a:xfrm>
        <a:prstGeom prst="rect">
          <a:avLst/>
        </a:prstGeom>
      </xdr:spPr>
    </xdr:pic>
    <xdr:clientData/>
  </xdr:twoCellAnchor>
  <xdr:oneCellAnchor>
    <xdr:from>
      <xdr:col>11</xdr:col>
      <xdr:colOff>275166</xdr:colOff>
      <xdr:row>188</xdr:row>
      <xdr:rowOff>137583</xdr:rowOff>
    </xdr:from>
    <xdr:ext cx="3062287" cy="1181221"/>
    <xdr:pic>
      <xdr:nvPicPr>
        <xdr:cNvPr id="36" name="Imagem 35">
          <a:extLst>
            <a:ext uri="{FF2B5EF4-FFF2-40B4-BE49-F238E27FC236}">
              <a16:creationId xmlns:a16="http://schemas.microsoft.com/office/drawing/2014/main" id="{7F6F3BFA-3A70-4110-A7B4-3C8EC2911B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618816" y="5433483"/>
          <a:ext cx="3062287" cy="1181221"/>
        </a:xfrm>
        <a:prstGeom prst="rect">
          <a:avLst/>
        </a:prstGeom>
      </xdr:spPr>
    </xdr:pic>
    <xdr:clientData/>
  </xdr:oneCellAnchor>
  <xdr:oneCellAnchor>
    <xdr:from>
      <xdr:col>11</xdr:col>
      <xdr:colOff>302683</xdr:colOff>
      <xdr:row>190</xdr:row>
      <xdr:rowOff>151342</xdr:rowOff>
    </xdr:from>
    <xdr:ext cx="3157971" cy="1336570"/>
    <xdr:pic>
      <xdr:nvPicPr>
        <xdr:cNvPr id="37" name="Imagem 36">
          <a:extLst>
            <a:ext uri="{FF2B5EF4-FFF2-40B4-BE49-F238E27FC236}">
              <a16:creationId xmlns:a16="http://schemas.microsoft.com/office/drawing/2014/main" id="{41A8B16C-5B34-420B-81D0-3D5970B443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46333" y="8561917"/>
          <a:ext cx="3157971" cy="1336570"/>
        </a:xfrm>
        <a:prstGeom prst="rect">
          <a:avLst/>
        </a:prstGeom>
      </xdr:spPr>
    </xdr:pic>
    <xdr:clientData/>
  </xdr:oneCellAnchor>
  <xdr:twoCellAnchor editAs="oneCell">
    <xdr:from>
      <xdr:col>11</xdr:col>
      <xdr:colOff>1009649</xdr:colOff>
      <xdr:row>237</xdr:row>
      <xdr:rowOff>242887</xdr:rowOff>
    </xdr:from>
    <xdr:to>
      <xdr:col>11</xdr:col>
      <xdr:colOff>3571875</xdr:colOff>
      <xdr:row>379</xdr:row>
      <xdr:rowOff>134974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F612AD13-4A72-42DB-8870-D4640B73EE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447" t="59777" r="34277" b="19715"/>
        <a:stretch/>
      </xdr:blipFill>
      <xdr:spPr>
        <a:xfrm>
          <a:off x="6581774" y="8262937"/>
          <a:ext cx="2562226" cy="944599"/>
        </a:xfrm>
        <a:prstGeom prst="rect">
          <a:avLst/>
        </a:prstGeom>
      </xdr:spPr>
    </xdr:pic>
    <xdr:clientData/>
  </xdr:twoCellAnchor>
  <xdr:twoCellAnchor editAs="oneCell">
    <xdr:from>
      <xdr:col>11</xdr:col>
      <xdr:colOff>934130</xdr:colOff>
      <xdr:row>236</xdr:row>
      <xdr:rowOff>272143</xdr:rowOff>
    </xdr:from>
    <xdr:to>
      <xdr:col>11</xdr:col>
      <xdr:colOff>3667806</xdr:colOff>
      <xdr:row>379</xdr:row>
      <xdr:rowOff>428625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85542833-D1E9-46DD-AAF1-CC26524AA5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486" t="63047" r="34115" b="18662"/>
        <a:stretch/>
      </xdr:blipFill>
      <xdr:spPr>
        <a:xfrm>
          <a:off x="6506255" y="6558643"/>
          <a:ext cx="2733676" cy="895350"/>
        </a:xfrm>
        <a:prstGeom prst="rect">
          <a:avLst/>
        </a:prstGeom>
      </xdr:spPr>
    </xdr:pic>
    <xdr:clientData/>
  </xdr:twoCellAnchor>
  <xdr:twoCellAnchor editAs="oneCell">
    <xdr:from>
      <xdr:col>11</xdr:col>
      <xdr:colOff>226219</xdr:colOff>
      <xdr:row>233</xdr:row>
      <xdr:rowOff>108480</xdr:rowOff>
    </xdr:from>
    <xdr:to>
      <xdr:col>12</xdr:col>
      <xdr:colOff>528636</xdr:colOff>
      <xdr:row>745</xdr:row>
      <xdr:rowOff>149972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139104CB-10D9-4D94-BC68-228040279F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818" t="20972" r="25052" b="23874"/>
        <a:stretch/>
      </xdr:blipFill>
      <xdr:spPr>
        <a:xfrm>
          <a:off x="5798344" y="3204105"/>
          <a:ext cx="4369592" cy="2816972"/>
        </a:xfrm>
        <a:prstGeom prst="rect">
          <a:avLst/>
        </a:prstGeom>
      </xdr:spPr>
    </xdr:pic>
    <xdr:clientData/>
  </xdr:twoCellAnchor>
  <xdr:oneCellAnchor>
    <xdr:from>
      <xdr:col>11</xdr:col>
      <xdr:colOff>291960</xdr:colOff>
      <xdr:row>248</xdr:row>
      <xdr:rowOff>230400</xdr:rowOff>
    </xdr:from>
    <xdr:ext cx="3209040" cy="1237320"/>
    <xdr:pic>
      <xdr:nvPicPr>
        <xdr:cNvPr id="41" name="Imagem 3">
          <a:extLst>
            <a:ext uri="{FF2B5EF4-FFF2-40B4-BE49-F238E27FC236}">
              <a16:creationId xmlns:a16="http://schemas.microsoft.com/office/drawing/2014/main" id="{06A1A127-2715-45B4-B402-D976839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 l="34258" t="62050" r="34418" b="16444"/>
        <a:stretch>
          <a:fillRect/>
        </a:stretch>
      </xdr:blipFill>
      <xdr:spPr>
        <a:xfrm>
          <a:off x="7007085" y="3773700"/>
          <a:ext cx="3209040" cy="1237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378000</xdr:colOff>
      <xdr:row>250</xdr:row>
      <xdr:rowOff>144720</xdr:rowOff>
    </xdr:from>
    <xdr:ext cx="3157200" cy="1335960"/>
    <xdr:pic>
      <xdr:nvPicPr>
        <xdr:cNvPr id="42" name="Imagem 5">
          <a:extLst>
            <a:ext uri="{FF2B5EF4-FFF2-40B4-BE49-F238E27FC236}">
              <a16:creationId xmlns:a16="http://schemas.microsoft.com/office/drawing/2014/main" id="{34CC3C9F-F063-4F85-A403-2D95D55E7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 l="34369" t="56050" r="34106" b="20209"/>
        <a:stretch>
          <a:fillRect/>
        </a:stretch>
      </xdr:blipFill>
      <xdr:spPr>
        <a:xfrm>
          <a:off x="7093125" y="6812220"/>
          <a:ext cx="3157200" cy="13359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329040</xdr:colOff>
      <xdr:row>249</xdr:row>
      <xdr:rowOff>120240</xdr:rowOff>
    </xdr:from>
    <xdr:ext cx="3061440" cy="1180440"/>
    <xdr:pic>
      <xdr:nvPicPr>
        <xdr:cNvPr id="43" name="Imagem 4">
          <a:extLst>
            <a:ext uri="{FF2B5EF4-FFF2-40B4-BE49-F238E27FC236}">
              <a16:creationId xmlns:a16="http://schemas.microsoft.com/office/drawing/2014/main" id="{34281E06-125C-427E-B099-C827B6F71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 l="34258" t="62050" r="34418" b="16444"/>
        <a:stretch>
          <a:fillRect/>
        </a:stretch>
      </xdr:blipFill>
      <xdr:spPr>
        <a:xfrm>
          <a:off x="7044165" y="5225640"/>
          <a:ext cx="3061440" cy="11804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356760</xdr:colOff>
      <xdr:row>251</xdr:row>
      <xdr:rowOff>133920</xdr:rowOff>
    </xdr:from>
    <xdr:ext cx="3157200" cy="1335960"/>
    <xdr:pic>
      <xdr:nvPicPr>
        <xdr:cNvPr id="44" name="Imagem 7">
          <a:extLst>
            <a:ext uri="{FF2B5EF4-FFF2-40B4-BE49-F238E27FC236}">
              <a16:creationId xmlns:a16="http://schemas.microsoft.com/office/drawing/2014/main" id="{15E3C56C-804C-4870-9755-311651C64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 l="34369" t="56050" r="34106" b="20209"/>
        <a:stretch>
          <a:fillRect/>
        </a:stretch>
      </xdr:blipFill>
      <xdr:spPr>
        <a:xfrm>
          <a:off x="7071885" y="8353995"/>
          <a:ext cx="3157200" cy="13359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1063799</xdr:colOff>
      <xdr:row>298</xdr:row>
      <xdr:rowOff>342720</xdr:rowOff>
    </xdr:from>
    <xdr:ext cx="2561399" cy="943920"/>
    <xdr:pic>
      <xdr:nvPicPr>
        <xdr:cNvPr id="45" name="Imagem 2">
          <a:extLst>
            <a:ext uri="{FF2B5EF4-FFF2-40B4-BE49-F238E27FC236}">
              <a16:creationId xmlns:a16="http://schemas.microsoft.com/office/drawing/2014/main" id="{544FA773-D9B2-4197-A8A3-A4FECCAF3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 l="34443" t="59766" r="34272" b="19707"/>
        <a:stretch>
          <a:fillRect/>
        </a:stretch>
      </xdr:blipFill>
      <xdr:spPr>
        <a:xfrm>
          <a:off x="6959774" y="8362770"/>
          <a:ext cx="2561399" cy="9439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988200</xdr:colOff>
      <xdr:row>297</xdr:row>
      <xdr:rowOff>371520</xdr:rowOff>
    </xdr:from>
    <xdr:ext cx="2733120" cy="894600"/>
    <xdr:pic>
      <xdr:nvPicPr>
        <xdr:cNvPr id="46" name="Imagem 3">
          <a:extLst>
            <a:ext uri="{FF2B5EF4-FFF2-40B4-BE49-F238E27FC236}">
              <a16:creationId xmlns:a16="http://schemas.microsoft.com/office/drawing/2014/main" id="{471B8ADF-BBB4-421B-A6B1-A8FC32567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 l="34482" t="63039" r="34111" b="18654"/>
        <a:stretch>
          <a:fillRect/>
        </a:stretch>
      </xdr:blipFill>
      <xdr:spPr>
        <a:xfrm>
          <a:off x="6884175" y="6658020"/>
          <a:ext cx="2733120" cy="894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280080</xdr:colOff>
      <xdr:row>294</xdr:row>
      <xdr:rowOff>208440</xdr:rowOff>
    </xdr:from>
    <xdr:ext cx="4368960" cy="2816280"/>
    <xdr:pic>
      <xdr:nvPicPr>
        <xdr:cNvPr id="47" name="Imagem 10">
          <a:extLst>
            <a:ext uri="{FF2B5EF4-FFF2-40B4-BE49-F238E27FC236}">
              <a16:creationId xmlns:a16="http://schemas.microsoft.com/office/drawing/2014/main" id="{39C77D2B-FB7D-492E-BBB6-968C9EFFC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 l="26814" t="20962" r="25049" b="23866"/>
        <a:stretch>
          <a:fillRect/>
        </a:stretch>
      </xdr:blipFill>
      <xdr:spPr>
        <a:xfrm>
          <a:off x="6176055" y="3304065"/>
          <a:ext cx="4368960" cy="281628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11</xdr:col>
      <xdr:colOff>238125</xdr:colOff>
      <xdr:row>309</xdr:row>
      <xdr:rowOff>247650</xdr:rowOff>
    </xdr:from>
    <xdr:to>
      <xdr:col>11</xdr:col>
      <xdr:colOff>3448050</xdr:colOff>
      <xdr:row>745</xdr:row>
      <xdr:rowOff>38020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85D43BA9-C821-433F-95D6-801BBD5027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581775" y="3981450"/>
          <a:ext cx="3209925" cy="1238170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311</xdr:row>
      <xdr:rowOff>161925</xdr:rowOff>
    </xdr:from>
    <xdr:to>
      <xdr:col>11</xdr:col>
      <xdr:colOff>3481821</xdr:colOff>
      <xdr:row>745</xdr:row>
      <xdr:rowOff>193570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30760663-1259-4431-893E-6F96CEBF3F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67500" y="7019925"/>
          <a:ext cx="3157971" cy="1336570"/>
        </a:xfrm>
        <a:prstGeom prst="rect">
          <a:avLst/>
        </a:prstGeom>
      </xdr:spPr>
    </xdr:pic>
    <xdr:clientData/>
  </xdr:twoCellAnchor>
  <xdr:oneCellAnchor>
    <xdr:from>
      <xdr:col>11</xdr:col>
      <xdr:colOff>275166</xdr:colOff>
      <xdr:row>310</xdr:row>
      <xdr:rowOff>137583</xdr:rowOff>
    </xdr:from>
    <xdr:ext cx="3062287" cy="1181221"/>
    <xdr:pic>
      <xdr:nvPicPr>
        <xdr:cNvPr id="50" name="Imagem 49">
          <a:extLst>
            <a:ext uri="{FF2B5EF4-FFF2-40B4-BE49-F238E27FC236}">
              <a16:creationId xmlns:a16="http://schemas.microsoft.com/office/drawing/2014/main" id="{44D0832B-EB6A-47D9-8A74-9AD2C65D0D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618816" y="5433483"/>
          <a:ext cx="3062287" cy="1181221"/>
        </a:xfrm>
        <a:prstGeom prst="rect">
          <a:avLst/>
        </a:prstGeom>
      </xdr:spPr>
    </xdr:pic>
    <xdr:clientData/>
  </xdr:oneCellAnchor>
  <xdr:oneCellAnchor>
    <xdr:from>
      <xdr:col>11</xdr:col>
      <xdr:colOff>302683</xdr:colOff>
      <xdr:row>312</xdr:row>
      <xdr:rowOff>151342</xdr:rowOff>
    </xdr:from>
    <xdr:ext cx="3157971" cy="1336570"/>
    <xdr:pic>
      <xdr:nvPicPr>
        <xdr:cNvPr id="51" name="Imagem 50">
          <a:extLst>
            <a:ext uri="{FF2B5EF4-FFF2-40B4-BE49-F238E27FC236}">
              <a16:creationId xmlns:a16="http://schemas.microsoft.com/office/drawing/2014/main" id="{AD6833BD-860D-4A56-AFB3-BFECC6E11B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46333" y="8561917"/>
          <a:ext cx="3157971" cy="1336570"/>
        </a:xfrm>
        <a:prstGeom prst="rect">
          <a:avLst/>
        </a:prstGeom>
      </xdr:spPr>
    </xdr:pic>
    <xdr:clientData/>
  </xdr:oneCellAnchor>
  <xdr:twoCellAnchor editAs="oneCell">
    <xdr:from>
      <xdr:col>11</xdr:col>
      <xdr:colOff>1009649</xdr:colOff>
      <xdr:row>355</xdr:row>
      <xdr:rowOff>242887</xdr:rowOff>
    </xdr:from>
    <xdr:to>
      <xdr:col>11</xdr:col>
      <xdr:colOff>3571875</xdr:colOff>
      <xdr:row>501</xdr:row>
      <xdr:rowOff>515974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39CD272D-809D-4551-A59E-CE27F2D930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447" t="59777" r="34277" b="19715"/>
        <a:stretch/>
      </xdr:blipFill>
      <xdr:spPr>
        <a:xfrm>
          <a:off x="6581774" y="8262937"/>
          <a:ext cx="2562226" cy="944599"/>
        </a:xfrm>
        <a:prstGeom prst="rect">
          <a:avLst/>
        </a:prstGeom>
      </xdr:spPr>
    </xdr:pic>
    <xdr:clientData/>
  </xdr:twoCellAnchor>
  <xdr:twoCellAnchor editAs="oneCell">
    <xdr:from>
      <xdr:col>11</xdr:col>
      <xdr:colOff>934130</xdr:colOff>
      <xdr:row>354</xdr:row>
      <xdr:rowOff>272143</xdr:rowOff>
    </xdr:from>
    <xdr:to>
      <xdr:col>11</xdr:col>
      <xdr:colOff>3667806</xdr:colOff>
      <xdr:row>562</xdr:row>
      <xdr:rowOff>238125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5970523A-3978-4FB0-BFD9-F635884AC3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486" t="63047" r="34115" b="18662"/>
        <a:stretch/>
      </xdr:blipFill>
      <xdr:spPr>
        <a:xfrm>
          <a:off x="6506255" y="6558643"/>
          <a:ext cx="2733676" cy="895350"/>
        </a:xfrm>
        <a:prstGeom prst="rect">
          <a:avLst/>
        </a:prstGeom>
      </xdr:spPr>
    </xdr:pic>
    <xdr:clientData/>
  </xdr:twoCellAnchor>
  <xdr:twoCellAnchor editAs="oneCell">
    <xdr:from>
      <xdr:col>11</xdr:col>
      <xdr:colOff>226219</xdr:colOff>
      <xdr:row>351</xdr:row>
      <xdr:rowOff>108480</xdr:rowOff>
    </xdr:from>
    <xdr:to>
      <xdr:col>12</xdr:col>
      <xdr:colOff>528636</xdr:colOff>
      <xdr:row>865</xdr:row>
      <xdr:rowOff>530972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96EDAAA0-CFCF-4ECF-A18E-CD92DEADC9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818" t="20972" r="25052" b="23874"/>
        <a:stretch/>
      </xdr:blipFill>
      <xdr:spPr>
        <a:xfrm>
          <a:off x="5798344" y="3204105"/>
          <a:ext cx="4369592" cy="2816972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367</xdr:row>
      <xdr:rowOff>247650</xdr:rowOff>
    </xdr:from>
    <xdr:to>
      <xdr:col>11</xdr:col>
      <xdr:colOff>3448050</xdr:colOff>
      <xdr:row>807</xdr:row>
      <xdr:rowOff>38020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F49A2D96-7A46-43AC-B055-0F84E321CC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581775" y="3981450"/>
          <a:ext cx="3209925" cy="1238170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369</xdr:row>
      <xdr:rowOff>161925</xdr:rowOff>
    </xdr:from>
    <xdr:to>
      <xdr:col>11</xdr:col>
      <xdr:colOff>3481821</xdr:colOff>
      <xdr:row>807</xdr:row>
      <xdr:rowOff>193570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6B9017AD-3337-452B-8F0B-C83E46F8EB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67500" y="7019925"/>
          <a:ext cx="3157971" cy="1336570"/>
        </a:xfrm>
        <a:prstGeom prst="rect">
          <a:avLst/>
        </a:prstGeom>
      </xdr:spPr>
    </xdr:pic>
    <xdr:clientData/>
  </xdr:twoCellAnchor>
  <xdr:oneCellAnchor>
    <xdr:from>
      <xdr:col>11</xdr:col>
      <xdr:colOff>275166</xdr:colOff>
      <xdr:row>368</xdr:row>
      <xdr:rowOff>137583</xdr:rowOff>
    </xdr:from>
    <xdr:ext cx="3062287" cy="1181221"/>
    <xdr:pic>
      <xdr:nvPicPr>
        <xdr:cNvPr id="57" name="Imagem 56">
          <a:extLst>
            <a:ext uri="{FF2B5EF4-FFF2-40B4-BE49-F238E27FC236}">
              <a16:creationId xmlns:a16="http://schemas.microsoft.com/office/drawing/2014/main" id="{BC463A1B-8A00-4AF4-A6F3-A28AB1B026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618816" y="5433483"/>
          <a:ext cx="3062287" cy="1181221"/>
        </a:xfrm>
        <a:prstGeom prst="rect">
          <a:avLst/>
        </a:prstGeom>
      </xdr:spPr>
    </xdr:pic>
    <xdr:clientData/>
  </xdr:oneCellAnchor>
  <xdr:oneCellAnchor>
    <xdr:from>
      <xdr:col>11</xdr:col>
      <xdr:colOff>302683</xdr:colOff>
      <xdr:row>370</xdr:row>
      <xdr:rowOff>151342</xdr:rowOff>
    </xdr:from>
    <xdr:ext cx="3157971" cy="1336570"/>
    <xdr:pic>
      <xdr:nvPicPr>
        <xdr:cNvPr id="58" name="Imagem 57">
          <a:extLst>
            <a:ext uri="{FF2B5EF4-FFF2-40B4-BE49-F238E27FC236}">
              <a16:creationId xmlns:a16="http://schemas.microsoft.com/office/drawing/2014/main" id="{EF37BE2E-5C95-4CAA-A71C-F38DE41DC5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46333" y="8561917"/>
          <a:ext cx="3157971" cy="1336570"/>
        </a:xfrm>
        <a:prstGeom prst="rect">
          <a:avLst/>
        </a:prstGeom>
      </xdr:spPr>
    </xdr:pic>
    <xdr:clientData/>
  </xdr:oneCellAnchor>
  <xdr:twoCellAnchor editAs="oneCell">
    <xdr:from>
      <xdr:col>11</xdr:col>
      <xdr:colOff>1009649</xdr:colOff>
      <xdr:row>417</xdr:row>
      <xdr:rowOff>242887</xdr:rowOff>
    </xdr:from>
    <xdr:to>
      <xdr:col>11</xdr:col>
      <xdr:colOff>3571875</xdr:colOff>
      <xdr:row>562</xdr:row>
      <xdr:rowOff>134974</xdr:rowOff>
    </xdr:to>
    <xdr:pic>
      <xdr:nvPicPr>
        <xdr:cNvPr id="59" name="Imagem 58">
          <a:extLst>
            <a:ext uri="{FF2B5EF4-FFF2-40B4-BE49-F238E27FC236}">
              <a16:creationId xmlns:a16="http://schemas.microsoft.com/office/drawing/2014/main" id="{7812F684-FCA8-47F1-A352-60A498D558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447" t="59777" r="34277" b="19715"/>
        <a:stretch/>
      </xdr:blipFill>
      <xdr:spPr>
        <a:xfrm>
          <a:off x="6581774" y="8262937"/>
          <a:ext cx="2562226" cy="944599"/>
        </a:xfrm>
        <a:prstGeom prst="rect">
          <a:avLst/>
        </a:prstGeom>
      </xdr:spPr>
    </xdr:pic>
    <xdr:clientData/>
  </xdr:twoCellAnchor>
  <xdr:twoCellAnchor editAs="oneCell">
    <xdr:from>
      <xdr:col>11</xdr:col>
      <xdr:colOff>934130</xdr:colOff>
      <xdr:row>416</xdr:row>
      <xdr:rowOff>272143</xdr:rowOff>
    </xdr:from>
    <xdr:to>
      <xdr:col>11</xdr:col>
      <xdr:colOff>3667806</xdr:colOff>
      <xdr:row>562</xdr:row>
      <xdr:rowOff>428625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3DD558CF-F6B9-42DA-ADCB-A0ED5B0EB8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486" t="63047" r="34115" b="18662"/>
        <a:stretch/>
      </xdr:blipFill>
      <xdr:spPr>
        <a:xfrm>
          <a:off x="6506255" y="6558643"/>
          <a:ext cx="2733676" cy="895350"/>
        </a:xfrm>
        <a:prstGeom prst="rect">
          <a:avLst/>
        </a:prstGeom>
      </xdr:spPr>
    </xdr:pic>
    <xdr:clientData/>
  </xdr:twoCellAnchor>
  <xdr:twoCellAnchor editAs="oneCell">
    <xdr:from>
      <xdr:col>11</xdr:col>
      <xdr:colOff>226219</xdr:colOff>
      <xdr:row>413</xdr:row>
      <xdr:rowOff>108480</xdr:rowOff>
    </xdr:from>
    <xdr:to>
      <xdr:col>12</xdr:col>
      <xdr:colOff>528636</xdr:colOff>
      <xdr:row>926</xdr:row>
      <xdr:rowOff>149972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6B3B0FFF-6F58-4C3F-9381-1AC1E7D031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818" t="20972" r="25052" b="23874"/>
        <a:stretch/>
      </xdr:blipFill>
      <xdr:spPr>
        <a:xfrm>
          <a:off x="5798344" y="3204105"/>
          <a:ext cx="4369592" cy="2816972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428</xdr:row>
      <xdr:rowOff>247650</xdr:rowOff>
    </xdr:from>
    <xdr:to>
      <xdr:col>11</xdr:col>
      <xdr:colOff>3448050</xdr:colOff>
      <xdr:row>865</xdr:row>
      <xdr:rowOff>38020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A335CB07-EFE6-4915-8A88-C4E6286BA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4262" t="62061" r="34424" b="16454"/>
        <a:stretch>
          <a:fillRect/>
        </a:stretch>
      </xdr:blipFill>
      <xdr:spPr>
        <a:xfrm>
          <a:off x="6581775" y="3981450"/>
          <a:ext cx="3209925" cy="1238170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430</xdr:row>
      <xdr:rowOff>161925</xdr:rowOff>
    </xdr:from>
    <xdr:to>
      <xdr:col>11</xdr:col>
      <xdr:colOff>3481821</xdr:colOff>
      <xdr:row>865</xdr:row>
      <xdr:rowOff>193570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id="{7D5E8B44-DAD6-42A1-B5CF-8C6F70585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34372" t="56059" r="34111" b="20215"/>
        <a:stretch>
          <a:fillRect/>
        </a:stretch>
      </xdr:blipFill>
      <xdr:spPr>
        <a:xfrm>
          <a:off x="6667500" y="7019925"/>
          <a:ext cx="3157971" cy="1336570"/>
        </a:xfrm>
        <a:prstGeom prst="rect">
          <a:avLst/>
        </a:prstGeom>
      </xdr:spPr>
    </xdr:pic>
    <xdr:clientData/>
  </xdr:twoCellAnchor>
  <xdr:oneCellAnchor>
    <xdr:from>
      <xdr:col>11</xdr:col>
      <xdr:colOff>275166</xdr:colOff>
      <xdr:row>429</xdr:row>
      <xdr:rowOff>137583</xdr:rowOff>
    </xdr:from>
    <xdr:ext cx="3062287" cy="1181221"/>
    <xdr:pic>
      <xdr:nvPicPr>
        <xdr:cNvPr id="64" name="Imagem 63">
          <a:extLst>
            <a:ext uri="{FF2B5EF4-FFF2-40B4-BE49-F238E27FC236}">
              <a16:creationId xmlns:a16="http://schemas.microsoft.com/office/drawing/2014/main" id="{D20C567A-2DD2-4830-AFF1-B7D5AE2AE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4262" t="62061" r="34424" b="16454"/>
        <a:stretch>
          <a:fillRect/>
        </a:stretch>
      </xdr:blipFill>
      <xdr:spPr>
        <a:xfrm>
          <a:off x="6618816" y="5433483"/>
          <a:ext cx="3062287" cy="1181221"/>
        </a:xfrm>
        <a:prstGeom prst="rect">
          <a:avLst/>
        </a:prstGeom>
      </xdr:spPr>
    </xdr:pic>
    <xdr:clientData/>
  </xdr:oneCellAnchor>
  <xdr:oneCellAnchor>
    <xdr:from>
      <xdr:col>11</xdr:col>
      <xdr:colOff>302683</xdr:colOff>
      <xdr:row>431</xdr:row>
      <xdr:rowOff>151342</xdr:rowOff>
    </xdr:from>
    <xdr:ext cx="3157971" cy="1336570"/>
    <xdr:pic>
      <xdr:nvPicPr>
        <xdr:cNvPr id="65" name="Imagem 64">
          <a:extLst>
            <a:ext uri="{FF2B5EF4-FFF2-40B4-BE49-F238E27FC236}">
              <a16:creationId xmlns:a16="http://schemas.microsoft.com/office/drawing/2014/main" id="{FBCF7AB9-88B7-4BC0-8329-574903B57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34372" t="56059" r="34111" b="20215"/>
        <a:stretch>
          <a:fillRect/>
        </a:stretch>
      </xdr:blipFill>
      <xdr:spPr>
        <a:xfrm>
          <a:off x="6646333" y="8561917"/>
          <a:ext cx="3157971" cy="1336570"/>
        </a:xfrm>
        <a:prstGeom prst="rect">
          <a:avLst/>
        </a:prstGeom>
      </xdr:spPr>
    </xdr:pic>
    <xdr:clientData/>
  </xdr:oneCellAnchor>
  <xdr:oneCellAnchor>
    <xdr:from>
      <xdr:col>11</xdr:col>
      <xdr:colOff>238109</xdr:colOff>
      <xdr:row>489</xdr:row>
      <xdr:rowOff>247619</xdr:rowOff>
    </xdr:from>
    <xdr:ext cx="3209909" cy="1238280"/>
    <xdr:pic>
      <xdr:nvPicPr>
        <xdr:cNvPr id="69" name="Imagem 3">
          <a:extLst>
            <a:ext uri="{FF2B5EF4-FFF2-40B4-BE49-F238E27FC236}">
              <a16:creationId xmlns:a16="http://schemas.microsoft.com/office/drawing/2014/main" id="{514A3202-9E69-41DA-ADF3-0FA284420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581759" y="3981419"/>
          <a:ext cx="3209909" cy="123828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323880</xdr:colOff>
      <xdr:row>491</xdr:row>
      <xdr:rowOff>161940</xdr:rowOff>
    </xdr:from>
    <xdr:ext cx="3162269" cy="1333469"/>
    <xdr:pic>
      <xdr:nvPicPr>
        <xdr:cNvPr id="70" name="Imagem 5">
          <a:extLst>
            <a:ext uri="{FF2B5EF4-FFF2-40B4-BE49-F238E27FC236}">
              <a16:creationId xmlns:a16="http://schemas.microsoft.com/office/drawing/2014/main" id="{6C4A71E2-D052-45ED-8D29-B4EEC74BB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667530" y="7019940"/>
          <a:ext cx="3162269" cy="133346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266730</xdr:colOff>
      <xdr:row>490</xdr:row>
      <xdr:rowOff>133319</xdr:rowOff>
    </xdr:from>
    <xdr:ext cx="3057570" cy="1181130"/>
    <xdr:pic>
      <xdr:nvPicPr>
        <xdr:cNvPr id="71" name="Imagem 4">
          <a:extLst>
            <a:ext uri="{FF2B5EF4-FFF2-40B4-BE49-F238E27FC236}">
              <a16:creationId xmlns:a16="http://schemas.microsoft.com/office/drawing/2014/main" id="{EC24BFAB-6341-47EC-9A38-CCC97B6D7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610380" y="5429219"/>
          <a:ext cx="3057570" cy="118113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295259</xdr:colOff>
      <xdr:row>492</xdr:row>
      <xdr:rowOff>152430</xdr:rowOff>
    </xdr:from>
    <xdr:ext cx="3162269" cy="1333469"/>
    <xdr:pic>
      <xdr:nvPicPr>
        <xdr:cNvPr id="72" name="Imagem 7">
          <a:extLst>
            <a:ext uri="{FF2B5EF4-FFF2-40B4-BE49-F238E27FC236}">
              <a16:creationId xmlns:a16="http://schemas.microsoft.com/office/drawing/2014/main" id="{8D2FDE4B-BEE4-4716-B166-681137454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638909" y="8563005"/>
          <a:ext cx="3162269" cy="133346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1009680</xdr:colOff>
      <xdr:row>539</xdr:row>
      <xdr:rowOff>238109</xdr:rowOff>
    </xdr:from>
    <xdr:ext cx="2562240" cy="942929"/>
    <xdr:pic>
      <xdr:nvPicPr>
        <xdr:cNvPr id="73" name="Imagem 2">
          <a:extLst>
            <a:ext uri="{FF2B5EF4-FFF2-40B4-BE49-F238E27FC236}">
              <a16:creationId xmlns:a16="http://schemas.microsoft.com/office/drawing/2014/main" id="{C8F68F4F-DC8E-4CE5-9F8C-BF43C87B6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562755" y="8258159"/>
          <a:ext cx="2562240" cy="94292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933419</xdr:colOff>
      <xdr:row>538</xdr:row>
      <xdr:rowOff>276240</xdr:rowOff>
    </xdr:from>
    <xdr:ext cx="2733690" cy="895380"/>
    <xdr:pic>
      <xdr:nvPicPr>
        <xdr:cNvPr id="74" name="Imagem 3">
          <a:extLst>
            <a:ext uri="{FF2B5EF4-FFF2-40B4-BE49-F238E27FC236}">
              <a16:creationId xmlns:a16="http://schemas.microsoft.com/office/drawing/2014/main" id="{C6ADA0B9-6A5B-445B-9F53-7399710B3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486494" y="6562740"/>
          <a:ext cx="2733690" cy="89538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228600</xdr:colOff>
      <xdr:row>535</xdr:row>
      <xdr:rowOff>104790</xdr:rowOff>
    </xdr:from>
    <xdr:ext cx="4371929" cy="2819369"/>
    <xdr:pic>
      <xdr:nvPicPr>
        <xdr:cNvPr id="75" name="Imagem 10">
          <a:extLst>
            <a:ext uri="{FF2B5EF4-FFF2-40B4-BE49-F238E27FC236}">
              <a16:creationId xmlns:a16="http://schemas.microsoft.com/office/drawing/2014/main" id="{8091E6B0-00E9-4DF6-A1EA-780C29FBD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5781675" y="3200415"/>
          <a:ext cx="4371929" cy="2819369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11</xdr:col>
      <xdr:colOff>238125</xdr:colOff>
      <xdr:row>550</xdr:row>
      <xdr:rowOff>247650</xdr:rowOff>
    </xdr:from>
    <xdr:to>
      <xdr:col>11</xdr:col>
      <xdr:colOff>3448050</xdr:colOff>
      <xdr:row>982</xdr:row>
      <xdr:rowOff>38020</xdr:rowOff>
    </xdr:to>
    <xdr:pic>
      <xdr:nvPicPr>
        <xdr:cNvPr id="76" name="Imagem 75">
          <a:extLst>
            <a:ext uri="{FF2B5EF4-FFF2-40B4-BE49-F238E27FC236}">
              <a16:creationId xmlns:a16="http://schemas.microsoft.com/office/drawing/2014/main" id="{E30474B4-2826-4253-9C0E-70EFF503D7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581775" y="3981450"/>
          <a:ext cx="3209925" cy="1238170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552</xdr:row>
      <xdr:rowOff>161925</xdr:rowOff>
    </xdr:from>
    <xdr:to>
      <xdr:col>11</xdr:col>
      <xdr:colOff>3481821</xdr:colOff>
      <xdr:row>982</xdr:row>
      <xdr:rowOff>193570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57CF32BF-B1B5-45C7-B9B4-3CBFB108B0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67500" y="7019925"/>
          <a:ext cx="3157971" cy="1336570"/>
        </a:xfrm>
        <a:prstGeom prst="rect">
          <a:avLst/>
        </a:prstGeom>
      </xdr:spPr>
    </xdr:pic>
    <xdr:clientData/>
  </xdr:twoCellAnchor>
  <xdr:oneCellAnchor>
    <xdr:from>
      <xdr:col>11</xdr:col>
      <xdr:colOff>275166</xdr:colOff>
      <xdr:row>551</xdr:row>
      <xdr:rowOff>137583</xdr:rowOff>
    </xdr:from>
    <xdr:ext cx="3062287" cy="1181221"/>
    <xdr:pic>
      <xdr:nvPicPr>
        <xdr:cNvPr id="78" name="Imagem 77">
          <a:extLst>
            <a:ext uri="{FF2B5EF4-FFF2-40B4-BE49-F238E27FC236}">
              <a16:creationId xmlns:a16="http://schemas.microsoft.com/office/drawing/2014/main" id="{B3A09843-C186-45A2-ABE9-D3EE134129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618816" y="5433483"/>
          <a:ext cx="3062287" cy="1181221"/>
        </a:xfrm>
        <a:prstGeom prst="rect">
          <a:avLst/>
        </a:prstGeom>
      </xdr:spPr>
    </xdr:pic>
    <xdr:clientData/>
  </xdr:oneCellAnchor>
  <xdr:oneCellAnchor>
    <xdr:from>
      <xdr:col>11</xdr:col>
      <xdr:colOff>302683</xdr:colOff>
      <xdr:row>553</xdr:row>
      <xdr:rowOff>151342</xdr:rowOff>
    </xdr:from>
    <xdr:ext cx="3157971" cy="1336570"/>
    <xdr:pic>
      <xdr:nvPicPr>
        <xdr:cNvPr id="79" name="Imagem 78">
          <a:extLst>
            <a:ext uri="{FF2B5EF4-FFF2-40B4-BE49-F238E27FC236}">
              <a16:creationId xmlns:a16="http://schemas.microsoft.com/office/drawing/2014/main" id="{5EB3EC74-67D2-4673-8AC6-AB51DD2027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46333" y="8561917"/>
          <a:ext cx="3157971" cy="1336570"/>
        </a:xfrm>
        <a:prstGeom prst="rect">
          <a:avLst/>
        </a:prstGeom>
      </xdr:spPr>
    </xdr:pic>
    <xdr:clientData/>
  </xdr:oneCellAnchor>
  <xdr:twoCellAnchor editAs="oneCell">
    <xdr:from>
      <xdr:col>11</xdr:col>
      <xdr:colOff>1009649</xdr:colOff>
      <xdr:row>600</xdr:row>
      <xdr:rowOff>242887</xdr:rowOff>
    </xdr:from>
    <xdr:to>
      <xdr:col>11</xdr:col>
      <xdr:colOff>3571875</xdr:colOff>
      <xdr:row>745</xdr:row>
      <xdr:rowOff>134974</xdr:rowOff>
    </xdr:to>
    <xdr:pic>
      <xdr:nvPicPr>
        <xdr:cNvPr id="80" name="Imagem 79">
          <a:extLst>
            <a:ext uri="{FF2B5EF4-FFF2-40B4-BE49-F238E27FC236}">
              <a16:creationId xmlns:a16="http://schemas.microsoft.com/office/drawing/2014/main" id="{E50CF2EF-487E-4B8D-A97F-3EBA052A72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447" t="59777" r="34277" b="19715"/>
        <a:stretch/>
      </xdr:blipFill>
      <xdr:spPr>
        <a:xfrm>
          <a:off x="6581774" y="8262937"/>
          <a:ext cx="2562226" cy="944599"/>
        </a:xfrm>
        <a:prstGeom prst="rect">
          <a:avLst/>
        </a:prstGeom>
      </xdr:spPr>
    </xdr:pic>
    <xdr:clientData/>
  </xdr:twoCellAnchor>
  <xdr:twoCellAnchor editAs="oneCell">
    <xdr:from>
      <xdr:col>11</xdr:col>
      <xdr:colOff>934130</xdr:colOff>
      <xdr:row>599</xdr:row>
      <xdr:rowOff>272143</xdr:rowOff>
    </xdr:from>
    <xdr:to>
      <xdr:col>11</xdr:col>
      <xdr:colOff>3667806</xdr:colOff>
      <xdr:row>745</xdr:row>
      <xdr:rowOff>428625</xdr:rowOff>
    </xdr:to>
    <xdr:pic>
      <xdr:nvPicPr>
        <xdr:cNvPr id="81" name="Imagem 80">
          <a:extLst>
            <a:ext uri="{FF2B5EF4-FFF2-40B4-BE49-F238E27FC236}">
              <a16:creationId xmlns:a16="http://schemas.microsoft.com/office/drawing/2014/main" id="{F8019643-7045-4856-8857-AD11BA3DFE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486" t="63047" r="34115" b="18662"/>
        <a:stretch/>
      </xdr:blipFill>
      <xdr:spPr>
        <a:xfrm>
          <a:off x="6506255" y="6558643"/>
          <a:ext cx="2733676" cy="895350"/>
        </a:xfrm>
        <a:prstGeom prst="rect">
          <a:avLst/>
        </a:prstGeom>
      </xdr:spPr>
    </xdr:pic>
    <xdr:clientData/>
  </xdr:twoCellAnchor>
  <xdr:twoCellAnchor editAs="oneCell">
    <xdr:from>
      <xdr:col>11</xdr:col>
      <xdr:colOff>226219</xdr:colOff>
      <xdr:row>596</xdr:row>
      <xdr:rowOff>108480</xdr:rowOff>
    </xdr:from>
    <xdr:to>
      <xdr:col>12</xdr:col>
      <xdr:colOff>528636</xdr:colOff>
      <xdr:row>1104</xdr:row>
      <xdr:rowOff>149972</xdr:rowOff>
    </xdr:to>
    <xdr:pic>
      <xdr:nvPicPr>
        <xdr:cNvPr id="82" name="Imagem 81">
          <a:extLst>
            <a:ext uri="{FF2B5EF4-FFF2-40B4-BE49-F238E27FC236}">
              <a16:creationId xmlns:a16="http://schemas.microsoft.com/office/drawing/2014/main" id="{2B83F2E6-1BBF-4384-8608-E17DEACB37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818" t="20972" r="25052" b="23874"/>
        <a:stretch/>
      </xdr:blipFill>
      <xdr:spPr>
        <a:xfrm>
          <a:off x="5798344" y="3204105"/>
          <a:ext cx="4369592" cy="2816972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611</xdr:row>
      <xdr:rowOff>247650</xdr:rowOff>
    </xdr:from>
    <xdr:to>
      <xdr:col>11</xdr:col>
      <xdr:colOff>3448050</xdr:colOff>
      <xdr:row>1043</xdr:row>
      <xdr:rowOff>38020</xdr:rowOff>
    </xdr:to>
    <xdr:pic>
      <xdr:nvPicPr>
        <xdr:cNvPr id="83" name="Imagem 82">
          <a:extLst>
            <a:ext uri="{FF2B5EF4-FFF2-40B4-BE49-F238E27FC236}">
              <a16:creationId xmlns:a16="http://schemas.microsoft.com/office/drawing/2014/main" id="{1EFE150C-3AC6-40BE-9DB2-315A0E5AEA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581775" y="3981450"/>
          <a:ext cx="3209925" cy="1238170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613</xdr:row>
      <xdr:rowOff>161925</xdr:rowOff>
    </xdr:from>
    <xdr:to>
      <xdr:col>11</xdr:col>
      <xdr:colOff>3481821</xdr:colOff>
      <xdr:row>1043</xdr:row>
      <xdr:rowOff>193570</xdr:rowOff>
    </xdr:to>
    <xdr:pic>
      <xdr:nvPicPr>
        <xdr:cNvPr id="84" name="Imagem 83">
          <a:extLst>
            <a:ext uri="{FF2B5EF4-FFF2-40B4-BE49-F238E27FC236}">
              <a16:creationId xmlns:a16="http://schemas.microsoft.com/office/drawing/2014/main" id="{8944E44B-EF97-432C-92AE-0B491A2CBE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67500" y="7019925"/>
          <a:ext cx="3157971" cy="1336570"/>
        </a:xfrm>
        <a:prstGeom prst="rect">
          <a:avLst/>
        </a:prstGeom>
      </xdr:spPr>
    </xdr:pic>
    <xdr:clientData/>
  </xdr:twoCellAnchor>
  <xdr:oneCellAnchor>
    <xdr:from>
      <xdr:col>11</xdr:col>
      <xdr:colOff>275166</xdr:colOff>
      <xdr:row>612</xdr:row>
      <xdr:rowOff>137583</xdr:rowOff>
    </xdr:from>
    <xdr:ext cx="3062287" cy="1181221"/>
    <xdr:pic>
      <xdr:nvPicPr>
        <xdr:cNvPr id="85" name="Imagem 84">
          <a:extLst>
            <a:ext uri="{FF2B5EF4-FFF2-40B4-BE49-F238E27FC236}">
              <a16:creationId xmlns:a16="http://schemas.microsoft.com/office/drawing/2014/main" id="{E7D340E7-33A8-4CEB-BBA7-E691F2DE33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618816" y="5433483"/>
          <a:ext cx="3062287" cy="1181221"/>
        </a:xfrm>
        <a:prstGeom prst="rect">
          <a:avLst/>
        </a:prstGeom>
      </xdr:spPr>
    </xdr:pic>
    <xdr:clientData/>
  </xdr:oneCellAnchor>
  <xdr:oneCellAnchor>
    <xdr:from>
      <xdr:col>11</xdr:col>
      <xdr:colOff>302683</xdr:colOff>
      <xdr:row>614</xdr:row>
      <xdr:rowOff>151342</xdr:rowOff>
    </xdr:from>
    <xdr:ext cx="3157971" cy="1336570"/>
    <xdr:pic>
      <xdr:nvPicPr>
        <xdr:cNvPr id="86" name="Imagem 85">
          <a:extLst>
            <a:ext uri="{FF2B5EF4-FFF2-40B4-BE49-F238E27FC236}">
              <a16:creationId xmlns:a16="http://schemas.microsoft.com/office/drawing/2014/main" id="{967324F8-9700-44FA-9663-6183498965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46333" y="8561917"/>
          <a:ext cx="3157971" cy="1336570"/>
        </a:xfrm>
        <a:prstGeom prst="rect">
          <a:avLst/>
        </a:prstGeom>
      </xdr:spPr>
    </xdr:pic>
    <xdr:clientData/>
  </xdr:oneCellAnchor>
  <xdr:twoCellAnchor editAs="oneCell">
    <xdr:from>
      <xdr:col>11</xdr:col>
      <xdr:colOff>1009649</xdr:colOff>
      <xdr:row>661</xdr:row>
      <xdr:rowOff>242887</xdr:rowOff>
    </xdr:from>
    <xdr:to>
      <xdr:col>11</xdr:col>
      <xdr:colOff>3571875</xdr:colOff>
      <xdr:row>807</xdr:row>
      <xdr:rowOff>134974</xdr:rowOff>
    </xdr:to>
    <xdr:pic>
      <xdr:nvPicPr>
        <xdr:cNvPr id="87" name="Imagem 86">
          <a:extLst>
            <a:ext uri="{FF2B5EF4-FFF2-40B4-BE49-F238E27FC236}">
              <a16:creationId xmlns:a16="http://schemas.microsoft.com/office/drawing/2014/main" id="{955DD26B-76F8-474B-BEBF-A8A092BEBB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447" t="59777" r="34277" b="19715"/>
        <a:stretch/>
      </xdr:blipFill>
      <xdr:spPr>
        <a:xfrm>
          <a:off x="6581774" y="8262937"/>
          <a:ext cx="2562226" cy="944599"/>
        </a:xfrm>
        <a:prstGeom prst="rect">
          <a:avLst/>
        </a:prstGeom>
      </xdr:spPr>
    </xdr:pic>
    <xdr:clientData/>
  </xdr:twoCellAnchor>
  <xdr:twoCellAnchor editAs="oneCell">
    <xdr:from>
      <xdr:col>11</xdr:col>
      <xdr:colOff>934130</xdr:colOff>
      <xdr:row>660</xdr:row>
      <xdr:rowOff>272143</xdr:rowOff>
    </xdr:from>
    <xdr:to>
      <xdr:col>11</xdr:col>
      <xdr:colOff>3667806</xdr:colOff>
      <xdr:row>807</xdr:row>
      <xdr:rowOff>428625</xdr:rowOff>
    </xdr:to>
    <xdr:pic>
      <xdr:nvPicPr>
        <xdr:cNvPr id="88" name="Imagem 87">
          <a:extLst>
            <a:ext uri="{FF2B5EF4-FFF2-40B4-BE49-F238E27FC236}">
              <a16:creationId xmlns:a16="http://schemas.microsoft.com/office/drawing/2014/main" id="{405DAAEB-748B-45B2-A863-FC461E1BB2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486" t="63047" r="34115" b="18662"/>
        <a:stretch/>
      </xdr:blipFill>
      <xdr:spPr>
        <a:xfrm>
          <a:off x="6506255" y="6558643"/>
          <a:ext cx="2733676" cy="895350"/>
        </a:xfrm>
        <a:prstGeom prst="rect">
          <a:avLst/>
        </a:prstGeom>
      </xdr:spPr>
    </xdr:pic>
    <xdr:clientData/>
  </xdr:twoCellAnchor>
  <xdr:twoCellAnchor editAs="oneCell">
    <xdr:from>
      <xdr:col>11</xdr:col>
      <xdr:colOff>226219</xdr:colOff>
      <xdr:row>657</xdr:row>
      <xdr:rowOff>108480</xdr:rowOff>
    </xdr:from>
    <xdr:to>
      <xdr:col>12</xdr:col>
      <xdr:colOff>528636</xdr:colOff>
      <xdr:row>1165</xdr:row>
      <xdr:rowOff>149972</xdr:rowOff>
    </xdr:to>
    <xdr:pic>
      <xdr:nvPicPr>
        <xdr:cNvPr id="89" name="Imagem 88">
          <a:extLst>
            <a:ext uri="{FF2B5EF4-FFF2-40B4-BE49-F238E27FC236}">
              <a16:creationId xmlns:a16="http://schemas.microsoft.com/office/drawing/2014/main" id="{A2BE7944-219B-42DA-8C45-5BE26F8AF3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818" t="20972" r="25052" b="23874"/>
        <a:stretch/>
      </xdr:blipFill>
      <xdr:spPr>
        <a:xfrm>
          <a:off x="5798344" y="3204105"/>
          <a:ext cx="4369592" cy="2816972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672</xdr:row>
      <xdr:rowOff>247650</xdr:rowOff>
    </xdr:from>
    <xdr:to>
      <xdr:col>11</xdr:col>
      <xdr:colOff>3448050</xdr:colOff>
      <xdr:row>1104</xdr:row>
      <xdr:rowOff>38020</xdr:rowOff>
    </xdr:to>
    <xdr:pic>
      <xdr:nvPicPr>
        <xdr:cNvPr id="90" name="Imagem 89">
          <a:extLst>
            <a:ext uri="{FF2B5EF4-FFF2-40B4-BE49-F238E27FC236}">
              <a16:creationId xmlns:a16="http://schemas.microsoft.com/office/drawing/2014/main" id="{6981C2A6-B826-42E0-9E03-1377703E62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581775" y="3981450"/>
          <a:ext cx="3209925" cy="1238170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674</xdr:row>
      <xdr:rowOff>161925</xdr:rowOff>
    </xdr:from>
    <xdr:to>
      <xdr:col>11</xdr:col>
      <xdr:colOff>3481821</xdr:colOff>
      <xdr:row>1104</xdr:row>
      <xdr:rowOff>193570</xdr:rowOff>
    </xdr:to>
    <xdr:pic>
      <xdr:nvPicPr>
        <xdr:cNvPr id="91" name="Imagem 90">
          <a:extLst>
            <a:ext uri="{FF2B5EF4-FFF2-40B4-BE49-F238E27FC236}">
              <a16:creationId xmlns:a16="http://schemas.microsoft.com/office/drawing/2014/main" id="{D0D35BA5-CF36-4F1C-A9E7-DBD1E384F4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67500" y="7019925"/>
          <a:ext cx="3157971" cy="1336570"/>
        </a:xfrm>
        <a:prstGeom prst="rect">
          <a:avLst/>
        </a:prstGeom>
      </xdr:spPr>
    </xdr:pic>
    <xdr:clientData/>
  </xdr:twoCellAnchor>
  <xdr:oneCellAnchor>
    <xdr:from>
      <xdr:col>11</xdr:col>
      <xdr:colOff>275166</xdr:colOff>
      <xdr:row>673</xdr:row>
      <xdr:rowOff>137583</xdr:rowOff>
    </xdr:from>
    <xdr:ext cx="3062287" cy="1181221"/>
    <xdr:pic>
      <xdr:nvPicPr>
        <xdr:cNvPr id="92" name="Imagem 91">
          <a:extLst>
            <a:ext uri="{FF2B5EF4-FFF2-40B4-BE49-F238E27FC236}">
              <a16:creationId xmlns:a16="http://schemas.microsoft.com/office/drawing/2014/main" id="{9544478C-032C-408B-829E-2168ED77C1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618816" y="5433483"/>
          <a:ext cx="3062287" cy="1181221"/>
        </a:xfrm>
        <a:prstGeom prst="rect">
          <a:avLst/>
        </a:prstGeom>
      </xdr:spPr>
    </xdr:pic>
    <xdr:clientData/>
  </xdr:oneCellAnchor>
  <xdr:oneCellAnchor>
    <xdr:from>
      <xdr:col>11</xdr:col>
      <xdr:colOff>302683</xdr:colOff>
      <xdr:row>675</xdr:row>
      <xdr:rowOff>151342</xdr:rowOff>
    </xdr:from>
    <xdr:ext cx="3157971" cy="1336570"/>
    <xdr:pic>
      <xdr:nvPicPr>
        <xdr:cNvPr id="93" name="Imagem 92">
          <a:extLst>
            <a:ext uri="{FF2B5EF4-FFF2-40B4-BE49-F238E27FC236}">
              <a16:creationId xmlns:a16="http://schemas.microsoft.com/office/drawing/2014/main" id="{D7F16250-563A-4084-91FA-0CFF53CAE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46333" y="8561917"/>
          <a:ext cx="3157971" cy="1336570"/>
        </a:xfrm>
        <a:prstGeom prst="rect">
          <a:avLst/>
        </a:prstGeom>
      </xdr:spPr>
    </xdr:pic>
    <xdr:clientData/>
  </xdr:oneCellAnchor>
  <xdr:twoCellAnchor editAs="oneCell">
    <xdr:from>
      <xdr:col>11</xdr:col>
      <xdr:colOff>1009649</xdr:colOff>
      <xdr:row>722</xdr:row>
      <xdr:rowOff>242887</xdr:rowOff>
    </xdr:from>
    <xdr:to>
      <xdr:col>11</xdr:col>
      <xdr:colOff>3571875</xdr:colOff>
      <xdr:row>865</xdr:row>
      <xdr:rowOff>134974</xdr:rowOff>
    </xdr:to>
    <xdr:pic>
      <xdr:nvPicPr>
        <xdr:cNvPr id="94" name="Imagem 93">
          <a:extLst>
            <a:ext uri="{FF2B5EF4-FFF2-40B4-BE49-F238E27FC236}">
              <a16:creationId xmlns:a16="http://schemas.microsoft.com/office/drawing/2014/main" id="{AE2A4750-CB89-4E99-874A-D8BE8C498F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447" t="59777" r="34277" b="19715"/>
        <a:stretch/>
      </xdr:blipFill>
      <xdr:spPr>
        <a:xfrm>
          <a:off x="6581774" y="8262937"/>
          <a:ext cx="2562226" cy="944599"/>
        </a:xfrm>
        <a:prstGeom prst="rect">
          <a:avLst/>
        </a:prstGeom>
      </xdr:spPr>
    </xdr:pic>
    <xdr:clientData/>
  </xdr:twoCellAnchor>
  <xdr:twoCellAnchor editAs="oneCell">
    <xdr:from>
      <xdr:col>11</xdr:col>
      <xdr:colOff>934130</xdr:colOff>
      <xdr:row>721</xdr:row>
      <xdr:rowOff>272143</xdr:rowOff>
    </xdr:from>
    <xdr:to>
      <xdr:col>11</xdr:col>
      <xdr:colOff>3667806</xdr:colOff>
      <xdr:row>865</xdr:row>
      <xdr:rowOff>428625</xdr:rowOff>
    </xdr:to>
    <xdr:pic>
      <xdr:nvPicPr>
        <xdr:cNvPr id="95" name="Imagem 94">
          <a:extLst>
            <a:ext uri="{FF2B5EF4-FFF2-40B4-BE49-F238E27FC236}">
              <a16:creationId xmlns:a16="http://schemas.microsoft.com/office/drawing/2014/main" id="{9C08920F-8170-4DD8-A5C0-276589855B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486" t="63047" r="34115" b="18662"/>
        <a:stretch/>
      </xdr:blipFill>
      <xdr:spPr>
        <a:xfrm>
          <a:off x="6506255" y="6558643"/>
          <a:ext cx="2733676" cy="895350"/>
        </a:xfrm>
        <a:prstGeom prst="rect">
          <a:avLst/>
        </a:prstGeom>
      </xdr:spPr>
    </xdr:pic>
    <xdr:clientData/>
  </xdr:twoCellAnchor>
  <xdr:twoCellAnchor editAs="oneCell">
    <xdr:from>
      <xdr:col>11</xdr:col>
      <xdr:colOff>226219</xdr:colOff>
      <xdr:row>718</xdr:row>
      <xdr:rowOff>108480</xdr:rowOff>
    </xdr:from>
    <xdr:to>
      <xdr:col>12</xdr:col>
      <xdr:colOff>528636</xdr:colOff>
      <xdr:row>1223</xdr:row>
      <xdr:rowOff>149972</xdr:rowOff>
    </xdr:to>
    <xdr:pic>
      <xdr:nvPicPr>
        <xdr:cNvPr id="96" name="Imagem 95">
          <a:extLst>
            <a:ext uri="{FF2B5EF4-FFF2-40B4-BE49-F238E27FC236}">
              <a16:creationId xmlns:a16="http://schemas.microsoft.com/office/drawing/2014/main" id="{D4A0F47F-A26A-4245-8E08-5D53B9B7BB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818" t="20972" r="25052" b="23874"/>
        <a:stretch/>
      </xdr:blipFill>
      <xdr:spPr>
        <a:xfrm>
          <a:off x="5798344" y="3204105"/>
          <a:ext cx="4369592" cy="2816972"/>
        </a:xfrm>
        <a:prstGeom prst="rect">
          <a:avLst/>
        </a:prstGeom>
      </xdr:spPr>
    </xdr:pic>
    <xdr:clientData/>
  </xdr:twoCellAnchor>
  <xdr:oneCellAnchor>
    <xdr:from>
      <xdr:col>11</xdr:col>
      <xdr:colOff>238680</xdr:colOff>
      <xdr:row>732</xdr:row>
      <xdr:rowOff>1077030</xdr:rowOff>
    </xdr:from>
    <xdr:ext cx="3209400" cy="1228319"/>
    <xdr:pic>
      <xdr:nvPicPr>
        <xdr:cNvPr id="97" name="image2.png">
          <a:extLst>
            <a:ext uri="{FF2B5EF4-FFF2-40B4-BE49-F238E27FC236}">
              <a16:creationId xmlns:a16="http://schemas.microsoft.com/office/drawing/2014/main" id="{C2A0E403-78B0-4CA9-A595-AEFBB1418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/>
        <a:stretch>
          <a:fillRect/>
        </a:stretch>
      </xdr:blipFill>
      <xdr:spPr>
        <a:xfrm>
          <a:off x="6687105" y="3420180"/>
          <a:ext cx="3209400" cy="122831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324720</xdr:colOff>
      <xdr:row>734</xdr:row>
      <xdr:rowOff>1353300</xdr:rowOff>
    </xdr:from>
    <xdr:ext cx="3152520" cy="1333080"/>
    <xdr:pic>
      <xdr:nvPicPr>
        <xdr:cNvPr id="98" name="image1.png">
          <a:extLst>
            <a:ext uri="{FF2B5EF4-FFF2-40B4-BE49-F238E27FC236}">
              <a16:creationId xmlns:a16="http://schemas.microsoft.com/office/drawing/2014/main" id="{5E51849E-E0A8-4E97-AA0B-B8ED4BF00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/>
        <a:stretch>
          <a:fillRect/>
        </a:stretch>
      </xdr:blipFill>
      <xdr:spPr>
        <a:xfrm>
          <a:off x="6773145" y="6458700"/>
          <a:ext cx="3152520" cy="13330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267480</xdr:colOff>
      <xdr:row>733</xdr:row>
      <xdr:rowOff>1324500</xdr:rowOff>
    </xdr:from>
    <xdr:ext cx="3057120" cy="1180800"/>
    <xdr:pic>
      <xdr:nvPicPr>
        <xdr:cNvPr id="99" name="image2.png">
          <a:extLst>
            <a:ext uri="{FF2B5EF4-FFF2-40B4-BE49-F238E27FC236}">
              <a16:creationId xmlns:a16="http://schemas.microsoft.com/office/drawing/2014/main" id="{8C33172D-4474-4AE3-97D3-96D3160D5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/>
        <a:stretch>
          <a:fillRect/>
        </a:stretch>
      </xdr:blipFill>
      <xdr:spPr>
        <a:xfrm>
          <a:off x="6715905" y="4867800"/>
          <a:ext cx="3057120" cy="11808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295920</xdr:colOff>
      <xdr:row>735</xdr:row>
      <xdr:rowOff>1324695</xdr:rowOff>
    </xdr:from>
    <xdr:ext cx="3152520" cy="1333080"/>
    <xdr:pic>
      <xdr:nvPicPr>
        <xdr:cNvPr id="100" name="image1.png">
          <a:extLst>
            <a:ext uri="{FF2B5EF4-FFF2-40B4-BE49-F238E27FC236}">
              <a16:creationId xmlns:a16="http://schemas.microsoft.com/office/drawing/2014/main" id="{7B93D0B1-CE5C-4792-AC7D-3BB87A6DD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/>
        <a:stretch>
          <a:fillRect/>
        </a:stretch>
      </xdr:blipFill>
      <xdr:spPr>
        <a:xfrm>
          <a:off x="6744345" y="7992195"/>
          <a:ext cx="3152520" cy="13330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1000080</xdr:colOff>
      <xdr:row>782</xdr:row>
      <xdr:rowOff>806910</xdr:rowOff>
    </xdr:from>
    <xdr:ext cx="2561760" cy="942480"/>
    <xdr:pic>
      <xdr:nvPicPr>
        <xdr:cNvPr id="101" name="image3.png">
          <a:extLst>
            <a:ext uri="{FF2B5EF4-FFF2-40B4-BE49-F238E27FC236}">
              <a16:creationId xmlns:a16="http://schemas.microsoft.com/office/drawing/2014/main" id="{B88E4AC0-292A-413D-9899-CB2C6E0C3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/>
        <a:stretch>
          <a:fillRect/>
        </a:stretch>
      </xdr:blipFill>
      <xdr:spPr>
        <a:xfrm>
          <a:off x="6657930" y="7445835"/>
          <a:ext cx="2561760" cy="9424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933480</xdr:colOff>
      <xdr:row>781</xdr:row>
      <xdr:rowOff>493531</xdr:rowOff>
    </xdr:from>
    <xdr:ext cx="2733480" cy="894959"/>
    <xdr:pic>
      <xdr:nvPicPr>
        <xdr:cNvPr id="102" name="image5.png">
          <a:extLst>
            <a:ext uri="{FF2B5EF4-FFF2-40B4-BE49-F238E27FC236}">
              <a16:creationId xmlns:a16="http://schemas.microsoft.com/office/drawing/2014/main" id="{DFBB071D-88C0-424D-B489-1DEBC0231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/>
        <a:stretch>
          <a:fillRect/>
        </a:stretch>
      </xdr:blipFill>
      <xdr:spPr>
        <a:xfrm>
          <a:off x="6591330" y="5741806"/>
          <a:ext cx="2733480" cy="894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219240</xdr:colOff>
      <xdr:row>778</xdr:row>
      <xdr:rowOff>99600</xdr:rowOff>
    </xdr:from>
    <xdr:ext cx="4362120" cy="437040"/>
    <xdr:pic>
      <xdr:nvPicPr>
        <xdr:cNvPr id="103" name="image4.png">
          <a:extLst>
            <a:ext uri="{FF2B5EF4-FFF2-40B4-BE49-F238E27FC236}">
              <a16:creationId xmlns:a16="http://schemas.microsoft.com/office/drawing/2014/main" id="{94F896E4-9A8F-4219-B80A-12D401CE2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/>
        <a:stretch>
          <a:fillRect/>
        </a:stretch>
      </xdr:blipFill>
      <xdr:spPr>
        <a:xfrm>
          <a:off x="5877090" y="2433225"/>
          <a:ext cx="4362120" cy="43704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11</xdr:col>
      <xdr:colOff>238125</xdr:colOff>
      <xdr:row>795</xdr:row>
      <xdr:rowOff>247650</xdr:rowOff>
    </xdr:from>
    <xdr:to>
      <xdr:col>11</xdr:col>
      <xdr:colOff>3448050</xdr:colOff>
      <xdr:row>1223</xdr:row>
      <xdr:rowOff>38020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8A87815-F82A-4616-8427-347B079DE9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581775" y="3981450"/>
          <a:ext cx="3209925" cy="1238170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797</xdr:row>
      <xdr:rowOff>161925</xdr:rowOff>
    </xdr:from>
    <xdr:to>
      <xdr:col>11</xdr:col>
      <xdr:colOff>3481821</xdr:colOff>
      <xdr:row>1223</xdr:row>
      <xdr:rowOff>193570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2D5C6EA-880F-4A54-9A4E-C08FB19FF0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67500" y="7019925"/>
          <a:ext cx="3157971" cy="1336570"/>
        </a:xfrm>
        <a:prstGeom prst="rect">
          <a:avLst/>
        </a:prstGeom>
      </xdr:spPr>
    </xdr:pic>
    <xdr:clientData/>
  </xdr:twoCellAnchor>
  <xdr:oneCellAnchor>
    <xdr:from>
      <xdr:col>11</xdr:col>
      <xdr:colOff>275166</xdr:colOff>
      <xdr:row>796</xdr:row>
      <xdr:rowOff>137583</xdr:rowOff>
    </xdr:from>
    <xdr:ext cx="3062287" cy="1181221"/>
    <xdr:pic>
      <xdr:nvPicPr>
        <xdr:cNvPr id="4" name="Imagem 3">
          <a:extLst>
            <a:ext uri="{FF2B5EF4-FFF2-40B4-BE49-F238E27FC236}">
              <a16:creationId xmlns:a16="http://schemas.microsoft.com/office/drawing/2014/main" id="{A3AEDA83-94E8-44FB-B9FA-794D6D358B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618816" y="5433483"/>
          <a:ext cx="3062287" cy="1181221"/>
        </a:xfrm>
        <a:prstGeom prst="rect">
          <a:avLst/>
        </a:prstGeom>
      </xdr:spPr>
    </xdr:pic>
    <xdr:clientData/>
  </xdr:oneCellAnchor>
  <xdr:oneCellAnchor>
    <xdr:from>
      <xdr:col>11</xdr:col>
      <xdr:colOff>302683</xdr:colOff>
      <xdr:row>798</xdr:row>
      <xdr:rowOff>151342</xdr:rowOff>
    </xdr:from>
    <xdr:ext cx="3157971" cy="1336570"/>
    <xdr:pic>
      <xdr:nvPicPr>
        <xdr:cNvPr id="5" name="Imagem 4">
          <a:extLst>
            <a:ext uri="{FF2B5EF4-FFF2-40B4-BE49-F238E27FC236}">
              <a16:creationId xmlns:a16="http://schemas.microsoft.com/office/drawing/2014/main" id="{8DE9EB94-2EE4-49DB-8BFE-5346B64B06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46333" y="8561917"/>
          <a:ext cx="3157971" cy="1336570"/>
        </a:xfrm>
        <a:prstGeom prst="rect">
          <a:avLst/>
        </a:prstGeom>
      </xdr:spPr>
    </xdr:pic>
    <xdr:clientData/>
  </xdr:oneCellAnchor>
  <xdr:twoCellAnchor editAs="oneCell">
    <xdr:from>
      <xdr:col>11</xdr:col>
      <xdr:colOff>1009649</xdr:colOff>
      <xdr:row>841</xdr:row>
      <xdr:rowOff>242887</xdr:rowOff>
    </xdr:from>
    <xdr:to>
      <xdr:col>11</xdr:col>
      <xdr:colOff>3571875</xdr:colOff>
      <xdr:row>982</xdr:row>
      <xdr:rowOff>515974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BA6ABF7-9CC4-4D69-8E11-AF891E756B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447" t="59777" r="34277" b="19715"/>
        <a:stretch/>
      </xdr:blipFill>
      <xdr:spPr>
        <a:xfrm>
          <a:off x="6581774" y="8262937"/>
          <a:ext cx="2562226" cy="944599"/>
        </a:xfrm>
        <a:prstGeom prst="rect">
          <a:avLst/>
        </a:prstGeom>
      </xdr:spPr>
    </xdr:pic>
    <xdr:clientData/>
  </xdr:twoCellAnchor>
  <xdr:twoCellAnchor editAs="oneCell">
    <xdr:from>
      <xdr:col>11</xdr:col>
      <xdr:colOff>934130</xdr:colOff>
      <xdr:row>840</xdr:row>
      <xdr:rowOff>272143</xdr:rowOff>
    </xdr:from>
    <xdr:to>
      <xdr:col>11</xdr:col>
      <xdr:colOff>3667806</xdr:colOff>
      <xdr:row>1043</xdr:row>
      <xdr:rowOff>238125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C43363F-10C4-4947-A477-C5FC47653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486" t="63047" r="34115" b="18662"/>
        <a:stretch/>
      </xdr:blipFill>
      <xdr:spPr>
        <a:xfrm>
          <a:off x="6506255" y="6558643"/>
          <a:ext cx="2733676" cy="895350"/>
        </a:xfrm>
        <a:prstGeom prst="rect">
          <a:avLst/>
        </a:prstGeom>
      </xdr:spPr>
    </xdr:pic>
    <xdr:clientData/>
  </xdr:twoCellAnchor>
  <xdr:twoCellAnchor editAs="oneCell">
    <xdr:from>
      <xdr:col>11</xdr:col>
      <xdr:colOff>226219</xdr:colOff>
      <xdr:row>837</xdr:row>
      <xdr:rowOff>108480</xdr:rowOff>
    </xdr:from>
    <xdr:to>
      <xdr:col>12</xdr:col>
      <xdr:colOff>528636</xdr:colOff>
      <xdr:row>1345</xdr:row>
      <xdr:rowOff>530972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E822D443-6FE3-4E2B-8BAB-352A9FA270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818" t="20972" r="25052" b="23874"/>
        <a:stretch/>
      </xdr:blipFill>
      <xdr:spPr>
        <a:xfrm>
          <a:off x="5798344" y="3204105"/>
          <a:ext cx="4369592" cy="2816972"/>
        </a:xfrm>
        <a:prstGeom prst="rect">
          <a:avLst/>
        </a:prstGeom>
      </xdr:spPr>
    </xdr:pic>
    <xdr:clientData/>
  </xdr:twoCellAnchor>
  <xdr:oneCellAnchor>
    <xdr:from>
      <xdr:col>11</xdr:col>
      <xdr:colOff>237960</xdr:colOff>
      <xdr:row>853</xdr:row>
      <xdr:rowOff>454320</xdr:rowOff>
    </xdr:from>
    <xdr:ext cx="3209400" cy="1236959"/>
    <xdr:pic>
      <xdr:nvPicPr>
        <xdr:cNvPr id="9" name="Imagem 3">
          <a:extLst>
            <a:ext uri="{FF2B5EF4-FFF2-40B4-BE49-F238E27FC236}">
              <a16:creationId xmlns:a16="http://schemas.microsoft.com/office/drawing/2014/main" id="{0A9ADC8A-2D40-43D5-8222-C82CAB430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 l="34261" t="62060" r="34424" b="16454"/>
        <a:stretch>
          <a:fillRect/>
        </a:stretch>
      </xdr:blipFill>
      <xdr:spPr>
        <a:xfrm>
          <a:off x="6953085" y="3997620"/>
          <a:ext cx="3209400" cy="1236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324000</xdr:colOff>
      <xdr:row>855</xdr:row>
      <xdr:rowOff>368279</xdr:rowOff>
    </xdr:from>
    <xdr:ext cx="3157559" cy="1335600"/>
    <xdr:pic>
      <xdr:nvPicPr>
        <xdr:cNvPr id="10" name="Imagem 5">
          <a:extLst>
            <a:ext uri="{FF2B5EF4-FFF2-40B4-BE49-F238E27FC236}">
              <a16:creationId xmlns:a16="http://schemas.microsoft.com/office/drawing/2014/main" id="{5021AAEF-E4D7-4ADE-993F-A1AE3954B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 l="34371" t="56060" r="34111" b="20214"/>
        <a:stretch>
          <a:fillRect/>
        </a:stretch>
      </xdr:blipFill>
      <xdr:spPr>
        <a:xfrm>
          <a:off x="7039125" y="7035779"/>
          <a:ext cx="3157559" cy="1335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275040</xdr:colOff>
      <xdr:row>854</xdr:row>
      <xdr:rowOff>344160</xdr:rowOff>
    </xdr:from>
    <xdr:ext cx="3061800" cy="1180080"/>
    <xdr:pic>
      <xdr:nvPicPr>
        <xdr:cNvPr id="11" name="Imagem 4">
          <a:extLst>
            <a:ext uri="{FF2B5EF4-FFF2-40B4-BE49-F238E27FC236}">
              <a16:creationId xmlns:a16="http://schemas.microsoft.com/office/drawing/2014/main" id="{A275EB71-0835-46D9-92C7-068B047F2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 l="34261" t="62060" r="34424" b="16454"/>
        <a:stretch>
          <a:fillRect/>
        </a:stretch>
      </xdr:blipFill>
      <xdr:spPr>
        <a:xfrm>
          <a:off x="6990165" y="5449560"/>
          <a:ext cx="3061800" cy="11800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302760</xdr:colOff>
      <xdr:row>856</xdr:row>
      <xdr:rowOff>357840</xdr:rowOff>
    </xdr:from>
    <xdr:ext cx="3157559" cy="1335600"/>
    <xdr:pic>
      <xdr:nvPicPr>
        <xdr:cNvPr id="12" name="Imagem 7">
          <a:extLst>
            <a:ext uri="{FF2B5EF4-FFF2-40B4-BE49-F238E27FC236}">
              <a16:creationId xmlns:a16="http://schemas.microsoft.com/office/drawing/2014/main" id="{D6AEF10D-BF89-436E-B1CF-D294446CD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 l="34371" t="56060" r="34111" b="20214"/>
        <a:stretch>
          <a:fillRect/>
        </a:stretch>
      </xdr:blipFill>
      <xdr:spPr>
        <a:xfrm>
          <a:off x="7017885" y="8577915"/>
          <a:ext cx="3157559" cy="1335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1009799</xdr:colOff>
      <xdr:row>903</xdr:row>
      <xdr:rowOff>623880</xdr:rowOff>
    </xdr:from>
    <xdr:ext cx="2561760" cy="943560"/>
    <xdr:pic>
      <xdr:nvPicPr>
        <xdr:cNvPr id="31" name="Imagem 2">
          <a:extLst>
            <a:ext uri="{FF2B5EF4-FFF2-40B4-BE49-F238E27FC236}">
              <a16:creationId xmlns:a16="http://schemas.microsoft.com/office/drawing/2014/main" id="{F97505A2-9F35-40E0-9B44-919A47A12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 l="34446" t="59776" r="34277" b="19712"/>
        <a:stretch>
          <a:fillRect/>
        </a:stretch>
      </xdr:blipFill>
      <xdr:spPr>
        <a:xfrm>
          <a:off x="6905774" y="8643930"/>
          <a:ext cx="2561760" cy="9435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934199</xdr:colOff>
      <xdr:row>902</xdr:row>
      <xdr:rowOff>652680</xdr:rowOff>
    </xdr:from>
    <xdr:ext cx="2733480" cy="894600"/>
    <xdr:pic>
      <xdr:nvPicPr>
        <xdr:cNvPr id="32" name="Imagem 3">
          <a:extLst>
            <a:ext uri="{FF2B5EF4-FFF2-40B4-BE49-F238E27FC236}">
              <a16:creationId xmlns:a16="http://schemas.microsoft.com/office/drawing/2014/main" id="{996D0936-8AED-463F-9336-24C9E860F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 l="34485" t="63044" r="34114" b="18664"/>
        <a:stretch>
          <a:fillRect/>
        </a:stretch>
      </xdr:blipFill>
      <xdr:spPr>
        <a:xfrm>
          <a:off x="6830174" y="6939180"/>
          <a:ext cx="2733480" cy="894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226080</xdr:colOff>
      <xdr:row>899</xdr:row>
      <xdr:rowOff>489240</xdr:rowOff>
    </xdr:from>
    <xdr:ext cx="4369319" cy="2815919"/>
    <xdr:pic>
      <xdr:nvPicPr>
        <xdr:cNvPr id="33" name="Imagem 10">
          <a:extLst>
            <a:ext uri="{FF2B5EF4-FFF2-40B4-BE49-F238E27FC236}">
              <a16:creationId xmlns:a16="http://schemas.microsoft.com/office/drawing/2014/main" id="{AA63424B-934F-42BA-B210-02E8C3562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 l="26817" t="20972" r="25051" b="23871"/>
        <a:stretch>
          <a:fillRect/>
        </a:stretch>
      </xdr:blipFill>
      <xdr:spPr>
        <a:xfrm>
          <a:off x="6122055" y="3584865"/>
          <a:ext cx="4369319" cy="281591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238128</xdr:colOff>
      <xdr:row>914</xdr:row>
      <xdr:rowOff>247646</xdr:rowOff>
    </xdr:from>
    <xdr:ext cx="3209928" cy="1228725"/>
    <xdr:pic>
      <xdr:nvPicPr>
        <xdr:cNvPr id="66" name="image1.png">
          <a:extLst>
            <a:ext uri="{FF2B5EF4-FFF2-40B4-BE49-F238E27FC236}">
              <a16:creationId xmlns:a16="http://schemas.microsoft.com/office/drawing/2014/main" id="{48F4E145-EF2C-4912-A957-4B87C745F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581778" y="3190871"/>
          <a:ext cx="3209928" cy="12287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323853</xdr:colOff>
      <xdr:row>916</xdr:row>
      <xdr:rowOff>161921</xdr:rowOff>
    </xdr:from>
    <xdr:ext cx="3152778" cy="1333496"/>
    <xdr:pic>
      <xdr:nvPicPr>
        <xdr:cNvPr id="67" name="image2.png">
          <a:extLst>
            <a:ext uri="{FF2B5EF4-FFF2-40B4-BE49-F238E27FC236}">
              <a16:creationId xmlns:a16="http://schemas.microsoft.com/office/drawing/2014/main" id="{1326970A-1381-406E-8628-A3501EC4F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667503" y="6229346"/>
          <a:ext cx="3152778" cy="13334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266703</xdr:colOff>
      <xdr:row>915</xdr:row>
      <xdr:rowOff>133346</xdr:rowOff>
    </xdr:from>
    <xdr:ext cx="3057525" cy="1181103"/>
    <xdr:pic>
      <xdr:nvPicPr>
        <xdr:cNvPr id="68" name="image1.png">
          <a:extLst>
            <a:ext uri="{FF2B5EF4-FFF2-40B4-BE49-F238E27FC236}">
              <a16:creationId xmlns:a16="http://schemas.microsoft.com/office/drawing/2014/main" id="{22C6AC6D-BF55-4392-85E3-5C322AE41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610353" y="4638671"/>
          <a:ext cx="3057525" cy="118110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295278</xdr:colOff>
      <xdr:row>917</xdr:row>
      <xdr:rowOff>142875</xdr:rowOff>
    </xdr:from>
    <xdr:ext cx="3152778" cy="1333496"/>
    <xdr:pic>
      <xdr:nvPicPr>
        <xdr:cNvPr id="104" name="image2.png">
          <a:extLst>
            <a:ext uri="{FF2B5EF4-FFF2-40B4-BE49-F238E27FC236}">
              <a16:creationId xmlns:a16="http://schemas.microsoft.com/office/drawing/2014/main" id="{6652EA8A-9E56-4FA8-9139-EFF62BE75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638928" y="7762875"/>
          <a:ext cx="3152778" cy="13334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1000125</xdr:colOff>
      <xdr:row>958</xdr:row>
      <xdr:rowOff>238128</xdr:rowOff>
    </xdr:from>
    <xdr:ext cx="2562221" cy="942975"/>
    <xdr:pic>
      <xdr:nvPicPr>
        <xdr:cNvPr id="105" name="image4.png">
          <a:extLst>
            <a:ext uri="{FF2B5EF4-FFF2-40B4-BE49-F238E27FC236}">
              <a16:creationId xmlns:a16="http://schemas.microsoft.com/office/drawing/2014/main" id="{B7D480A7-06C9-430B-A583-1DBBEC0BE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572250" y="7077078"/>
          <a:ext cx="2562221" cy="9429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933446</xdr:colOff>
      <xdr:row>957</xdr:row>
      <xdr:rowOff>266703</xdr:rowOff>
    </xdr:from>
    <xdr:ext cx="2733671" cy="895353"/>
    <xdr:pic>
      <xdr:nvPicPr>
        <xdr:cNvPr id="106" name="image6.png">
          <a:extLst>
            <a:ext uri="{FF2B5EF4-FFF2-40B4-BE49-F238E27FC236}">
              <a16:creationId xmlns:a16="http://schemas.microsoft.com/office/drawing/2014/main" id="{9E1C6C05-0C73-4DA6-BD6A-621AC4CDA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505571" y="5372103"/>
          <a:ext cx="2733671" cy="89535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219071</xdr:colOff>
      <xdr:row>954</xdr:row>
      <xdr:rowOff>104771</xdr:rowOff>
    </xdr:from>
    <xdr:ext cx="4362446" cy="2809878"/>
    <xdr:pic>
      <xdr:nvPicPr>
        <xdr:cNvPr id="107" name="image5.png">
          <a:extLst>
            <a:ext uri="{FF2B5EF4-FFF2-40B4-BE49-F238E27FC236}">
              <a16:creationId xmlns:a16="http://schemas.microsoft.com/office/drawing/2014/main" id="{4B25A21F-B837-4DB9-9EB9-9721A173C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5791196" y="2019296"/>
          <a:ext cx="4362446" cy="280987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371520</xdr:colOff>
      <xdr:row>970</xdr:row>
      <xdr:rowOff>28437</xdr:rowOff>
    </xdr:from>
    <xdr:ext cx="3590638" cy="1371243"/>
    <xdr:pic>
      <xdr:nvPicPr>
        <xdr:cNvPr id="108" name="image3.png">
          <a:extLst>
            <a:ext uri="{FF2B5EF4-FFF2-40B4-BE49-F238E27FC236}">
              <a16:creationId xmlns:a16="http://schemas.microsoft.com/office/drawing/2014/main" id="{E1029E6F-30FE-41F5-9B2D-0A2A56B59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/>
        <a:stretch>
          <a:fillRect/>
        </a:stretch>
      </xdr:blipFill>
      <xdr:spPr>
        <a:xfrm>
          <a:off x="6819945" y="3571737"/>
          <a:ext cx="3590638" cy="137124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323999</xdr:colOff>
      <xdr:row>972</xdr:row>
      <xdr:rowOff>162004</xdr:rowOff>
    </xdr:from>
    <xdr:ext cx="3152522" cy="1333076"/>
    <xdr:pic>
      <xdr:nvPicPr>
        <xdr:cNvPr id="109" name="image2.png">
          <a:extLst>
            <a:ext uri="{FF2B5EF4-FFF2-40B4-BE49-F238E27FC236}">
              <a16:creationId xmlns:a16="http://schemas.microsoft.com/office/drawing/2014/main" id="{8E4EA48D-B101-42FE-B366-E2C46064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/>
        <a:stretch>
          <a:fillRect/>
        </a:stretch>
      </xdr:blipFill>
      <xdr:spPr>
        <a:xfrm>
          <a:off x="6772424" y="6829504"/>
          <a:ext cx="3152522" cy="13330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266757</xdr:colOff>
      <xdr:row>971</xdr:row>
      <xdr:rowOff>133200</xdr:rowOff>
    </xdr:from>
    <xdr:ext cx="3057122" cy="1180801"/>
    <xdr:pic>
      <xdr:nvPicPr>
        <xdr:cNvPr id="110" name="image3.png">
          <a:extLst>
            <a:ext uri="{FF2B5EF4-FFF2-40B4-BE49-F238E27FC236}">
              <a16:creationId xmlns:a16="http://schemas.microsoft.com/office/drawing/2014/main" id="{6ADF2E7B-C1DE-4435-B778-31DB3F614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/>
        <a:stretch>
          <a:fillRect/>
        </a:stretch>
      </xdr:blipFill>
      <xdr:spPr>
        <a:xfrm>
          <a:off x="6715182" y="5238600"/>
          <a:ext cx="3057122" cy="118080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295195</xdr:colOff>
      <xdr:row>973</xdr:row>
      <xdr:rowOff>142920</xdr:rowOff>
    </xdr:from>
    <xdr:ext cx="3152522" cy="1333076"/>
    <xdr:pic>
      <xdr:nvPicPr>
        <xdr:cNvPr id="111" name="image2.png">
          <a:extLst>
            <a:ext uri="{FF2B5EF4-FFF2-40B4-BE49-F238E27FC236}">
              <a16:creationId xmlns:a16="http://schemas.microsoft.com/office/drawing/2014/main" id="{5D876D1D-7B02-433B-A430-3CB4847DE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/>
        <a:stretch>
          <a:fillRect/>
        </a:stretch>
      </xdr:blipFill>
      <xdr:spPr>
        <a:xfrm>
          <a:off x="6743620" y="8362995"/>
          <a:ext cx="3152522" cy="13330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933483</xdr:colOff>
      <xdr:row>1019</xdr:row>
      <xdr:rowOff>76315</xdr:rowOff>
    </xdr:from>
    <xdr:ext cx="2561755" cy="942481"/>
    <xdr:pic>
      <xdr:nvPicPr>
        <xdr:cNvPr id="112" name="image4.png">
          <a:extLst>
            <a:ext uri="{FF2B5EF4-FFF2-40B4-BE49-F238E27FC236}">
              <a16:creationId xmlns:a16="http://schemas.microsoft.com/office/drawing/2014/main" id="{1D9CC234-B711-488F-BF9C-8116F75A3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/>
        <a:stretch>
          <a:fillRect/>
        </a:stretch>
      </xdr:blipFill>
      <xdr:spPr>
        <a:xfrm>
          <a:off x="6591333" y="6362815"/>
          <a:ext cx="2561755" cy="94248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933483</xdr:colOff>
      <xdr:row>1019</xdr:row>
      <xdr:rowOff>266757</xdr:rowOff>
    </xdr:from>
    <xdr:ext cx="2733479" cy="894959"/>
    <xdr:pic>
      <xdr:nvPicPr>
        <xdr:cNvPr id="113" name="image5.png">
          <a:extLst>
            <a:ext uri="{FF2B5EF4-FFF2-40B4-BE49-F238E27FC236}">
              <a16:creationId xmlns:a16="http://schemas.microsoft.com/office/drawing/2014/main" id="{9B604001-DC66-4D0D-8D57-81454FAE7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/>
        <a:stretch>
          <a:fillRect/>
        </a:stretch>
      </xdr:blipFill>
      <xdr:spPr>
        <a:xfrm>
          <a:off x="6591333" y="6553257"/>
          <a:ext cx="2733479" cy="89495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66595</xdr:colOff>
      <xdr:row>1016</xdr:row>
      <xdr:rowOff>181078</xdr:rowOff>
    </xdr:from>
    <xdr:ext cx="4295522" cy="2771281"/>
    <xdr:pic>
      <xdr:nvPicPr>
        <xdr:cNvPr id="114" name="image6.png">
          <a:extLst>
            <a:ext uri="{FF2B5EF4-FFF2-40B4-BE49-F238E27FC236}">
              <a16:creationId xmlns:a16="http://schemas.microsoft.com/office/drawing/2014/main" id="{D627C714-3442-4E22-BDBC-F7873A79C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/>
        <a:stretch>
          <a:fillRect/>
        </a:stretch>
      </xdr:blipFill>
      <xdr:spPr>
        <a:xfrm>
          <a:off x="5724445" y="3276703"/>
          <a:ext cx="4295522" cy="277128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237997</xdr:colOff>
      <xdr:row>1031</xdr:row>
      <xdr:rowOff>247650</xdr:rowOff>
    </xdr:from>
    <xdr:ext cx="3209416" cy="1228344"/>
    <xdr:pic>
      <xdr:nvPicPr>
        <xdr:cNvPr id="115" name="image2.png">
          <a:extLst>
            <a:ext uri="{FF2B5EF4-FFF2-40B4-BE49-F238E27FC236}">
              <a16:creationId xmlns:a16="http://schemas.microsoft.com/office/drawing/2014/main" id="{799822DF-1AE1-45BE-AE95-B54693E0F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/>
        <a:stretch>
          <a:fillRect/>
        </a:stretch>
      </xdr:blipFill>
      <xdr:spPr>
        <a:xfrm>
          <a:off x="6686422" y="3790950"/>
          <a:ext cx="3209416" cy="122834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323977</xdr:colOff>
      <xdr:row>1033</xdr:row>
      <xdr:rowOff>162052</xdr:rowOff>
    </xdr:from>
    <xdr:ext cx="3152521" cy="1333119"/>
    <xdr:pic>
      <xdr:nvPicPr>
        <xdr:cNvPr id="116" name="image1.png">
          <a:extLst>
            <a:ext uri="{FF2B5EF4-FFF2-40B4-BE49-F238E27FC236}">
              <a16:creationId xmlns:a16="http://schemas.microsoft.com/office/drawing/2014/main" id="{A68133FD-19F2-48D4-9881-215E3D0F7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/>
        <a:stretch>
          <a:fillRect/>
        </a:stretch>
      </xdr:blipFill>
      <xdr:spPr>
        <a:xfrm>
          <a:off x="6772402" y="6829552"/>
          <a:ext cx="3152521" cy="133311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266700</xdr:colOff>
      <xdr:row>1032</xdr:row>
      <xdr:rowOff>133223</xdr:rowOff>
    </xdr:from>
    <xdr:ext cx="3057144" cy="1180846"/>
    <xdr:pic>
      <xdr:nvPicPr>
        <xdr:cNvPr id="117" name="image2.png">
          <a:extLst>
            <a:ext uri="{FF2B5EF4-FFF2-40B4-BE49-F238E27FC236}">
              <a16:creationId xmlns:a16="http://schemas.microsoft.com/office/drawing/2014/main" id="{ABC621B8-97A5-4698-8D18-8C5BBCFE0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/>
        <a:stretch>
          <a:fillRect/>
        </a:stretch>
      </xdr:blipFill>
      <xdr:spPr>
        <a:xfrm>
          <a:off x="6715125" y="5238623"/>
          <a:ext cx="3057144" cy="118084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295148</xdr:colOff>
      <xdr:row>1034</xdr:row>
      <xdr:rowOff>142875</xdr:rowOff>
    </xdr:from>
    <xdr:ext cx="3152521" cy="1333119"/>
    <xdr:pic>
      <xdr:nvPicPr>
        <xdr:cNvPr id="118" name="image1.png">
          <a:extLst>
            <a:ext uri="{FF2B5EF4-FFF2-40B4-BE49-F238E27FC236}">
              <a16:creationId xmlns:a16="http://schemas.microsoft.com/office/drawing/2014/main" id="{E291F0B8-1C8F-4D7E-8648-69D8FAAA7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/>
        <a:stretch>
          <a:fillRect/>
        </a:stretch>
      </xdr:blipFill>
      <xdr:spPr>
        <a:xfrm>
          <a:off x="6743573" y="8362950"/>
          <a:ext cx="3152521" cy="133311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1000125</xdr:colOff>
      <xdr:row>1081</xdr:row>
      <xdr:rowOff>237997</xdr:rowOff>
    </xdr:from>
    <xdr:ext cx="2561716" cy="942467"/>
    <xdr:pic>
      <xdr:nvPicPr>
        <xdr:cNvPr id="119" name="image4.png">
          <a:extLst>
            <a:ext uri="{FF2B5EF4-FFF2-40B4-BE49-F238E27FC236}">
              <a16:creationId xmlns:a16="http://schemas.microsoft.com/office/drawing/2014/main" id="{A6A87296-5DC2-45EF-A602-12BEB510F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/>
        <a:stretch>
          <a:fillRect/>
        </a:stretch>
      </xdr:blipFill>
      <xdr:spPr>
        <a:xfrm>
          <a:off x="6657975" y="8258047"/>
          <a:ext cx="2561716" cy="94246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933450</xdr:colOff>
      <xdr:row>1080</xdr:row>
      <xdr:rowOff>266700</xdr:rowOff>
    </xdr:from>
    <xdr:ext cx="2733421" cy="894969"/>
    <xdr:pic>
      <xdr:nvPicPr>
        <xdr:cNvPr id="120" name="image6.png">
          <a:extLst>
            <a:ext uri="{FF2B5EF4-FFF2-40B4-BE49-F238E27FC236}">
              <a16:creationId xmlns:a16="http://schemas.microsoft.com/office/drawing/2014/main" id="{1497E757-FBAE-4B62-B79B-5E87417BD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/>
        <a:stretch>
          <a:fillRect/>
        </a:stretch>
      </xdr:blipFill>
      <xdr:spPr>
        <a:xfrm>
          <a:off x="6591300" y="6553200"/>
          <a:ext cx="2733421" cy="8949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219201</xdr:colOff>
      <xdr:row>1077</xdr:row>
      <xdr:rowOff>104775</xdr:rowOff>
    </xdr:from>
    <xdr:ext cx="4362069" cy="2809494"/>
    <xdr:pic>
      <xdr:nvPicPr>
        <xdr:cNvPr id="121" name="image5.png">
          <a:extLst>
            <a:ext uri="{FF2B5EF4-FFF2-40B4-BE49-F238E27FC236}">
              <a16:creationId xmlns:a16="http://schemas.microsoft.com/office/drawing/2014/main" id="{B5B0662A-78F7-4828-AF38-4B35B0B1C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/>
        <a:stretch>
          <a:fillRect/>
        </a:stretch>
      </xdr:blipFill>
      <xdr:spPr>
        <a:xfrm>
          <a:off x="5877051" y="3200400"/>
          <a:ext cx="4362069" cy="280949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11</xdr:col>
      <xdr:colOff>238125</xdr:colOff>
      <xdr:row>1092</xdr:row>
      <xdr:rowOff>247650</xdr:rowOff>
    </xdr:from>
    <xdr:to>
      <xdr:col>11</xdr:col>
      <xdr:colOff>3448050</xdr:colOff>
      <xdr:row>1526</xdr:row>
      <xdr:rowOff>38020</xdr:rowOff>
    </xdr:to>
    <xdr:pic>
      <xdr:nvPicPr>
        <xdr:cNvPr id="122" name="Imagem 121">
          <a:extLst>
            <a:ext uri="{FF2B5EF4-FFF2-40B4-BE49-F238E27FC236}">
              <a16:creationId xmlns:a16="http://schemas.microsoft.com/office/drawing/2014/main" id="{7F9488D7-EC5D-49D6-8892-E457DBACB9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581775" y="3981450"/>
          <a:ext cx="3209925" cy="1238170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1094</xdr:row>
      <xdr:rowOff>161925</xdr:rowOff>
    </xdr:from>
    <xdr:to>
      <xdr:col>11</xdr:col>
      <xdr:colOff>3481821</xdr:colOff>
      <xdr:row>1526</xdr:row>
      <xdr:rowOff>193570</xdr:rowOff>
    </xdr:to>
    <xdr:pic>
      <xdr:nvPicPr>
        <xdr:cNvPr id="123" name="Imagem 122">
          <a:extLst>
            <a:ext uri="{FF2B5EF4-FFF2-40B4-BE49-F238E27FC236}">
              <a16:creationId xmlns:a16="http://schemas.microsoft.com/office/drawing/2014/main" id="{CE1C8427-F558-44E9-B046-19BAFC02FA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67500" y="7019925"/>
          <a:ext cx="3157971" cy="1336570"/>
        </a:xfrm>
        <a:prstGeom prst="rect">
          <a:avLst/>
        </a:prstGeom>
      </xdr:spPr>
    </xdr:pic>
    <xdr:clientData/>
  </xdr:twoCellAnchor>
  <xdr:oneCellAnchor>
    <xdr:from>
      <xdr:col>11</xdr:col>
      <xdr:colOff>275166</xdr:colOff>
      <xdr:row>1093</xdr:row>
      <xdr:rowOff>137583</xdr:rowOff>
    </xdr:from>
    <xdr:ext cx="3062287" cy="1181221"/>
    <xdr:pic>
      <xdr:nvPicPr>
        <xdr:cNvPr id="124" name="Imagem 123">
          <a:extLst>
            <a:ext uri="{FF2B5EF4-FFF2-40B4-BE49-F238E27FC236}">
              <a16:creationId xmlns:a16="http://schemas.microsoft.com/office/drawing/2014/main" id="{B87FE27E-2E6F-4458-9B01-B0CDCC723E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618816" y="5433483"/>
          <a:ext cx="3062287" cy="1181221"/>
        </a:xfrm>
        <a:prstGeom prst="rect">
          <a:avLst/>
        </a:prstGeom>
      </xdr:spPr>
    </xdr:pic>
    <xdr:clientData/>
  </xdr:oneCellAnchor>
  <xdr:oneCellAnchor>
    <xdr:from>
      <xdr:col>11</xdr:col>
      <xdr:colOff>302683</xdr:colOff>
      <xdr:row>1095</xdr:row>
      <xdr:rowOff>151342</xdr:rowOff>
    </xdr:from>
    <xdr:ext cx="3157971" cy="1336570"/>
    <xdr:pic>
      <xdr:nvPicPr>
        <xdr:cNvPr id="125" name="Imagem 124">
          <a:extLst>
            <a:ext uri="{FF2B5EF4-FFF2-40B4-BE49-F238E27FC236}">
              <a16:creationId xmlns:a16="http://schemas.microsoft.com/office/drawing/2014/main" id="{F40103A1-6383-4E28-B1D6-69E1336C55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46333" y="8561917"/>
          <a:ext cx="3157971" cy="1336570"/>
        </a:xfrm>
        <a:prstGeom prst="rect">
          <a:avLst/>
        </a:prstGeom>
      </xdr:spPr>
    </xdr:pic>
    <xdr:clientData/>
  </xdr:oneCellAnchor>
  <xdr:twoCellAnchor editAs="oneCell">
    <xdr:from>
      <xdr:col>11</xdr:col>
      <xdr:colOff>1009649</xdr:colOff>
      <xdr:row>1142</xdr:row>
      <xdr:rowOff>242887</xdr:rowOff>
    </xdr:from>
    <xdr:to>
      <xdr:col>11</xdr:col>
      <xdr:colOff>3571875</xdr:colOff>
      <xdr:row>1284</xdr:row>
      <xdr:rowOff>134974</xdr:rowOff>
    </xdr:to>
    <xdr:pic>
      <xdr:nvPicPr>
        <xdr:cNvPr id="126" name="Imagem 125">
          <a:extLst>
            <a:ext uri="{FF2B5EF4-FFF2-40B4-BE49-F238E27FC236}">
              <a16:creationId xmlns:a16="http://schemas.microsoft.com/office/drawing/2014/main" id="{6F48EC3D-A42D-4AB5-9C44-8835C620DB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447" t="59777" r="34277" b="19715"/>
        <a:stretch/>
      </xdr:blipFill>
      <xdr:spPr>
        <a:xfrm>
          <a:off x="6581774" y="8262937"/>
          <a:ext cx="2562226" cy="944599"/>
        </a:xfrm>
        <a:prstGeom prst="rect">
          <a:avLst/>
        </a:prstGeom>
      </xdr:spPr>
    </xdr:pic>
    <xdr:clientData/>
  </xdr:twoCellAnchor>
  <xdr:twoCellAnchor editAs="oneCell">
    <xdr:from>
      <xdr:col>11</xdr:col>
      <xdr:colOff>934130</xdr:colOff>
      <xdr:row>1141</xdr:row>
      <xdr:rowOff>272143</xdr:rowOff>
    </xdr:from>
    <xdr:to>
      <xdr:col>11</xdr:col>
      <xdr:colOff>3667806</xdr:colOff>
      <xdr:row>1284</xdr:row>
      <xdr:rowOff>428625</xdr:rowOff>
    </xdr:to>
    <xdr:pic>
      <xdr:nvPicPr>
        <xdr:cNvPr id="127" name="Imagem 126">
          <a:extLst>
            <a:ext uri="{FF2B5EF4-FFF2-40B4-BE49-F238E27FC236}">
              <a16:creationId xmlns:a16="http://schemas.microsoft.com/office/drawing/2014/main" id="{2C8CDFE8-59BA-4AFB-983F-5B0890C5B9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486" t="63047" r="34115" b="18662"/>
        <a:stretch/>
      </xdr:blipFill>
      <xdr:spPr>
        <a:xfrm>
          <a:off x="6506255" y="6558643"/>
          <a:ext cx="2733676" cy="895350"/>
        </a:xfrm>
        <a:prstGeom prst="rect">
          <a:avLst/>
        </a:prstGeom>
      </xdr:spPr>
    </xdr:pic>
    <xdr:clientData/>
  </xdr:twoCellAnchor>
  <xdr:twoCellAnchor editAs="oneCell">
    <xdr:from>
      <xdr:col>11</xdr:col>
      <xdr:colOff>226219</xdr:colOff>
      <xdr:row>1138</xdr:row>
      <xdr:rowOff>108480</xdr:rowOff>
    </xdr:from>
    <xdr:to>
      <xdr:col>12</xdr:col>
      <xdr:colOff>528636</xdr:colOff>
      <xdr:row>1648</xdr:row>
      <xdr:rowOff>149972</xdr:rowOff>
    </xdr:to>
    <xdr:pic>
      <xdr:nvPicPr>
        <xdr:cNvPr id="128" name="Imagem 127">
          <a:extLst>
            <a:ext uri="{FF2B5EF4-FFF2-40B4-BE49-F238E27FC236}">
              <a16:creationId xmlns:a16="http://schemas.microsoft.com/office/drawing/2014/main" id="{7006B428-9943-403E-8F30-E30B143C0E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818" t="20972" r="25052" b="23874"/>
        <a:stretch/>
      </xdr:blipFill>
      <xdr:spPr>
        <a:xfrm>
          <a:off x="5798344" y="3204105"/>
          <a:ext cx="4369592" cy="2816972"/>
        </a:xfrm>
        <a:prstGeom prst="rect">
          <a:avLst/>
        </a:prstGeom>
      </xdr:spPr>
    </xdr:pic>
    <xdr:clientData/>
  </xdr:twoCellAnchor>
  <xdr:twoCellAnchor editAs="oneCell">
    <xdr:from>
      <xdr:col>11</xdr:col>
      <xdr:colOff>237960</xdr:colOff>
      <xdr:row>1153</xdr:row>
      <xdr:rowOff>247680</xdr:rowOff>
    </xdr:from>
    <xdr:to>
      <xdr:col>11</xdr:col>
      <xdr:colOff>3445920</xdr:colOff>
      <xdr:row>1587</xdr:row>
      <xdr:rowOff>36090</xdr:rowOff>
    </xdr:to>
    <xdr:pic>
      <xdr:nvPicPr>
        <xdr:cNvPr id="129" name="Imagem 3">
          <a:extLst>
            <a:ext uri="{FF2B5EF4-FFF2-40B4-BE49-F238E27FC236}">
              <a16:creationId xmlns:a16="http://schemas.microsoft.com/office/drawing/2014/main" id="{11C30C4D-541B-4523-BAEE-CF4F748CFC62}"/>
            </a:ext>
          </a:extLst>
        </xdr:cNvPr>
        <xdr:cNvPicPr/>
      </xdr:nvPicPr>
      <xdr:blipFill>
        <a:blip xmlns:r="http://schemas.openxmlformats.org/officeDocument/2006/relationships" r:embed="rId1"/>
        <a:srcRect l="34261" t="62061" r="34425" b="16454"/>
        <a:stretch/>
      </xdr:blipFill>
      <xdr:spPr>
        <a:xfrm>
          <a:off x="6581610" y="3981480"/>
          <a:ext cx="3207960" cy="1236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324000</xdr:colOff>
      <xdr:row>1155</xdr:row>
      <xdr:rowOff>162000</xdr:rowOff>
    </xdr:from>
    <xdr:to>
      <xdr:col>11</xdr:col>
      <xdr:colOff>3480120</xdr:colOff>
      <xdr:row>1587</xdr:row>
      <xdr:rowOff>191880</xdr:rowOff>
    </xdr:to>
    <xdr:pic>
      <xdr:nvPicPr>
        <xdr:cNvPr id="130" name="Imagem 5">
          <a:extLst>
            <a:ext uri="{FF2B5EF4-FFF2-40B4-BE49-F238E27FC236}">
              <a16:creationId xmlns:a16="http://schemas.microsoft.com/office/drawing/2014/main" id="{E922AE6E-7D09-49A6-BB47-19C0BF6920D8}"/>
            </a:ext>
          </a:extLst>
        </xdr:cNvPr>
        <xdr:cNvPicPr/>
      </xdr:nvPicPr>
      <xdr:blipFill>
        <a:blip xmlns:r="http://schemas.openxmlformats.org/officeDocument/2006/relationships" r:embed="rId2"/>
        <a:srcRect l="34372" t="56061" r="34112" b="20215"/>
        <a:stretch/>
      </xdr:blipFill>
      <xdr:spPr>
        <a:xfrm>
          <a:off x="6667650" y="7020000"/>
          <a:ext cx="3156120" cy="13348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11</xdr:col>
      <xdr:colOff>275040</xdr:colOff>
      <xdr:row>1154</xdr:row>
      <xdr:rowOff>137520</xdr:rowOff>
    </xdr:from>
    <xdr:to>
      <xdr:col>11</xdr:col>
      <xdr:colOff>3335400</xdr:colOff>
      <xdr:row>1154</xdr:row>
      <xdr:rowOff>1316880</xdr:rowOff>
    </xdr:to>
    <xdr:pic>
      <xdr:nvPicPr>
        <xdr:cNvPr id="131" name="Imagem 4">
          <a:extLst>
            <a:ext uri="{FF2B5EF4-FFF2-40B4-BE49-F238E27FC236}">
              <a16:creationId xmlns:a16="http://schemas.microsoft.com/office/drawing/2014/main" id="{ABCBCD86-07D5-4394-854C-7E374DEAE102}"/>
            </a:ext>
          </a:extLst>
        </xdr:cNvPr>
        <xdr:cNvPicPr/>
      </xdr:nvPicPr>
      <xdr:blipFill>
        <a:blip xmlns:r="http://schemas.openxmlformats.org/officeDocument/2006/relationships" r:embed="rId1"/>
        <a:srcRect l="34261" t="62061" r="34425" b="16454"/>
        <a:stretch/>
      </xdr:blipFill>
      <xdr:spPr>
        <a:xfrm>
          <a:off x="6618690" y="5433420"/>
          <a:ext cx="3060360" cy="1179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11</xdr:col>
      <xdr:colOff>302760</xdr:colOff>
      <xdr:row>1156</xdr:row>
      <xdr:rowOff>151200</xdr:rowOff>
    </xdr:from>
    <xdr:to>
      <xdr:col>11</xdr:col>
      <xdr:colOff>3458880</xdr:colOff>
      <xdr:row>1156</xdr:row>
      <xdr:rowOff>1486080</xdr:rowOff>
    </xdr:to>
    <xdr:pic>
      <xdr:nvPicPr>
        <xdr:cNvPr id="132" name="Imagem 7">
          <a:extLst>
            <a:ext uri="{FF2B5EF4-FFF2-40B4-BE49-F238E27FC236}">
              <a16:creationId xmlns:a16="http://schemas.microsoft.com/office/drawing/2014/main" id="{F01B8B8D-53B6-4DC8-B17A-FA5A88C6C7B0}"/>
            </a:ext>
          </a:extLst>
        </xdr:cNvPr>
        <xdr:cNvPicPr/>
      </xdr:nvPicPr>
      <xdr:blipFill>
        <a:blip xmlns:r="http://schemas.openxmlformats.org/officeDocument/2006/relationships" r:embed="rId2"/>
        <a:srcRect l="34372" t="56061" r="34112" b="20215"/>
        <a:stretch/>
      </xdr:blipFill>
      <xdr:spPr>
        <a:xfrm>
          <a:off x="6646410" y="8561775"/>
          <a:ext cx="3156120" cy="1334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1009800</xdr:colOff>
      <xdr:row>1199</xdr:row>
      <xdr:rowOff>243000</xdr:rowOff>
    </xdr:from>
    <xdr:to>
      <xdr:col>11</xdr:col>
      <xdr:colOff>3570120</xdr:colOff>
      <xdr:row>1345</xdr:row>
      <xdr:rowOff>504690</xdr:rowOff>
    </xdr:to>
    <xdr:pic>
      <xdr:nvPicPr>
        <xdr:cNvPr id="133" name="Imagem 2">
          <a:extLst>
            <a:ext uri="{FF2B5EF4-FFF2-40B4-BE49-F238E27FC236}">
              <a16:creationId xmlns:a16="http://schemas.microsoft.com/office/drawing/2014/main" id="{43DA281B-B922-4765-A0A9-8DE8581BD6B5}"/>
            </a:ext>
          </a:extLst>
        </xdr:cNvPr>
        <xdr:cNvPicPr/>
      </xdr:nvPicPr>
      <xdr:blipFill>
        <a:blip xmlns:r="http://schemas.openxmlformats.org/officeDocument/2006/relationships" r:embed="rId3"/>
        <a:srcRect l="34447" t="59778" r="34278" b="19713"/>
        <a:stretch/>
      </xdr:blipFill>
      <xdr:spPr>
        <a:xfrm>
          <a:off x="6581925" y="8263050"/>
          <a:ext cx="2560320" cy="942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934200</xdr:colOff>
      <xdr:row>1198</xdr:row>
      <xdr:rowOff>272520</xdr:rowOff>
    </xdr:from>
    <xdr:to>
      <xdr:col>11</xdr:col>
      <xdr:colOff>3666240</xdr:colOff>
      <xdr:row>1407</xdr:row>
      <xdr:rowOff>236295</xdr:rowOff>
    </xdr:to>
    <xdr:pic>
      <xdr:nvPicPr>
        <xdr:cNvPr id="134" name="Imagem 3">
          <a:extLst>
            <a:ext uri="{FF2B5EF4-FFF2-40B4-BE49-F238E27FC236}">
              <a16:creationId xmlns:a16="http://schemas.microsoft.com/office/drawing/2014/main" id="{0CF401E0-0BF6-4E6F-AB0F-AAE6A5F33BFF}"/>
            </a:ext>
          </a:extLst>
        </xdr:cNvPr>
        <xdr:cNvPicPr/>
      </xdr:nvPicPr>
      <xdr:blipFill>
        <a:blip xmlns:r="http://schemas.openxmlformats.org/officeDocument/2006/relationships" r:embed="rId4"/>
        <a:srcRect l="34485" t="63046" r="34115" b="18664"/>
        <a:stretch/>
      </xdr:blipFill>
      <xdr:spPr>
        <a:xfrm>
          <a:off x="6506325" y="6559020"/>
          <a:ext cx="2732040" cy="893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226080</xdr:colOff>
      <xdr:row>1195</xdr:row>
      <xdr:rowOff>108360</xdr:rowOff>
    </xdr:from>
    <xdr:to>
      <xdr:col>12</xdr:col>
      <xdr:colOff>526785</xdr:colOff>
      <xdr:row>1709</xdr:row>
      <xdr:rowOff>529200</xdr:rowOff>
    </xdr:to>
    <xdr:pic>
      <xdr:nvPicPr>
        <xdr:cNvPr id="135" name="Imagem 10">
          <a:extLst>
            <a:ext uri="{FF2B5EF4-FFF2-40B4-BE49-F238E27FC236}">
              <a16:creationId xmlns:a16="http://schemas.microsoft.com/office/drawing/2014/main" id="{0163B270-044F-4F02-A12F-2B181A781C2C}"/>
            </a:ext>
          </a:extLst>
        </xdr:cNvPr>
        <xdr:cNvPicPr/>
      </xdr:nvPicPr>
      <xdr:blipFill>
        <a:blip xmlns:r="http://schemas.openxmlformats.org/officeDocument/2006/relationships" r:embed="rId5"/>
        <a:srcRect l="26817" t="20973" r="25052" b="23872"/>
        <a:stretch/>
      </xdr:blipFill>
      <xdr:spPr>
        <a:xfrm>
          <a:off x="5798205" y="3203985"/>
          <a:ext cx="4367880" cy="2815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238125</xdr:colOff>
      <xdr:row>1211</xdr:row>
      <xdr:rowOff>247650</xdr:rowOff>
    </xdr:from>
    <xdr:to>
      <xdr:col>11</xdr:col>
      <xdr:colOff>3448050</xdr:colOff>
      <xdr:row>1648</xdr:row>
      <xdr:rowOff>38020</xdr:rowOff>
    </xdr:to>
    <xdr:pic>
      <xdr:nvPicPr>
        <xdr:cNvPr id="136" name="Imagem 135">
          <a:extLst>
            <a:ext uri="{FF2B5EF4-FFF2-40B4-BE49-F238E27FC236}">
              <a16:creationId xmlns:a16="http://schemas.microsoft.com/office/drawing/2014/main" id="{A1CDF562-DE2B-4C62-8AE3-83A3489FC4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581775" y="3981450"/>
          <a:ext cx="3209925" cy="1238170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1213</xdr:row>
      <xdr:rowOff>161925</xdr:rowOff>
    </xdr:from>
    <xdr:to>
      <xdr:col>11</xdr:col>
      <xdr:colOff>3481821</xdr:colOff>
      <xdr:row>1648</xdr:row>
      <xdr:rowOff>193570</xdr:rowOff>
    </xdr:to>
    <xdr:pic>
      <xdr:nvPicPr>
        <xdr:cNvPr id="137" name="Imagem 136">
          <a:extLst>
            <a:ext uri="{FF2B5EF4-FFF2-40B4-BE49-F238E27FC236}">
              <a16:creationId xmlns:a16="http://schemas.microsoft.com/office/drawing/2014/main" id="{005740CD-18A0-4514-8C29-EC680E505E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67500" y="7019925"/>
          <a:ext cx="3157971" cy="1336570"/>
        </a:xfrm>
        <a:prstGeom prst="rect">
          <a:avLst/>
        </a:prstGeom>
      </xdr:spPr>
    </xdr:pic>
    <xdr:clientData/>
  </xdr:twoCellAnchor>
  <xdr:oneCellAnchor>
    <xdr:from>
      <xdr:col>11</xdr:col>
      <xdr:colOff>275166</xdr:colOff>
      <xdr:row>1212</xdr:row>
      <xdr:rowOff>137583</xdr:rowOff>
    </xdr:from>
    <xdr:ext cx="3062287" cy="1181221"/>
    <xdr:pic>
      <xdr:nvPicPr>
        <xdr:cNvPr id="138" name="Imagem 137">
          <a:extLst>
            <a:ext uri="{FF2B5EF4-FFF2-40B4-BE49-F238E27FC236}">
              <a16:creationId xmlns:a16="http://schemas.microsoft.com/office/drawing/2014/main" id="{2EE61220-75EB-4E77-A20F-E99C0787E4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618816" y="5433483"/>
          <a:ext cx="3062287" cy="1181221"/>
        </a:xfrm>
        <a:prstGeom prst="rect">
          <a:avLst/>
        </a:prstGeom>
      </xdr:spPr>
    </xdr:pic>
    <xdr:clientData/>
  </xdr:oneCellAnchor>
  <xdr:oneCellAnchor>
    <xdr:from>
      <xdr:col>11</xdr:col>
      <xdr:colOff>302683</xdr:colOff>
      <xdr:row>1214</xdr:row>
      <xdr:rowOff>151342</xdr:rowOff>
    </xdr:from>
    <xdr:ext cx="3157971" cy="1336570"/>
    <xdr:pic>
      <xdr:nvPicPr>
        <xdr:cNvPr id="139" name="Imagem 138">
          <a:extLst>
            <a:ext uri="{FF2B5EF4-FFF2-40B4-BE49-F238E27FC236}">
              <a16:creationId xmlns:a16="http://schemas.microsoft.com/office/drawing/2014/main" id="{300A65A0-3051-4029-AECB-8F440820C3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46333" y="8561917"/>
          <a:ext cx="3157971" cy="1336570"/>
        </a:xfrm>
        <a:prstGeom prst="rect">
          <a:avLst/>
        </a:prstGeom>
      </xdr:spPr>
    </xdr:pic>
    <xdr:clientData/>
  </xdr:oneCellAnchor>
  <xdr:twoCellAnchor editAs="oneCell">
    <xdr:from>
      <xdr:col>11</xdr:col>
      <xdr:colOff>1009649</xdr:colOff>
      <xdr:row>1261</xdr:row>
      <xdr:rowOff>242887</xdr:rowOff>
    </xdr:from>
    <xdr:to>
      <xdr:col>11</xdr:col>
      <xdr:colOff>3571875</xdr:colOff>
      <xdr:row>1407</xdr:row>
      <xdr:rowOff>134974</xdr:rowOff>
    </xdr:to>
    <xdr:pic>
      <xdr:nvPicPr>
        <xdr:cNvPr id="140" name="Imagem 139">
          <a:extLst>
            <a:ext uri="{FF2B5EF4-FFF2-40B4-BE49-F238E27FC236}">
              <a16:creationId xmlns:a16="http://schemas.microsoft.com/office/drawing/2014/main" id="{53F60DB4-05F8-4C1D-9A44-FE9A2C9C5C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447" t="59777" r="34277" b="19715"/>
        <a:stretch/>
      </xdr:blipFill>
      <xdr:spPr>
        <a:xfrm>
          <a:off x="6581774" y="8262937"/>
          <a:ext cx="2562226" cy="944599"/>
        </a:xfrm>
        <a:prstGeom prst="rect">
          <a:avLst/>
        </a:prstGeom>
      </xdr:spPr>
    </xdr:pic>
    <xdr:clientData/>
  </xdr:twoCellAnchor>
  <xdr:twoCellAnchor editAs="oneCell">
    <xdr:from>
      <xdr:col>11</xdr:col>
      <xdr:colOff>934130</xdr:colOff>
      <xdr:row>1260</xdr:row>
      <xdr:rowOff>272143</xdr:rowOff>
    </xdr:from>
    <xdr:to>
      <xdr:col>11</xdr:col>
      <xdr:colOff>3667806</xdr:colOff>
      <xdr:row>1407</xdr:row>
      <xdr:rowOff>428625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1909FFE4-0347-4784-96C1-1A093BF87C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486" t="63047" r="34115" b="18662"/>
        <a:stretch/>
      </xdr:blipFill>
      <xdr:spPr>
        <a:xfrm>
          <a:off x="6506255" y="6558643"/>
          <a:ext cx="2733676" cy="895350"/>
        </a:xfrm>
        <a:prstGeom prst="rect">
          <a:avLst/>
        </a:prstGeom>
      </xdr:spPr>
    </xdr:pic>
    <xdr:clientData/>
  </xdr:twoCellAnchor>
  <xdr:twoCellAnchor editAs="oneCell">
    <xdr:from>
      <xdr:col>11</xdr:col>
      <xdr:colOff>226219</xdr:colOff>
      <xdr:row>1257</xdr:row>
      <xdr:rowOff>108480</xdr:rowOff>
    </xdr:from>
    <xdr:to>
      <xdr:col>12</xdr:col>
      <xdr:colOff>528636</xdr:colOff>
      <xdr:row>1770</xdr:row>
      <xdr:rowOff>149972</xdr:rowOff>
    </xdr:to>
    <xdr:pic>
      <xdr:nvPicPr>
        <xdr:cNvPr id="142" name="Imagem 141">
          <a:extLst>
            <a:ext uri="{FF2B5EF4-FFF2-40B4-BE49-F238E27FC236}">
              <a16:creationId xmlns:a16="http://schemas.microsoft.com/office/drawing/2014/main" id="{81986AB9-2254-49CD-AC78-70402F9171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818" t="20972" r="25052" b="23874"/>
        <a:stretch/>
      </xdr:blipFill>
      <xdr:spPr>
        <a:xfrm>
          <a:off x="5798344" y="3204105"/>
          <a:ext cx="4369592" cy="2816972"/>
        </a:xfrm>
        <a:prstGeom prst="rect">
          <a:avLst/>
        </a:prstGeom>
      </xdr:spPr>
    </xdr:pic>
    <xdr:clientData/>
  </xdr:twoCellAnchor>
  <xdr:oneCellAnchor>
    <xdr:from>
      <xdr:col>11</xdr:col>
      <xdr:colOff>238125</xdr:colOff>
      <xdr:row>1272</xdr:row>
      <xdr:rowOff>247650</xdr:rowOff>
    </xdr:from>
    <xdr:ext cx="3209925" cy="1238170"/>
    <xdr:pic>
      <xdr:nvPicPr>
        <xdr:cNvPr id="143" name="Imagem 142">
          <a:extLst>
            <a:ext uri="{FF2B5EF4-FFF2-40B4-BE49-F238E27FC236}">
              <a16:creationId xmlns:a16="http://schemas.microsoft.com/office/drawing/2014/main" id="{09418AD7-11DB-4C9C-A538-D9A5B2EB6D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581775" y="3981450"/>
          <a:ext cx="3209925" cy="1238170"/>
        </a:xfrm>
        <a:prstGeom prst="rect">
          <a:avLst/>
        </a:prstGeom>
      </xdr:spPr>
    </xdr:pic>
    <xdr:clientData/>
  </xdr:oneCellAnchor>
  <xdr:oneCellAnchor>
    <xdr:from>
      <xdr:col>11</xdr:col>
      <xdr:colOff>323850</xdr:colOff>
      <xdr:row>1274</xdr:row>
      <xdr:rowOff>161925</xdr:rowOff>
    </xdr:from>
    <xdr:ext cx="3157971" cy="1336570"/>
    <xdr:pic>
      <xdr:nvPicPr>
        <xdr:cNvPr id="144" name="Imagem 143">
          <a:extLst>
            <a:ext uri="{FF2B5EF4-FFF2-40B4-BE49-F238E27FC236}">
              <a16:creationId xmlns:a16="http://schemas.microsoft.com/office/drawing/2014/main" id="{3E3AEF25-E236-470F-B905-265EEEF0F7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67500" y="7019925"/>
          <a:ext cx="3157971" cy="1336570"/>
        </a:xfrm>
        <a:prstGeom prst="rect">
          <a:avLst/>
        </a:prstGeom>
      </xdr:spPr>
    </xdr:pic>
    <xdr:clientData/>
  </xdr:oneCellAnchor>
  <xdr:oneCellAnchor>
    <xdr:from>
      <xdr:col>11</xdr:col>
      <xdr:colOff>275166</xdr:colOff>
      <xdr:row>1273</xdr:row>
      <xdr:rowOff>137583</xdr:rowOff>
    </xdr:from>
    <xdr:ext cx="3062287" cy="1181221"/>
    <xdr:pic>
      <xdr:nvPicPr>
        <xdr:cNvPr id="145" name="Imagem 144">
          <a:extLst>
            <a:ext uri="{FF2B5EF4-FFF2-40B4-BE49-F238E27FC236}">
              <a16:creationId xmlns:a16="http://schemas.microsoft.com/office/drawing/2014/main" id="{414FFF43-047F-4052-BEC1-34982690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618816" y="5433483"/>
          <a:ext cx="3062287" cy="1181221"/>
        </a:xfrm>
        <a:prstGeom prst="rect">
          <a:avLst/>
        </a:prstGeom>
      </xdr:spPr>
    </xdr:pic>
    <xdr:clientData/>
  </xdr:oneCellAnchor>
  <xdr:oneCellAnchor>
    <xdr:from>
      <xdr:col>11</xdr:col>
      <xdr:colOff>302683</xdr:colOff>
      <xdr:row>1275</xdr:row>
      <xdr:rowOff>151342</xdr:rowOff>
    </xdr:from>
    <xdr:ext cx="3157971" cy="1336570"/>
    <xdr:pic>
      <xdr:nvPicPr>
        <xdr:cNvPr id="146" name="Imagem 145">
          <a:extLst>
            <a:ext uri="{FF2B5EF4-FFF2-40B4-BE49-F238E27FC236}">
              <a16:creationId xmlns:a16="http://schemas.microsoft.com/office/drawing/2014/main" id="{4BFAF488-3D0E-43D2-97F1-D75B7113AB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46333" y="8561917"/>
          <a:ext cx="3157971" cy="1336570"/>
        </a:xfrm>
        <a:prstGeom prst="rect">
          <a:avLst/>
        </a:prstGeom>
      </xdr:spPr>
    </xdr:pic>
    <xdr:clientData/>
  </xdr:oneCellAnchor>
  <xdr:oneCellAnchor>
    <xdr:from>
      <xdr:col>11</xdr:col>
      <xdr:colOff>1009649</xdr:colOff>
      <xdr:row>1322</xdr:row>
      <xdr:rowOff>242887</xdr:rowOff>
    </xdr:from>
    <xdr:ext cx="2562226" cy="944599"/>
    <xdr:pic>
      <xdr:nvPicPr>
        <xdr:cNvPr id="147" name="Imagem 146">
          <a:extLst>
            <a:ext uri="{FF2B5EF4-FFF2-40B4-BE49-F238E27FC236}">
              <a16:creationId xmlns:a16="http://schemas.microsoft.com/office/drawing/2014/main" id="{17277581-C852-49BF-9CC2-6FE9FD7102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447" t="59777" r="34277" b="19715"/>
        <a:stretch/>
      </xdr:blipFill>
      <xdr:spPr>
        <a:xfrm>
          <a:off x="6581774" y="8262937"/>
          <a:ext cx="2562226" cy="944599"/>
        </a:xfrm>
        <a:prstGeom prst="rect">
          <a:avLst/>
        </a:prstGeom>
      </xdr:spPr>
    </xdr:pic>
    <xdr:clientData/>
  </xdr:oneCellAnchor>
  <xdr:oneCellAnchor>
    <xdr:from>
      <xdr:col>11</xdr:col>
      <xdr:colOff>934130</xdr:colOff>
      <xdr:row>1321</xdr:row>
      <xdr:rowOff>272143</xdr:rowOff>
    </xdr:from>
    <xdr:ext cx="2733676" cy="895350"/>
    <xdr:pic>
      <xdr:nvPicPr>
        <xdr:cNvPr id="148" name="Imagem 147">
          <a:extLst>
            <a:ext uri="{FF2B5EF4-FFF2-40B4-BE49-F238E27FC236}">
              <a16:creationId xmlns:a16="http://schemas.microsoft.com/office/drawing/2014/main" id="{A9969784-417F-4243-A183-971D63D242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486" t="63047" r="34115" b="18662"/>
        <a:stretch/>
      </xdr:blipFill>
      <xdr:spPr>
        <a:xfrm>
          <a:off x="6506255" y="6558643"/>
          <a:ext cx="2733676" cy="895350"/>
        </a:xfrm>
        <a:prstGeom prst="rect">
          <a:avLst/>
        </a:prstGeom>
      </xdr:spPr>
    </xdr:pic>
    <xdr:clientData/>
  </xdr:oneCellAnchor>
  <xdr:oneCellAnchor>
    <xdr:from>
      <xdr:col>11</xdr:col>
      <xdr:colOff>226219</xdr:colOff>
      <xdr:row>1318</xdr:row>
      <xdr:rowOff>108480</xdr:rowOff>
    </xdr:from>
    <xdr:ext cx="4369592" cy="2816972"/>
    <xdr:pic>
      <xdr:nvPicPr>
        <xdr:cNvPr id="149" name="Imagem 148">
          <a:extLst>
            <a:ext uri="{FF2B5EF4-FFF2-40B4-BE49-F238E27FC236}">
              <a16:creationId xmlns:a16="http://schemas.microsoft.com/office/drawing/2014/main" id="{3A710406-0839-4C1C-AAC0-2675A77698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818" t="20972" r="25052" b="23874"/>
        <a:stretch/>
      </xdr:blipFill>
      <xdr:spPr>
        <a:xfrm>
          <a:off x="5798344" y="3204105"/>
          <a:ext cx="4369592" cy="2816972"/>
        </a:xfrm>
        <a:prstGeom prst="rect">
          <a:avLst/>
        </a:prstGeom>
      </xdr:spPr>
    </xdr:pic>
    <xdr:clientData/>
  </xdr:oneCellAnchor>
  <xdr:twoCellAnchor>
    <xdr:from>
      <xdr:col>11</xdr:col>
      <xdr:colOff>191160</xdr:colOff>
      <xdr:row>1333</xdr:row>
      <xdr:rowOff>124200</xdr:rowOff>
    </xdr:from>
    <xdr:to>
      <xdr:col>11</xdr:col>
      <xdr:colOff>3399840</xdr:colOff>
      <xdr:row>1333</xdr:row>
      <xdr:rowOff>1351800</xdr:rowOff>
    </xdr:to>
    <xdr:pic>
      <xdr:nvPicPr>
        <xdr:cNvPr id="158" name="image3.png">
          <a:extLst>
            <a:ext uri="{FF2B5EF4-FFF2-40B4-BE49-F238E27FC236}">
              <a16:creationId xmlns:a16="http://schemas.microsoft.com/office/drawing/2014/main" id="{DC3F8B05-7E0C-49FF-BB47-98507A5BC7A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3160" y="3362700"/>
          <a:ext cx="3208680" cy="8275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11</xdr:col>
      <xdr:colOff>324720</xdr:colOff>
      <xdr:row>1335</xdr:row>
      <xdr:rowOff>162720</xdr:rowOff>
    </xdr:from>
    <xdr:to>
      <xdr:col>11</xdr:col>
      <xdr:colOff>3476520</xdr:colOff>
      <xdr:row>1335</xdr:row>
      <xdr:rowOff>1495080</xdr:rowOff>
    </xdr:to>
    <xdr:pic>
      <xdr:nvPicPr>
        <xdr:cNvPr id="159" name="image2.png">
          <a:extLst>
            <a:ext uri="{FF2B5EF4-FFF2-40B4-BE49-F238E27FC236}">
              <a16:creationId xmlns:a16="http://schemas.microsoft.com/office/drawing/2014/main" id="{B6FEB037-FCC2-48ED-9294-888B3B423E6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516720" y="5306220"/>
          <a:ext cx="3151800" cy="7894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11</xdr:col>
      <xdr:colOff>267480</xdr:colOff>
      <xdr:row>1334</xdr:row>
      <xdr:rowOff>133920</xdr:rowOff>
    </xdr:from>
    <xdr:to>
      <xdr:col>11</xdr:col>
      <xdr:colOff>3323880</xdr:colOff>
      <xdr:row>1334</xdr:row>
      <xdr:rowOff>1314000</xdr:rowOff>
    </xdr:to>
    <xdr:pic>
      <xdr:nvPicPr>
        <xdr:cNvPr id="160" name="image3.png">
          <a:extLst>
            <a:ext uri="{FF2B5EF4-FFF2-40B4-BE49-F238E27FC236}">
              <a16:creationId xmlns:a16="http://schemas.microsoft.com/office/drawing/2014/main" id="{E094500C-F9A8-416F-B92A-B7C8FA1C438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459480" y="4324920"/>
          <a:ext cx="3056400" cy="81813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11</xdr:col>
      <xdr:colOff>295920</xdr:colOff>
      <xdr:row>1336</xdr:row>
      <xdr:rowOff>143280</xdr:rowOff>
    </xdr:from>
    <xdr:to>
      <xdr:col>11</xdr:col>
      <xdr:colOff>3447720</xdr:colOff>
      <xdr:row>1336</xdr:row>
      <xdr:rowOff>1475640</xdr:rowOff>
    </xdr:to>
    <xdr:pic>
      <xdr:nvPicPr>
        <xdr:cNvPr id="161" name="image2.png">
          <a:extLst>
            <a:ext uri="{FF2B5EF4-FFF2-40B4-BE49-F238E27FC236}">
              <a16:creationId xmlns:a16="http://schemas.microsoft.com/office/drawing/2014/main" id="{E800871D-723A-4971-BC89-252D902C027E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487920" y="6239280"/>
          <a:ext cx="3151800" cy="80848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11</xdr:col>
      <xdr:colOff>1000080</xdr:colOff>
      <xdr:row>1383</xdr:row>
      <xdr:rowOff>238320</xdr:rowOff>
    </xdr:from>
    <xdr:to>
      <xdr:col>11</xdr:col>
      <xdr:colOff>3561120</xdr:colOff>
      <xdr:row>1383</xdr:row>
      <xdr:rowOff>1180080</xdr:rowOff>
    </xdr:to>
    <xdr:pic>
      <xdr:nvPicPr>
        <xdr:cNvPr id="162" name="image6.png">
          <a:extLst>
            <a:ext uri="{FF2B5EF4-FFF2-40B4-BE49-F238E27FC236}">
              <a16:creationId xmlns:a16="http://schemas.microsoft.com/office/drawing/2014/main" id="{2E6161BA-8412-45F1-94BB-EE316ED79BB2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153105" y="5953320"/>
          <a:ext cx="2561040" cy="5226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11</xdr:col>
      <xdr:colOff>609480</xdr:colOff>
      <xdr:row>1382</xdr:row>
      <xdr:rowOff>152280</xdr:rowOff>
    </xdr:from>
    <xdr:to>
      <xdr:col>11</xdr:col>
      <xdr:colOff>4275360</xdr:colOff>
      <xdr:row>1382</xdr:row>
      <xdr:rowOff>1360800</xdr:rowOff>
    </xdr:to>
    <xdr:pic>
      <xdr:nvPicPr>
        <xdr:cNvPr id="163" name="image4.png">
          <a:extLst>
            <a:ext uri="{FF2B5EF4-FFF2-40B4-BE49-F238E27FC236}">
              <a16:creationId xmlns:a16="http://schemas.microsoft.com/office/drawing/2014/main" id="{9EB55107-AAD6-4588-BEF4-92FC2A3154F1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762505" y="5105280"/>
          <a:ext cx="3665880" cy="60844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11</xdr:col>
      <xdr:colOff>409680</xdr:colOff>
      <xdr:row>1379</xdr:row>
      <xdr:rowOff>105120</xdr:rowOff>
    </xdr:from>
    <xdr:to>
      <xdr:col>11</xdr:col>
      <xdr:colOff>4771080</xdr:colOff>
      <xdr:row>1379</xdr:row>
      <xdr:rowOff>2913840</xdr:rowOff>
    </xdr:to>
    <xdr:pic>
      <xdr:nvPicPr>
        <xdr:cNvPr id="164" name="image5.png">
          <a:extLst>
            <a:ext uri="{FF2B5EF4-FFF2-40B4-BE49-F238E27FC236}">
              <a16:creationId xmlns:a16="http://schemas.microsoft.com/office/drawing/2014/main" id="{03553292-5E80-4C38-9F41-C8DF76BDCEC3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5562705" y="2772120"/>
          <a:ext cx="4285200" cy="6560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238125</xdr:colOff>
      <xdr:row>1395</xdr:row>
      <xdr:rowOff>247650</xdr:rowOff>
    </xdr:from>
    <xdr:to>
      <xdr:col>11</xdr:col>
      <xdr:colOff>3448050</xdr:colOff>
      <xdr:row>1831</xdr:row>
      <xdr:rowOff>38020</xdr:rowOff>
    </xdr:to>
    <xdr:pic>
      <xdr:nvPicPr>
        <xdr:cNvPr id="165" name="Imagem 164">
          <a:extLst>
            <a:ext uri="{FF2B5EF4-FFF2-40B4-BE49-F238E27FC236}">
              <a16:creationId xmlns:a16="http://schemas.microsoft.com/office/drawing/2014/main" id="{9DBEE55D-CB5B-42D5-BA6A-EE7CE6D783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581775" y="3981450"/>
          <a:ext cx="3209925" cy="1238170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1397</xdr:row>
      <xdr:rowOff>161925</xdr:rowOff>
    </xdr:from>
    <xdr:to>
      <xdr:col>11</xdr:col>
      <xdr:colOff>3481821</xdr:colOff>
      <xdr:row>1831</xdr:row>
      <xdr:rowOff>193570</xdr:rowOff>
    </xdr:to>
    <xdr:pic>
      <xdr:nvPicPr>
        <xdr:cNvPr id="166" name="Imagem 165">
          <a:extLst>
            <a:ext uri="{FF2B5EF4-FFF2-40B4-BE49-F238E27FC236}">
              <a16:creationId xmlns:a16="http://schemas.microsoft.com/office/drawing/2014/main" id="{48982AC2-D51F-47F7-BD5C-F75BC5D9DD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67500" y="7019925"/>
          <a:ext cx="3157971" cy="1336570"/>
        </a:xfrm>
        <a:prstGeom prst="rect">
          <a:avLst/>
        </a:prstGeom>
      </xdr:spPr>
    </xdr:pic>
    <xdr:clientData/>
  </xdr:twoCellAnchor>
  <xdr:oneCellAnchor>
    <xdr:from>
      <xdr:col>11</xdr:col>
      <xdr:colOff>275166</xdr:colOff>
      <xdr:row>1396</xdr:row>
      <xdr:rowOff>137583</xdr:rowOff>
    </xdr:from>
    <xdr:ext cx="3062287" cy="1181221"/>
    <xdr:pic>
      <xdr:nvPicPr>
        <xdr:cNvPr id="167" name="Imagem 166">
          <a:extLst>
            <a:ext uri="{FF2B5EF4-FFF2-40B4-BE49-F238E27FC236}">
              <a16:creationId xmlns:a16="http://schemas.microsoft.com/office/drawing/2014/main" id="{1C08BA80-D815-49A3-9514-967AB19198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618816" y="5433483"/>
          <a:ext cx="3062287" cy="1181221"/>
        </a:xfrm>
        <a:prstGeom prst="rect">
          <a:avLst/>
        </a:prstGeom>
      </xdr:spPr>
    </xdr:pic>
    <xdr:clientData/>
  </xdr:oneCellAnchor>
  <xdr:oneCellAnchor>
    <xdr:from>
      <xdr:col>11</xdr:col>
      <xdr:colOff>302683</xdr:colOff>
      <xdr:row>1398</xdr:row>
      <xdr:rowOff>151342</xdr:rowOff>
    </xdr:from>
    <xdr:ext cx="3157971" cy="1336570"/>
    <xdr:pic>
      <xdr:nvPicPr>
        <xdr:cNvPr id="168" name="Imagem 167">
          <a:extLst>
            <a:ext uri="{FF2B5EF4-FFF2-40B4-BE49-F238E27FC236}">
              <a16:creationId xmlns:a16="http://schemas.microsoft.com/office/drawing/2014/main" id="{74D2C531-B1B2-4D60-9B5B-1F65C0FB38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46333" y="8561917"/>
          <a:ext cx="3157971" cy="1336570"/>
        </a:xfrm>
        <a:prstGeom prst="rect">
          <a:avLst/>
        </a:prstGeom>
      </xdr:spPr>
    </xdr:pic>
    <xdr:clientData/>
  </xdr:oneCellAnchor>
  <xdr:twoCellAnchor editAs="oneCell">
    <xdr:from>
      <xdr:col>11</xdr:col>
      <xdr:colOff>1009649</xdr:colOff>
      <xdr:row>1445</xdr:row>
      <xdr:rowOff>242887</xdr:rowOff>
    </xdr:from>
    <xdr:to>
      <xdr:col>11</xdr:col>
      <xdr:colOff>3571875</xdr:colOff>
      <xdr:row>1587</xdr:row>
      <xdr:rowOff>134974</xdr:rowOff>
    </xdr:to>
    <xdr:pic>
      <xdr:nvPicPr>
        <xdr:cNvPr id="169" name="Imagem 168">
          <a:extLst>
            <a:ext uri="{FF2B5EF4-FFF2-40B4-BE49-F238E27FC236}">
              <a16:creationId xmlns:a16="http://schemas.microsoft.com/office/drawing/2014/main" id="{6869D42F-6179-44DF-B61B-F520DD6F0D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447" t="59777" r="34277" b="19715"/>
        <a:stretch/>
      </xdr:blipFill>
      <xdr:spPr>
        <a:xfrm>
          <a:off x="6581774" y="8262937"/>
          <a:ext cx="2562226" cy="944599"/>
        </a:xfrm>
        <a:prstGeom prst="rect">
          <a:avLst/>
        </a:prstGeom>
      </xdr:spPr>
    </xdr:pic>
    <xdr:clientData/>
  </xdr:twoCellAnchor>
  <xdr:twoCellAnchor editAs="oneCell">
    <xdr:from>
      <xdr:col>11</xdr:col>
      <xdr:colOff>934130</xdr:colOff>
      <xdr:row>1444</xdr:row>
      <xdr:rowOff>272143</xdr:rowOff>
    </xdr:from>
    <xdr:to>
      <xdr:col>11</xdr:col>
      <xdr:colOff>3667806</xdr:colOff>
      <xdr:row>1587</xdr:row>
      <xdr:rowOff>428625</xdr:rowOff>
    </xdr:to>
    <xdr:pic>
      <xdr:nvPicPr>
        <xdr:cNvPr id="170" name="Imagem 169">
          <a:extLst>
            <a:ext uri="{FF2B5EF4-FFF2-40B4-BE49-F238E27FC236}">
              <a16:creationId xmlns:a16="http://schemas.microsoft.com/office/drawing/2014/main" id="{13EA4062-324A-4675-A206-97A0C68F1F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486" t="63047" r="34115" b="18662"/>
        <a:stretch/>
      </xdr:blipFill>
      <xdr:spPr>
        <a:xfrm>
          <a:off x="6506255" y="6558643"/>
          <a:ext cx="2733676" cy="895350"/>
        </a:xfrm>
        <a:prstGeom prst="rect">
          <a:avLst/>
        </a:prstGeom>
      </xdr:spPr>
    </xdr:pic>
    <xdr:clientData/>
  </xdr:twoCellAnchor>
  <xdr:twoCellAnchor editAs="oneCell">
    <xdr:from>
      <xdr:col>11</xdr:col>
      <xdr:colOff>226219</xdr:colOff>
      <xdr:row>1441</xdr:row>
      <xdr:rowOff>108480</xdr:rowOff>
    </xdr:from>
    <xdr:to>
      <xdr:col>12</xdr:col>
      <xdr:colOff>528636</xdr:colOff>
      <xdr:row>1939</xdr:row>
      <xdr:rowOff>149972</xdr:rowOff>
    </xdr:to>
    <xdr:pic>
      <xdr:nvPicPr>
        <xdr:cNvPr id="171" name="Imagem 170">
          <a:extLst>
            <a:ext uri="{FF2B5EF4-FFF2-40B4-BE49-F238E27FC236}">
              <a16:creationId xmlns:a16="http://schemas.microsoft.com/office/drawing/2014/main" id="{2E705DB2-5AE2-429F-A9A6-01A2064864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818" t="20972" r="25052" b="23874"/>
        <a:stretch/>
      </xdr:blipFill>
      <xdr:spPr>
        <a:xfrm>
          <a:off x="5798344" y="3204105"/>
          <a:ext cx="4369592" cy="2816972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1456</xdr:row>
      <xdr:rowOff>247650</xdr:rowOff>
    </xdr:from>
    <xdr:to>
      <xdr:col>11</xdr:col>
      <xdr:colOff>3448050</xdr:colOff>
      <xdr:row>1892</xdr:row>
      <xdr:rowOff>38020</xdr:rowOff>
    </xdr:to>
    <xdr:pic>
      <xdr:nvPicPr>
        <xdr:cNvPr id="172" name="Imagem 171">
          <a:extLst>
            <a:ext uri="{FF2B5EF4-FFF2-40B4-BE49-F238E27FC236}">
              <a16:creationId xmlns:a16="http://schemas.microsoft.com/office/drawing/2014/main" id="{23BC65F7-0D9F-4C4B-8F5B-C09D4C5F2A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581775" y="3981450"/>
          <a:ext cx="3209925" cy="1238170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1458</xdr:row>
      <xdr:rowOff>161925</xdr:rowOff>
    </xdr:from>
    <xdr:to>
      <xdr:col>11</xdr:col>
      <xdr:colOff>3481821</xdr:colOff>
      <xdr:row>1892</xdr:row>
      <xdr:rowOff>193570</xdr:rowOff>
    </xdr:to>
    <xdr:pic>
      <xdr:nvPicPr>
        <xdr:cNvPr id="173" name="Imagem 172">
          <a:extLst>
            <a:ext uri="{FF2B5EF4-FFF2-40B4-BE49-F238E27FC236}">
              <a16:creationId xmlns:a16="http://schemas.microsoft.com/office/drawing/2014/main" id="{5E9F9DBB-F55D-4F44-B3C2-78C4FCF33F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67500" y="7019925"/>
          <a:ext cx="3157971" cy="1336570"/>
        </a:xfrm>
        <a:prstGeom prst="rect">
          <a:avLst/>
        </a:prstGeom>
      </xdr:spPr>
    </xdr:pic>
    <xdr:clientData/>
  </xdr:twoCellAnchor>
  <xdr:oneCellAnchor>
    <xdr:from>
      <xdr:col>11</xdr:col>
      <xdr:colOff>275166</xdr:colOff>
      <xdr:row>1457</xdr:row>
      <xdr:rowOff>137583</xdr:rowOff>
    </xdr:from>
    <xdr:ext cx="3062287" cy="1181221"/>
    <xdr:pic>
      <xdr:nvPicPr>
        <xdr:cNvPr id="174" name="Imagem 173">
          <a:extLst>
            <a:ext uri="{FF2B5EF4-FFF2-40B4-BE49-F238E27FC236}">
              <a16:creationId xmlns:a16="http://schemas.microsoft.com/office/drawing/2014/main" id="{B8672416-C358-4B4B-8F5B-ACD75FD2DD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618816" y="5433483"/>
          <a:ext cx="3062287" cy="1181221"/>
        </a:xfrm>
        <a:prstGeom prst="rect">
          <a:avLst/>
        </a:prstGeom>
      </xdr:spPr>
    </xdr:pic>
    <xdr:clientData/>
  </xdr:oneCellAnchor>
  <xdr:oneCellAnchor>
    <xdr:from>
      <xdr:col>11</xdr:col>
      <xdr:colOff>302683</xdr:colOff>
      <xdr:row>1459</xdr:row>
      <xdr:rowOff>151342</xdr:rowOff>
    </xdr:from>
    <xdr:ext cx="3157971" cy="1336570"/>
    <xdr:pic>
      <xdr:nvPicPr>
        <xdr:cNvPr id="175" name="Imagem 174">
          <a:extLst>
            <a:ext uri="{FF2B5EF4-FFF2-40B4-BE49-F238E27FC236}">
              <a16:creationId xmlns:a16="http://schemas.microsoft.com/office/drawing/2014/main" id="{32C28269-56C2-407F-BFD2-AF4DF115CB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46333" y="8561917"/>
          <a:ext cx="3157971" cy="1336570"/>
        </a:xfrm>
        <a:prstGeom prst="rect">
          <a:avLst/>
        </a:prstGeom>
      </xdr:spPr>
    </xdr:pic>
    <xdr:clientData/>
  </xdr:oneCellAnchor>
  <xdr:twoCellAnchor editAs="oneCell">
    <xdr:from>
      <xdr:col>11</xdr:col>
      <xdr:colOff>1009649</xdr:colOff>
      <xdr:row>1502</xdr:row>
      <xdr:rowOff>242887</xdr:rowOff>
    </xdr:from>
    <xdr:to>
      <xdr:col>11</xdr:col>
      <xdr:colOff>3571875</xdr:colOff>
      <xdr:row>1648</xdr:row>
      <xdr:rowOff>515974</xdr:rowOff>
    </xdr:to>
    <xdr:pic>
      <xdr:nvPicPr>
        <xdr:cNvPr id="176" name="Imagem 175">
          <a:extLst>
            <a:ext uri="{FF2B5EF4-FFF2-40B4-BE49-F238E27FC236}">
              <a16:creationId xmlns:a16="http://schemas.microsoft.com/office/drawing/2014/main" id="{0E76EE02-DE86-415F-9F6C-1119899C16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447" t="59777" r="34277" b="19715"/>
        <a:stretch/>
      </xdr:blipFill>
      <xdr:spPr>
        <a:xfrm>
          <a:off x="6581774" y="8262937"/>
          <a:ext cx="2562226" cy="944599"/>
        </a:xfrm>
        <a:prstGeom prst="rect">
          <a:avLst/>
        </a:prstGeom>
      </xdr:spPr>
    </xdr:pic>
    <xdr:clientData/>
  </xdr:twoCellAnchor>
  <xdr:twoCellAnchor editAs="oneCell">
    <xdr:from>
      <xdr:col>11</xdr:col>
      <xdr:colOff>934130</xdr:colOff>
      <xdr:row>1501</xdr:row>
      <xdr:rowOff>272143</xdr:rowOff>
    </xdr:from>
    <xdr:to>
      <xdr:col>11</xdr:col>
      <xdr:colOff>3667806</xdr:colOff>
      <xdr:row>1709</xdr:row>
      <xdr:rowOff>238125</xdr:rowOff>
    </xdr:to>
    <xdr:pic>
      <xdr:nvPicPr>
        <xdr:cNvPr id="177" name="Imagem 176">
          <a:extLst>
            <a:ext uri="{FF2B5EF4-FFF2-40B4-BE49-F238E27FC236}">
              <a16:creationId xmlns:a16="http://schemas.microsoft.com/office/drawing/2014/main" id="{769E67E8-65E1-492D-961A-04A53C3BF8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486" t="63047" r="34115" b="18662"/>
        <a:stretch/>
      </xdr:blipFill>
      <xdr:spPr>
        <a:xfrm>
          <a:off x="6506255" y="6558643"/>
          <a:ext cx="2733676" cy="895350"/>
        </a:xfrm>
        <a:prstGeom prst="rect">
          <a:avLst/>
        </a:prstGeom>
      </xdr:spPr>
    </xdr:pic>
    <xdr:clientData/>
  </xdr:twoCellAnchor>
  <xdr:twoCellAnchor editAs="oneCell">
    <xdr:from>
      <xdr:col>11</xdr:col>
      <xdr:colOff>226219</xdr:colOff>
      <xdr:row>1498</xdr:row>
      <xdr:rowOff>108480</xdr:rowOff>
    </xdr:from>
    <xdr:to>
      <xdr:col>12</xdr:col>
      <xdr:colOff>528636</xdr:colOff>
      <xdr:row>1944</xdr:row>
      <xdr:rowOff>149972</xdr:rowOff>
    </xdr:to>
    <xdr:pic>
      <xdr:nvPicPr>
        <xdr:cNvPr id="178" name="Imagem 177">
          <a:extLst>
            <a:ext uri="{FF2B5EF4-FFF2-40B4-BE49-F238E27FC236}">
              <a16:creationId xmlns:a16="http://schemas.microsoft.com/office/drawing/2014/main" id="{B19B9DB7-DD5B-4272-B4D3-B156BB24D8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818" t="20972" r="25052" b="23874"/>
        <a:stretch/>
      </xdr:blipFill>
      <xdr:spPr>
        <a:xfrm>
          <a:off x="5798344" y="3204105"/>
          <a:ext cx="4369592" cy="2816972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1514</xdr:row>
      <xdr:rowOff>247650</xdr:rowOff>
    </xdr:from>
    <xdr:to>
      <xdr:col>11</xdr:col>
      <xdr:colOff>3448050</xdr:colOff>
      <xdr:row>1939</xdr:row>
      <xdr:rowOff>38020</xdr:rowOff>
    </xdr:to>
    <xdr:pic>
      <xdr:nvPicPr>
        <xdr:cNvPr id="179" name="Imagem 178">
          <a:extLst>
            <a:ext uri="{FF2B5EF4-FFF2-40B4-BE49-F238E27FC236}">
              <a16:creationId xmlns:a16="http://schemas.microsoft.com/office/drawing/2014/main" id="{5276594B-EEE7-4B65-AC11-0A03731C6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581775" y="3981450"/>
          <a:ext cx="3209925" cy="1238170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1516</xdr:row>
      <xdr:rowOff>161925</xdr:rowOff>
    </xdr:from>
    <xdr:to>
      <xdr:col>11</xdr:col>
      <xdr:colOff>3481821</xdr:colOff>
      <xdr:row>1940</xdr:row>
      <xdr:rowOff>3070</xdr:rowOff>
    </xdr:to>
    <xdr:pic>
      <xdr:nvPicPr>
        <xdr:cNvPr id="180" name="Imagem 179">
          <a:extLst>
            <a:ext uri="{FF2B5EF4-FFF2-40B4-BE49-F238E27FC236}">
              <a16:creationId xmlns:a16="http://schemas.microsoft.com/office/drawing/2014/main" id="{33366CB9-D4CA-4C4F-B073-AF203BA08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67500" y="7019925"/>
          <a:ext cx="3157971" cy="1336570"/>
        </a:xfrm>
        <a:prstGeom prst="rect">
          <a:avLst/>
        </a:prstGeom>
      </xdr:spPr>
    </xdr:pic>
    <xdr:clientData/>
  </xdr:twoCellAnchor>
  <xdr:oneCellAnchor>
    <xdr:from>
      <xdr:col>11</xdr:col>
      <xdr:colOff>275166</xdr:colOff>
      <xdr:row>1515</xdr:row>
      <xdr:rowOff>137583</xdr:rowOff>
    </xdr:from>
    <xdr:ext cx="3062287" cy="1181221"/>
    <xdr:pic>
      <xdr:nvPicPr>
        <xdr:cNvPr id="181" name="Imagem 180">
          <a:extLst>
            <a:ext uri="{FF2B5EF4-FFF2-40B4-BE49-F238E27FC236}">
              <a16:creationId xmlns:a16="http://schemas.microsoft.com/office/drawing/2014/main" id="{39FB82F3-7076-4234-9BBA-7B589B7D75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618816" y="5433483"/>
          <a:ext cx="3062287" cy="1181221"/>
        </a:xfrm>
        <a:prstGeom prst="rect">
          <a:avLst/>
        </a:prstGeom>
      </xdr:spPr>
    </xdr:pic>
    <xdr:clientData/>
  </xdr:oneCellAnchor>
  <xdr:oneCellAnchor>
    <xdr:from>
      <xdr:col>11</xdr:col>
      <xdr:colOff>302683</xdr:colOff>
      <xdr:row>1517</xdr:row>
      <xdr:rowOff>151342</xdr:rowOff>
    </xdr:from>
    <xdr:ext cx="3157971" cy="1336570"/>
    <xdr:pic>
      <xdr:nvPicPr>
        <xdr:cNvPr id="182" name="Imagem 181">
          <a:extLst>
            <a:ext uri="{FF2B5EF4-FFF2-40B4-BE49-F238E27FC236}">
              <a16:creationId xmlns:a16="http://schemas.microsoft.com/office/drawing/2014/main" id="{56C6FBED-4B12-46DD-94EF-A525433477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46333" y="8561917"/>
          <a:ext cx="3157971" cy="1336570"/>
        </a:xfrm>
        <a:prstGeom prst="rect">
          <a:avLst/>
        </a:prstGeom>
      </xdr:spPr>
    </xdr:pic>
    <xdr:clientData/>
  </xdr:oneCellAnchor>
  <xdr:twoCellAnchor editAs="oneCell">
    <xdr:from>
      <xdr:col>11</xdr:col>
      <xdr:colOff>1009649</xdr:colOff>
      <xdr:row>1564</xdr:row>
      <xdr:rowOff>242887</xdr:rowOff>
    </xdr:from>
    <xdr:to>
      <xdr:col>11</xdr:col>
      <xdr:colOff>3571875</xdr:colOff>
      <xdr:row>1709</xdr:row>
      <xdr:rowOff>134974</xdr:rowOff>
    </xdr:to>
    <xdr:pic>
      <xdr:nvPicPr>
        <xdr:cNvPr id="183" name="Imagem 182">
          <a:extLst>
            <a:ext uri="{FF2B5EF4-FFF2-40B4-BE49-F238E27FC236}">
              <a16:creationId xmlns:a16="http://schemas.microsoft.com/office/drawing/2014/main" id="{36C1A3C8-36B4-43EF-80F1-CC3FE88657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447" t="59777" r="34277" b="19715"/>
        <a:stretch/>
      </xdr:blipFill>
      <xdr:spPr>
        <a:xfrm>
          <a:off x="6581774" y="8262937"/>
          <a:ext cx="2562226" cy="944599"/>
        </a:xfrm>
        <a:prstGeom prst="rect">
          <a:avLst/>
        </a:prstGeom>
      </xdr:spPr>
    </xdr:pic>
    <xdr:clientData/>
  </xdr:twoCellAnchor>
  <xdr:twoCellAnchor editAs="oneCell">
    <xdr:from>
      <xdr:col>11</xdr:col>
      <xdr:colOff>934130</xdr:colOff>
      <xdr:row>1563</xdr:row>
      <xdr:rowOff>272143</xdr:rowOff>
    </xdr:from>
    <xdr:to>
      <xdr:col>11</xdr:col>
      <xdr:colOff>3667806</xdr:colOff>
      <xdr:row>1709</xdr:row>
      <xdr:rowOff>428625</xdr:rowOff>
    </xdr:to>
    <xdr:pic>
      <xdr:nvPicPr>
        <xdr:cNvPr id="184" name="Imagem 183">
          <a:extLst>
            <a:ext uri="{FF2B5EF4-FFF2-40B4-BE49-F238E27FC236}">
              <a16:creationId xmlns:a16="http://schemas.microsoft.com/office/drawing/2014/main" id="{BD7EA92F-C4C4-4B50-BEAE-410C8680AB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486" t="63047" r="34115" b="18662"/>
        <a:stretch/>
      </xdr:blipFill>
      <xdr:spPr>
        <a:xfrm>
          <a:off x="6506255" y="6558643"/>
          <a:ext cx="2733676" cy="895350"/>
        </a:xfrm>
        <a:prstGeom prst="rect">
          <a:avLst/>
        </a:prstGeom>
      </xdr:spPr>
    </xdr:pic>
    <xdr:clientData/>
  </xdr:twoCellAnchor>
  <xdr:twoCellAnchor editAs="oneCell">
    <xdr:from>
      <xdr:col>11</xdr:col>
      <xdr:colOff>226219</xdr:colOff>
      <xdr:row>1560</xdr:row>
      <xdr:rowOff>108480</xdr:rowOff>
    </xdr:from>
    <xdr:to>
      <xdr:col>12</xdr:col>
      <xdr:colOff>528636</xdr:colOff>
      <xdr:row>1945</xdr:row>
      <xdr:rowOff>149972</xdr:rowOff>
    </xdr:to>
    <xdr:pic>
      <xdr:nvPicPr>
        <xdr:cNvPr id="185" name="Imagem 184">
          <a:extLst>
            <a:ext uri="{FF2B5EF4-FFF2-40B4-BE49-F238E27FC236}">
              <a16:creationId xmlns:a16="http://schemas.microsoft.com/office/drawing/2014/main" id="{2EC3189B-6D9F-4135-A38C-EA8582AD86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818" t="20972" r="25052" b="23874"/>
        <a:stretch/>
      </xdr:blipFill>
      <xdr:spPr>
        <a:xfrm>
          <a:off x="5798344" y="3204105"/>
          <a:ext cx="4369592" cy="2816972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1575</xdr:row>
      <xdr:rowOff>247650</xdr:rowOff>
    </xdr:from>
    <xdr:to>
      <xdr:col>11</xdr:col>
      <xdr:colOff>3448050</xdr:colOff>
      <xdr:row>1942</xdr:row>
      <xdr:rowOff>38020</xdr:rowOff>
    </xdr:to>
    <xdr:pic>
      <xdr:nvPicPr>
        <xdr:cNvPr id="186" name="Imagem 185">
          <a:extLst>
            <a:ext uri="{FF2B5EF4-FFF2-40B4-BE49-F238E27FC236}">
              <a16:creationId xmlns:a16="http://schemas.microsoft.com/office/drawing/2014/main" id="{CAD02AC2-9581-4321-827D-E0F5AFC0F9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581775" y="3981450"/>
          <a:ext cx="3209925" cy="1238170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1577</xdr:row>
      <xdr:rowOff>161925</xdr:rowOff>
    </xdr:from>
    <xdr:to>
      <xdr:col>11</xdr:col>
      <xdr:colOff>3481821</xdr:colOff>
      <xdr:row>1943</xdr:row>
      <xdr:rowOff>3070</xdr:rowOff>
    </xdr:to>
    <xdr:pic>
      <xdr:nvPicPr>
        <xdr:cNvPr id="187" name="Imagem 186">
          <a:extLst>
            <a:ext uri="{FF2B5EF4-FFF2-40B4-BE49-F238E27FC236}">
              <a16:creationId xmlns:a16="http://schemas.microsoft.com/office/drawing/2014/main" id="{532279A7-7D14-4A77-B001-1EBF68C29C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67500" y="7019925"/>
          <a:ext cx="3157971" cy="1336570"/>
        </a:xfrm>
        <a:prstGeom prst="rect">
          <a:avLst/>
        </a:prstGeom>
      </xdr:spPr>
    </xdr:pic>
    <xdr:clientData/>
  </xdr:twoCellAnchor>
  <xdr:oneCellAnchor>
    <xdr:from>
      <xdr:col>11</xdr:col>
      <xdr:colOff>275166</xdr:colOff>
      <xdr:row>1576</xdr:row>
      <xdr:rowOff>137583</xdr:rowOff>
    </xdr:from>
    <xdr:ext cx="3062287" cy="1181221"/>
    <xdr:pic>
      <xdr:nvPicPr>
        <xdr:cNvPr id="188" name="Imagem 187">
          <a:extLst>
            <a:ext uri="{FF2B5EF4-FFF2-40B4-BE49-F238E27FC236}">
              <a16:creationId xmlns:a16="http://schemas.microsoft.com/office/drawing/2014/main" id="{EA550A0E-DDB1-42DC-92E6-74FCA41DB1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618816" y="5433483"/>
          <a:ext cx="3062287" cy="1181221"/>
        </a:xfrm>
        <a:prstGeom prst="rect">
          <a:avLst/>
        </a:prstGeom>
      </xdr:spPr>
    </xdr:pic>
    <xdr:clientData/>
  </xdr:oneCellAnchor>
  <xdr:oneCellAnchor>
    <xdr:from>
      <xdr:col>11</xdr:col>
      <xdr:colOff>302683</xdr:colOff>
      <xdr:row>1578</xdr:row>
      <xdr:rowOff>151342</xdr:rowOff>
    </xdr:from>
    <xdr:ext cx="3157971" cy="1336570"/>
    <xdr:pic>
      <xdr:nvPicPr>
        <xdr:cNvPr id="189" name="Imagem 188">
          <a:extLst>
            <a:ext uri="{FF2B5EF4-FFF2-40B4-BE49-F238E27FC236}">
              <a16:creationId xmlns:a16="http://schemas.microsoft.com/office/drawing/2014/main" id="{5FFA6894-8434-4630-9081-03DF15BF09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46333" y="8561917"/>
          <a:ext cx="3157971" cy="1336570"/>
        </a:xfrm>
        <a:prstGeom prst="rect">
          <a:avLst/>
        </a:prstGeom>
      </xdr:spPr>
    </xdr:pic>
    <xdr:clientData/>
  </xdr:oneCellAnchor>
  <xdr:twoCellAnchor editAs="oneCell">
    <xdr:from>
      <xdr:col>11</xdr:col>
      <xdr:colOff>1009649</xdr:colOff>
      <xdr:row>1625</xdr:row>
      <xdr:rowOff>242887</xdr:rowOff>
    </xdr:from>
    <xdr:to>
      <xdr:col>11</xdr:col>
      <xdr:colOff>3571875</xdr:colOff>
      <xdr:row>1770</xdr:row>
      <xdr:rowOff>134974</xdr:rowOff>
    </xdr:to>
    <xdr:pic>
      <xdr:nvPicPr>
        <xdr:cNvPr id="190" name="Imagem 189">
          <a:extLst>
            <a:ext uri="{FF2B5EF4-FFF2-40B4-BE49-F238E27FC236}">
              <a16:creationId xmlns:a16="http://schemas.microsoft.com/office/drawing/2014/main" id="{74C4F89E-D23B-479A-98F3-5F95A078A5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447" t="59777" r="34277" b="19715"/>
        <a:stretch/>
      </xdr:blipFill>
      <xdr:spPr>
        <a:xfrm>
          <a:off x="6562724" y="8262937"/>
          <a:ext cx="2562226" cy="944599"/>
        </a:xfrm>
        <a:prstGeom prst="rect">
          <a:avLst/>
        </a:prstGeom>
      </xdr:spPr>
    </xdr:pic>
    <xdr:clientData/>
  </xdr:twoCellAnchor>
  <xdr:twoCellAnchor editAs="oneCell">
    <xdr:from>
      <xdr:col>11</xdr:col>
      <xdr:colOff>934130</xdr:colOff>
      <xdr:row>1624</xdr:row>
      <xdr:rowOff>272143</xdr:rowOff>
    </xdr:from>
    <xdr:to>
      <xdr:col>11</xdr:col>
      <xdr:colOff>3667806</xdr:colOff>
      <xdr:row>1770</xdr:row>
      <xdr:rowOff>428625</xdr:rowOff>
    </xdr:to>
    <xdr:pic>
      <xdr:nvPicPr>
        <xdr:cNvPr id="191" name="Imagem 190">
          <a:extLst>
            <a:ext uri="{FF2B5EF4-FFF2-40B4-BE49-F238E27FC236}">
              <a16:creationId xmlns:a16="http://schemas.microsoft.com/office/drawing/2014/main" id="{5C7B8C9C-D392-4AD0-89B2-D9D227E454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486" t="63047" r="34115" b="18662"/>
        <a:stretch/>
      </xdr:blipFill>
      <xdr:spPr>
        <a:xfrm>
          <a:off x="6487205" y="6558643"/>
          <a:ext cx="2733676" cy="895350"/>
        </a:xfrm>
        <a:prstGeom prst="rect">
          <a:avLst/>
        </a:prstGeom>
      </xdr:spPr>
    </xdr:pic>
    <xdr:clientData/>
  </xdr:twoCellAnchor>
  <xdr:twoCellAnchor editAs="oneCell">
    <xdr:from>
      <xdr:col>11</xdr:col>
      <xdr:colOff>226219</xdr:colOff>
      <xdr:row>1621</xdr:row>
      <xdr:rowOff>108480</xdr:rowOff>
    </xdr:from>
    <xdr:to>
      <xdr:col>12</xdr:col>
      <xdr:colOff>528636</xdr:colOff>
      <xdr:row>1948</xdr:row>
      <xdr:rowOff>149972</xdr:rowOff>
    </xdr:to>
    <xdr:pic>
      <xdr:nvPicPr>
        <xdr:cNvPr id="192" name="Imagem 191">
          <a:extLst>
            <a:ext uri="{FF2B5EF4-FFF2-40B4-BE49-F238E27FC236}">
              <a16:creationId xmlns:a16="http://schemas.microsoft.com/office/drawing/2014/main" id="{63760000-B8EC-491B-A3A3-DDD0C843A9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818" t="20972" r="25052" b="23874"/>
        <a:stretch/>
      </xdr:blipFill>
      <xdr:spPr>
        <a:xfrm>
          <a:off x="5779294" y="3204105"/>
          <a:ext cx="4369592" cy="2816972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1636</xdr:row>
      <xdr:rowOff>247650</xdr:rowOff>
    </xdr:from>
    <xdr:to>
      <xdr:col>11</xdr:col>
      <xdr:colOff>3448050</xdr:colOff>
      <xdr:row>1945</xdr:row>
      <xdr:rowOff>38020</xdr:rowOff>
    </xdr:to>
    <xdr:pic>
      <xdr:nvPicPr>
        <xdr:cNvPr id="193" name="Imagem 192">
          <a:extLst>
            <a:ext uri="{FF2B5EF4-FFF2-40B4-BE49-F238E27FC236}">
              <a16:creationId xmlns:a16="http://schemas.microsoft.com/office/drawing/2014/main" id="{420F8AD9-EA24-4EBA-BEAF-3152645745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581775" y="3981450"/>
          <a:ext cx="3209925" cy="1238170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1638</xdr:row>
      <xdr:rowOff>161925</xdr:rowOff>
    </xdr:from>
    <xdr:to>
      <xdr:col>11</xdr:col>
      <xdr:colOff>3481821</xdr:colOff>
      <xdr:row>1946</xdr:row>
      <xdr:rowOff>3070</xdr:rowOff>
    </xdr:to>
    <xdr:pic>
      <xdr:nvPicPr>
        <xdr:cNvPr id="194" name="Imagem 193">
          <a:extLst>
            <a:ext uri="{FF2B5EF4-FFF2-40B4-BE49-F238E27FC236}">
              <a16:creationId xmlns:a16="http://schemas.microsoft.com/office/drawing/2014/main" id="{134BC38D-97B2-43E4-B9AD-9121FB7378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67500" y="7019925"/>
          <a:ext cx="3157971" cy="1336570"/>
        </a:xfrm>
        <a:prstGeom prst="rect">
          <a:avLst/>
        </a:prstGeom>
      </xdr:spPr>
    </xdr:pic>
    <xdr:clientData/>
  </xdr:twoCellAnchor>
  <xdr:oneCellAnchor>
    <xdr:from>
      <xdr:col>11</xdr:col>
      <xdr:colOff>275166</xdr:colOff>
      <xdr:row>1637</xdr:row>
      <xdr:rowOff>137583</xdr:rowOff>
    </xdr:from>
    <xdr:ext cx="3062287" cy="1181221"/>
    <xdr:pic>
      <xdr:nvPicPr>
        <xdr:cNvPr id="195" name="Imagem 194">
          <a:extLst>
            <a:ext uri="{FF2B5EF4-FFF2-40B4-BE49-F238E27FC236}">
              <a16:creationId xmlns:a16="http://schemas.microsoft.com/office/drawing/2014/main" id="{8A07F405-135E-4FA9-85C5-7111FDD13B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618816" y="5433483"/>
          <a:ext cx="3062287" cy="1181221"/>
        </a:xfrm>
        <a:prstGeom prst="rect">
          <a:avLst/>
        </a:prstGeom>
      </xdr:spPr>
    </xdr:pic>
    <xdr:clientData/>
  </xdr:oneCellAnchor>
  <xdr:oneCellAnchor>
    <xdr:from>
      <xdr:col>11</xdr:col>
      <xdr:colOff>302683</xdr:colOff>
      <xdr:row>1639</xdr:row>
      <xdr:rowOff>151342</xdr:rowOff>
    </xdr:from>
    <xdr:ext cx="3157971" cy="1336570"/>
    <xdr:pic>
      <xdr:nvPicPr>
        <xdr:cNvPr id="196" name="Imagem 195">
          <a:extLst>
            <a:ext uri="{FF2B5EF4-FFF2-40B4-BE49-F238E27FC236}">
              <a16:creationId xmlns:a16="http://schemas.microsoft.com/office/drawing/2014/main" id="{4D42383E-09AC-459A-B39D-BDB672C8EB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46333" y="8561917"/>
          <a:ext cx="3157971" cy="1336570"/>
        </a:xfrm>
        <a:prstGeom prst="rect">
          <a:avLst/>
        </a:prstGeom>
      </xdr:spPr>
    </xdr:pic>
    <xdr:clientData/>
  </xdr:oneCellAnchor>
  <xdr:twoCellAnchor editAs="oneCell">
    <xdr:from>
      <xdr:col>11</xdr:col>
      <xdr:colOff>1009649</xdr:colOff>
      <xdr:row>1686</xdr:row>
      <xdr:rowOff>242887</xdr:rowOff>
    </xdr:from>
    <xdr:to>
      <xdr:col>11</xdr:col>
      <xdr:colOff>3571875</xdr:colOff>
      <xdr:row>1831</xdr:row>
      <xdr:rowOff>134974</xdr:rowOff>
    </xdr:to>
    <xdr:pic>
      <xdr:nvPicPr>
        <xdr:cNvPr id="197" name="Imagem 196">
          <a:extLst>
            <a:ext uri="{FF2B5EF4-FFF2-40B4-BE49-F238E27FC236}">
              <a16:creationId xmlns:a16="http://schemas.microsoft.com/office/drawing/2014/main" id="{8D24CD59-2B2B-411C-96BF-6FFCD3C9E9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447" t="59777" r="34277" b="19715"/>
        <a:stretch/>
      </xdr:blipFill>
      <xdr:spPr>
        <a:xfrm>
          <a:off x="6581774" y="8262937"/>
          <a:ext cx="2562226" cy="944599"/>
        </a:xfrm>
        <a:prstGeom prst="rect">
          <a:avLst/>
        </a:prstGeom>
      </xdr:spPr>
    </xdr:pic>
    <xdr:clientData/>
  </xdr:twoCellAnchor>
  <xdr:twoCellAnchor editAs="oneCell">
    <xdr:from>
      <xdr:col>11</xdr:col>
      <xdr:colOff>934130</xdr:colOff>
      <xdr:row>1685</xdr:row>
      <xdr:rowOff>272143</xdr:rowOff>
    </xdr:from>
    <xdr:to>
      <xdr:col>11</xdr:col>
      <xdr:colOff>3667806</xdr:colOff>
      <xdr:row>1831</xdr:row>
      <xdr:rowOff>428625</xdr:rowOff>
    </xdr:to>
    <xdr:pic>
      <xdr:nvPicPr>
        <xdr:cNvPr id="198" name="Imagem 197">
          <a:extLst>
            <a:ext uri="{FF2B5EF4-FFF2-40B4-BE49-F238E27FC236}">
              <a16:creationId xmlns:a16="http://schemas.microsoft.com/office/drawing/2014/main" id="{89F6BC1A-F7F5-4948-A06A-79633C0EDD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486" t="63047" r="34115" b="18662"/>
        <a:stretch/>
      </xdr:blipFill>
      <xdr:spPr>
        <a:xfrm>
          <a:off x="6506255" y="6558643"/>
          <a:ext cx="2733676" cy="895350"/>
        </a:xfrm>
        <a:prstGeom prst="rect">
          <a:avLst/>
        </a:prstGeom>
      </xdr:spPr>
    </xdr:pic>
    <xdr:clientData/>
  </xdr:twoCellAnchor>
  <xdr:twoCellAnchor editAs="oneCell">
    <xdr:from>
      <xdr:col>11</xdr:col>
      <xdr:colOff>226219</xdr:colOff>
      <xdr:row>1682</xdr:row>
      <xdr:rowOff>108480</xdr:rowOff>
    </xdr:from>
    <xdr:to>
      <xdr:col>12</xdr:col>
      <xdr:colOff>528636</xdr:colOff>
      <xdr:row>1951</xdr:row>
      <xdr:rowOff>149972</xdr:rowOff>
    </xdr:to>
    <xdr:pic>
      <xdr:nvPicPr>
        <xdr:cNvPr id="199" name="Imagem 198">
          <a:extLst>
            <a:ext uri="{FF2B5EF4-FFF2-40B4-BE49-F238E27FC236}">
              <a16:creationId xmlns:a16="http://schemas.microsoft.com/office/drawing/2014/main" id="{E2ED6D3F-5014-406B-AF9E-DE376DA27D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818" t="20972" r="25052" b="23874"/>
        <a:stretch/>
      </xdr:blipFill>
      <xdr:spPr>
        <a:xfrm>
          <a:off x="5798344" y="3204105"/>
          <a:ext cx="4369592" cy="2816972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1697</xdr:row>
      <xdr:rowOff>247650</xdr:rowOff>
    </xdr:from>
    <xdr:to>
      <xdr:col>11</xdr:col>
      <xdr:colOff>3448050</xdr:colOff>
      <xdr:row>1948</xdr:row>
      <xdr:rowOff>38020</xdr:rowOff>
    </xdr:to>
    <xdr:pic>
      <xdr:nvPicPr>
        <xdr:cNvPr id="200" name="Imagem 199">
          <a:extLst>
            <a:ext uri="{FF2B5EF4-FFF2-40B4-BE49-F238E27FC236}">
              <a16:creationId xmlns:a16="http://schemas.microsoft.com/office/drawing/2014/main" id="{186E903C-3D3C-4E7A-9900-54A8B1C6A1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4262" t="62061" r="34424" b="16454"/>
        <a:stretch/>
      </xdr:blipFill>
      <xdr:spPr>
        <a:xfrm>
          <a:off x="6581775" y="3981450"/>
          <a:ext cx="3209925" cy="1238170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1699</xdr:row>
      <xdr:rowOff>161925</xdr:rowOff>
    </xdr:from>
    <xdr:to>
      <xdr:col>11</xdr:col>
      <xdr:colOff>3481821</xdr:colOff>
      <xdr:row>1949</xdr:row>
      <xdr:rowOff>3070</xdr:rowOff>
    </xdr:to>
    <xdr:pic>
      <xdr:nvPicPr>
        <xdr:cNvPr id="201" name="Imagem 200">
          <a:extLst>
            <a:ext uri="{FF2B5EF4-FFF2-40B4-BE49-F238E27FC236}">
              <a16:creationId xmlns:a16="http://schemas.microsoft.com/office/drawing/2014/main" id="{0F984F26-603F-4E64-9030-02C945A00D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34372" t="56059" r="34111" b="20215"/>
        <a:stretch/>
      </xdr:blipFill>
      <xdr:spPr>
        <a:xfrm>
          <a:off x="6667500" y="7019925"/>
          <a:ext cx="3157971" cy="1336570"/>
        </a:xfrm>
        <a:prstGeom prst="rect">
          <a:avLst/>
        </a:prstGeom>
      </xdr:spPr>
    </xdr:pic>
    <xdr:clientData/>
  </xdr:twoCellAnchor>
  <xdr:oneCellAnchor>
    <xdr:from>
      <xdr:col>11</xdr:col>
      <xdr:colOff>275166</xdr:colOff>
      <xdr:row>1698</xdr:row>
      <xdr:rowOff>137583</xdr:rowOff>
    </xdr:from>
    <xdr:ext cx="3062287" cy="1181221"/>
    <xdr:pic>
      <xdr:nvPicPr>
        <xdr:cNvPr id="202" name="Imagem 201">
          <a:extLst>
            <a:ext uri="{FF2B5EF4-FFF2-40B4-BE49-F238E27FC236}">
              <a16:creationId xmlns:a16="http://schemas.microsoft.com/office/drawing/2014/main" id="{1827A540-D0BF-48AF-AA50-762FA25B29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4262" t="62061" r="34424" b="16454"/>
        <a:stretch/>
      </xdr:blipFill>
      <xdr:spPr>
        <a:xfrm>
          <a:off x="6618816" y="5433483"/>
          <a:ext cx="3062287" cy="1181221"/>
        </a:xfrm>
        <a:prstGeom prst="rect">
          <a:avLst/>
        </a:prstGeom>
      </xdr:spPr>
    </xdr:pic>
    <xdr:clientData/>
  </xdr:oneCellAnchor>
  <xdr:oneCellAnchor>
    <xdr:from>
      <xdr:col>11</xdr:col>
      <xdr:colOff>302683</xdr:colOff>
      <xdr:row>1700</xdr:row>
      <xdr:rowOff>151342</xdr:rowOff>
    </xdr:from>
    <xdr:ext cx="3157971" cy="1336570"/>
    <xdr:pic>
      <xdr:nvPicPr>
        <xdr:cNvPr id="203" name="Imagem 202">
          <a:extLst>
            <a:ext uri="{FF2B5EF4-FFF2-40B4-BE49-F238E27FC236}">
              <a16:creationId xmlns:a16="http://schemas.microsoft.com/office/drawing/2014/main" id="{35AEEFD0-B272-44AC-AA58-EEB965A0CE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34372" t="56059" r="34111" b="20215"/>
        <a:stretch/>
      </xdr:blipFill>
      <xdr:spPr>
        <a:xfrm>
          <a:off x="6646333" y="8561917"/>
          <a:ext cx="3157971" cy="1336570"/>
        </a:xfrm>
        <a:prstGeom prst="rect">
          <a:avLst/>
        </a:prstGeom>
      </xdr:spPr>
    </xdr:pic>
    <xdr:clientData/>
  </xdr:oneCellAnchor>
  <xdr:twoCellAnchor editAs="oneCell">
    <xdr:from>
      <xdr:col>11</xdr:col>
      <xdr:colOff>1009649</xdr:colOff>
      <xdr:row>1747</xdr:row>
      <xdr:rowOff>242887</xdr:rowOff>
    </xdr:from>
    <xdr:to>
      <xdr:col>11</xdr:col>
      <xdr:colOff>3571875</xdr:colOff>
      <xdr:row>1892</xdr:row>
      <xdr:rowOff>134974</xdr:rowOff>
    </xdr:to>
    <xdr:pic>
      <xdr:nvPicPr>
        <xdr:cNvPr id="204" name="Imagem 203">
          <a:extLst>
            <a:ext uri="{FF2B5EF4-FFF2-40B4-BE49-F238E27FC236}">
              <a16:creationId xmlns:a16="http://schemas.microsoft.com/office/drawing/2014/main" id="{AB446BF0-46E2-445E-9767-ECA8A0E551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l="34447" t="59777" r="34277" b="19715"/>
        <a:stretch/>
      </xdr:blipFill>
      <xdr:spPr>
        <a:xfrm>
          <a:off x="6581774" y="8262937"/>
          <a:ext cx="2562226" cy="944599"/>
        </a:xfrm>
        <a:prstGeom prst="rect">
          <a:avLst/>
        </a:prstGeom>
      </xdr:spPr>
    </xdr:pic>
    <xdr:clientData/>
  </xdr:twoCellAnchor>
  <xdr:twoCellAnchor editAs="oneCell">
    <xdr:from>
      <xdr:col>11</xdr:col>
      <xdr:colOff>934130</xdr:colOff>
      <xdr:row>1746</xdr:row>
      <xdr:rowOff>272143</xdr:rowOff>
    </xdr:from>
    <xdr:to>
      <xdr:col>11</xdr:col>
      <xdr:colOff>3667806</xdr:colOff>
      <xdr:row>1892</xdr:row>
      <xdr:rowOff>428625</xdr:rowOff>
    </xdr:to>
    <xdr:pic>
      <xdr:nvPicPr>
        <xdr:cNvPr id="205" name="Imagem 204">
          <a:extLst>
            <a:ext uri="{FF2B5EF4-FFF2-40B4-BE49-F238E27FC236}">
              <a16:creationId xmlns:a16="http://schemas.microsoft.com/office/drawing/2014/main" id="{177E429A-D117-44F2-8254-BECDD5C3BF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/>
        <a:srcRect l="34486" t="63047" r="34115" b="18662"/>
        <a:stretch/>
      </xdr:blipFill>
      <xdr:spPr>
        <a:xfrm>
          <a:off x="6506255" y="6558643"/>
          <a:ext cx="2733676" cy="895350"/>
        </a:xfrm>
        <a:prstGeom prst="rect">
          <a:avLst/>
        </a:prstGeom>
      </xdr:spPr>
    </xdr:pic>
    <xdr:clientData/>
  </xdr:twoCellAnchor>
  <xdr:twoCellAnchor editAs="oneCell">
    <xdr:from>
      <xdr:col>11</xdr:col>
      <xdr:colOff>226219</xdr:colOff>
      <xdr:row>1743</xdr:row>
      <xdr:rowOff>108480</xdr:rowOff>
    </xdr:from>
    <xdr:to>
      <xdr:col>12</xdr:col>
      <xdr:colOff>528636</xdr:colOff>
      <xdr:row>1954</xdr:row>
      <xdr:rowOff>149972</xdr:rowOff>
    </xdr:to>
    <xdr:pic>
      <xdr:nvPicPr>
        <xdr:cNvPr id="206" name="Imagem 205">
          <a:extLst>
            <a:ext uri="{FF2B5EF4-FFF2-40B4-BE49-F238E27FC236}">
              <a16:creationId xmlns:a16="http://schemas.microsoft.com/office/drawing/2014/main" id="{5815944E-2B7F-427F-9FE5-14BBBD591C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26818" t="20972" r="25052" b="23874"/>
        <a:stretch/>
      </xdr:blipFill>
      <xdr:spPr>
        <a:xfrm>
          <a:off x="5798344" y="3204105"/>
          <a:ext cx="4369592" cy="2816972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1758</xdr:row>
      <xdr:rowOff>247650</xdr:rowOff>
    </xdr:from>
    <xdr:to>
      <xdr:col>11</xdr:col>
      <xdr:colOff>3448050</xdr:colOff>
      <xdr:row>1951</xdr:row>
      <xdr:rowOff>38020</xdr:rowOff>
    </xdr:to>
    <xdr:pic>
      <xdr:nvPicPr>
        <xdr:cNvPr id="207" name="Imagem 206">
          <a:extLst>
            <a:ext uri="{FF2B5EF4-FFF2-40B4-BE49-F238E27FC236}">
              <a16:creationId xmlns:a16="http://schemas.microsoft.com/office/drawing/2014/main" id="{B765E8D4-9265-4D75-8D1C-41F2AE7141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581775" y="3981450"/>
          <a:ext cx="3209925" cy="1238170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1760</xdr:row>
      <xdr:rowOff>161925</xdr:rowOff>
    </xdr:from>
    <xdr:to>
      <xdr:col>11</xdr:col>
      <xdr:colOff>3481821</xdr:colOff>
      <xdr:row>1952</xdr:row>
      <xdr:rowOff>3070</xdr:rowOff>
    </xdr:to>
    <xdr:pic>
      <xdr:nvPicPr>
        <xdr:cNvPr id="208" name="Imagem 207">
          <a:extLst>
            <a:ext uri="{FF2B5EF4-FFF2-40B4-BE49-F238E27FC236}">
              <a16:creationId xmlns:a16="http://schemas.microsoft.com/office/drawing/2014/main" id="{F6A7841C-2916-41E4-9F36-60CA9C50EB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67500" y="7019925"/>
          <a:ext cx="3157971" cy="1336570"/>
        </a:xfrm>
        <a:prstGeom prst="rect">
          <a:avLst/>
        </a:prstGeom>
      </xdr:spPr>
    </xdr:pic>
    <xdr:clientData/>
  </xdr:twoCellAnchor>
  <xdr:oneCellAnchor>
    <xdr:from>
      <xdr:col>11</xdr:col>
      <xdr:colOff>275166</xdr:colOff>
      <xdr:row>1759</xdr:row>
      <xdr:rowOff>137583</xdr:rowOff>
    </xdr:from>
    <xdr:ext cx="3062287" cy="1181221"/>
    <xdr:pic>
      <xdr:nvPicPr>
        <xdr:cNvPr id="209" name="Imagem 208">
          <a:extLst>
            <a:ext uri="{FF2B5EF4-FFF2-40B4-BE49-F238E27FC236}">
              <a16:creationId xmlns:a16="http://schemas.microsoft.com/office/drawing/2014/main" id="{B22B4D92-4590-4668-AADF-C1833495D2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618816" y="5433483"/>
          <a:ext cx="3062287" cy="1181221"/>
        </a:xfrm>
        <a:prstGeom prst="rect">
          <a:avLst/>
        </a:prstGeom>
      </xdr:spPr>
    </xdr:pic>
    <xdr:clientData/>
  </xdr:oneCellAnchor>
  <xdr:oneCellAnchor>
    <xdr:from>
      <xdr:col>11</xdr:col>
      <xdr:colOff>302683</xdr:colOff>
      <xdr:row>1761</xdr:row>
      <xdr:rowOff>151342</xdr:rowOff>
    </xdr:from>
    <xdr:ext cx="3157971" cy="1336570"/>
    <xdr:pic>
      <xdr:nvPicPr>
        <xdr:cNvPr id="210" name="Imagem 209">
          <a:extLst>
            <a:ext uri="{FF2B5EF4-FFF2-40B4-BE49-F238E27FC236}">
              <a16:creationId xmlns:a16="http://schemas.microsoft.com/office/drawing/2014/main" id="{64F1911B-BFE3-4C52-BD7A-57F45F6A55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46333" y="8561917"/>
          <a:ext cx="3157971" cy="1336570"/>
        </a:xfrm>
        <a:prstGeom prst="rect">
          <a:avLst/>
        </a:prstGeom>
      </xdr:spPr>
    </xdr:pic>
    <xdr:clientData/>
  </xdr:oneCellAnchor>
  <xdr:twoCellAnchor editAs="oneCell">
    <xdr:from>
      <xdr:col>11</xdr:col>
      <xdr:colOff>1009649</xdr:colOff>
      <xdr:row>1808</xdr:row>
      <xdr:rowOff>242887</xdr:rowOff>
    </xdr:from>
    <xdr:to>
      <xdr:col>11</xdr:col>
      <xdr:colOff>3571875</xdr:colOff>
      <xdr:row>1939</xdr:row>
      <xdr:rowOff>134974</xdr:rowOff>
    </xdr:to>
    <xdr:pic>
      <xdr:nvPicPr>
        <xdr:cNvPr id="211" name="Imagem 210">
          <a:extLst>
            <a:ext uri="{FF2B5EF4-FFF2-40B4-BE49-F238E27FC236}">
              <a16:creationId xmlns:a16="http://schemas.microsoft.com/office/drawing/2014/main" id="{9CE13EB8-73AF-4EDA-8E3A-ED4401E252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447" t="59777" r="34277" b="19715"/>
        <a:stretch/>
      </xdr:blipFill>
      <xdr:spPr>
        <a:xfrm>
          <a:off x="6581774" y="8262937"/>
          <a:ext cx="2562226" cy="944599"/>
        </a:xfrm>
        <a:prstGeom prst="rect">
          <a:avLst/>
        </a:prstGeom>
      </xdr:spPr>
    </xdr:pic>
    <xdr:clientData/>
  </xdr:twoCellAnchor>
  <xdr:twoCellAnchor editAs="oneCell">
    <xdr:from>
      <xdr:col>11</xdr:col>
      <xdr:colOff>934130</xdr:colOff>
      <xdr:row>1807</xdr:row>
      <xdr:rowOff>272143</xdr:rowOff>
    </xdr:from>
    <xdr:to>
      <xdr:col>11</xdr:col>
      <xdr:colOff>3667806</xdr:colOff>
      <xdr:row>1941</xdr:row>
      <xdr:rowOff>47625</xdr:rowOff>
    </xdr:to>
    <xdr:pic>
      <xdr:nvPicPr>
        <xdr:cNvPr id="212" name="Imagem 211">
          <a:extLst>
            <a:ext uri="{FF2B5EF4-FFF2-40B4-BE49-F238E27FC236}">
              <a16:creationId xmlns:a16="http://schemas.microsoft.com/office/drawing/2014/main" id="{F1E3E557-A2DB-4166-AEB9-9CFA5528BF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486" t="63047" r="34115" b="18662"/>
        <a:stretch/>
      </xdr:blipFill>
      <xdr:spPr>
        <a:xfrm>
          <a:off x="6506255" y="6558643"/>
          <a:ext cx="2733676" cy="895350"/>
        </a:xfrm>
        <a:prstGeom prst="rect">
          <a:avLst/>
        </a:prstGeom>
      </xdr:spPr>
    </xdr:pic>
    <xdr:clientData/>
  </xdr:twoCellAnchor>
  <xdr:twoCellAnchor editAs="oneCell">
    <xdr:from>
      <xdr:col>11</xdr:col>
      <xdr:colOff>226219</xdr:colOff>
      <xdr:row>1804</xdr:row>
      <xdr:rowOff>108480</xdr:rowOff>
    </xdr:from>
    <xdr:to>
      <xdr:col>12</xdr:col>
      <xdr:colOff>528636</xdr:colOff>
      <xdr:row>1957</xdr:row>
      <xdr:rowOff>149972</xdr:rowOff>
    </xdr:to>
    <xdr:pic>
      <xdr:nvPicPr>
        <xdr:cNvPr id="213" name="Imagem 212">
          <a:extLst>
            <a:ext uri="{FF2B5EF4-FFF2-40B4-BE49-F238E27FC236}">
              <a16:creationId xmlns:a16="http://schemas.microsoft.com/office/drawing/2014/main" id="{19E31573-E0C1-4402-99FF-A480CC3EFE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818" t="20972" r="25052" b="23874"/>
        <a:stretch/>
      </xdr:blipFill>
      <xdr:spPr>
        <a:xfrm>
          <a:off x="5798344" y="3204105"/>
          <a:ext cx="4369592" cy="2816972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1819</xdr:row>
      <xdr:rowOff>247650</xdr:rowOff>
    </xdr:from>
    <xdr:to>
      <xdr:col>11</xdr:col>
      <xdr:colOff>3448050</xdr:colOff>
      <xdr:row>1954</xdr:row>
      <xdr:rowOff>38020</xdr:rowOff>
    </xdr:to>
    <xdr:pic>
      <xdr:nvPicPr>
        <xdr:cNvPr id="214" name="Imagem 213">
          <a:extLst>
            <a:ext uri="{FF2B5EF4-FFF2-40B4-BE49-F238E27FC236}">
              <a16:creationId xmlns:a16="http://schemas.microsoft.com/office/drawing/2014/main" id="{A903D3E9-4EC8-4356-B999-4F3C408A39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581775" y="3981450"/>
          <a:ext cx="3209925" cy="1238170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1821</xdr:row>
      <xdr:rowOff>161925</xdr:rowOff>
    </xdr:from>
    <xdr:to>
      <xdr:col>11</xdr:col>
      <xdr:colOff>3481821</xdr:colOff>
      <xdr:row>1955</xdr:row>
      <xdr:rowOff>3070</xdr:rowOff>
    </xdr:to>
    <xdr:pic>
      <xdr:nvPicPr>
        <xdr:cNvPr id="215" name="Imagem 214">
          <a:extLst>
            <a:ext uri="{FF2B5EF4-FFF2-40B4-BE49-F238E27FC236}">
              <a16:creationId xmlns:a16="http://schemas.microsoft.com/office/drawing/2014/main" id="{B6C72222-4072-4716-94B9-53A743E6AA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67500" y="7019925"/>
          <a:ext cx="3157971" cy="1336570"/>
        </a:xfrm>
        <a:prstGeom prst="rect">
          <a:avLst/>
        </a:prstGeom>
      </xdr:spPr>
    </xdr:pic>
    <xdr:clientData/>
  </xdr:twoCellAnchor>
  <xdr:oneCellAnchor>
    <xdr:from>
      <xdr:col>11</xdr:col>
      <xdr:colOff>275166</xdr:colOff>
      <xdr:row>1820</xdr:row>
      <xdr:rowOff>137583</xdr:rowOff>
    </xdr:from>
    <xdr:ext cx="3062287" cy="1181221"/>
    <xdr:pic>
      <xdr:nvPicPr>
        <xdr:cNvPr id="216" name="Imagem 215">
          <a:extLst>
            <a:ext uri="{FF2B5EF4-FFF2-40B4-BE49-F238E27FC236}">
              <a16:creationId xmlns:a16="http://schemas.microsoft.com/office/drawing/2014/main" id="{BC5DB50C-FEEE-4FCC-B8FF-A6CE3EC1B6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62" t="62061" r="34424" b="16454"/>
        <a:stretch/>
      </xdr:blipFill>
      <xdr:spPr>
        <a:xfrm>
          <a:off x="6618816" y="5433483"/>
          <a:ext cx="3062287" cy="1181221"/>
        </a:xfrm>
        <a:prstGeom prst="rect">
          <a:avLst/>
        </a:prstGeom>
      </xdr:spPr>
    </xdr:pic>
    <xdr:clientData/>
  </xdr:oneCellAnchor>
  <xdr:oneCellAnchor>
    <xdr:from>
      <xdr:col>11</xdr:col>
      <xdr:colOff>302683</xdr:colOff>
      <xdr:row>1822</xdr:row>
      <xdr:rowOff>151342</xdr:rowOff>
    </xdr:from>
    <xdr:ext cx="3157971" cy="1336570"/>
    <xdr:pic>
      <xdr:nvPicPr>
        <xdr:cNvPr id="217" name="Imagem 216">
          <a:extLst>
            <a:ext uri="{FF2B5EF4-FFF2-40B4-BE49-F238E27FC236}">
              <a16:creationId xmlns:a16="http://schemas.microsoft.com/office/drawing/2014/main" id="{866377E5-0A76-4A79-89F7-97BDE735F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372" t="56059" r="34111" b="20215"/>
        <a:stretch/>
      </xdr:blipFill>
      <xdr:spPr>
        <a:xfrm>
          <a:off x="6646333" y="8561917"/>
          <a:ext cx="3157971" cy="1336570"/>
        </a:xfrm>
        <a:prstGeom prst="rect">
          <a:avLst/>
        </a:prstGeom>
      </xdr:spPr>
    </xdr:pic>
    <xdr:clientData/>
  </xdr:oneCellAnchor>
  <xdr:twoCellAnchor editAs="oneCell">
    <xdr:from>
      <xdr:col>11</xdr:col>
      <xdr:colOff>1009649</xdr:colOff>
      <xdr:row>1869</xdr:row>
      <xdr:rowOff>242887</xdr:rowOff>
    </xdr:from>
    <xdr:to>
      <xdr:col>11</xdr:col>
      <xdr:colOff>3571875</xdr:colOff>
      <xdr:row>1942</xdr:row>
      <xdr:rowOff>134974</xdr:rowOff>
    </xdr:to>
    <xdr:pic>
      <xdr:nvPicPr>
        <xdr:cNvPr id="218" name="Imagem 217">
          <a:extLst>
            <a:ext uri="{FF2B5EF4-FFF2-40B4-BE49-F238E27FC236}">
              <a16:creationId xmlns:a16="http://schemas.microsoft.com/office/drawing/2014/main" id="{5AB483C0-F5BD-40D0-A6E2-225AAB6364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447" t="59777" r="34277" b="19715"/>
        <a:stretch/>
      </xdr:blipFill>
      <xdr:spPr>
        <a:xfrm>
          <a:off x="6581774" y="8262937"/>
          <a:ext cx="2562226" cy="944599"/>
        </a:xfrm>
        <a:prstGeom prst="rect">
          <a:avLst/>
        </a:prstGeom>
      </xdr:spPr>
    </xdr:pic>
    <xdr:clientData/>
  </xdr:twoCellAnchor>
  <xdr:twoCellAnchor editAs="oneCell">
    <xdr:from>
      <xdr:col>11</xdr:col>
      <xdr:colOff>934130</xdr:colOff>
      <xdr:row>1868</xdr:row>
      <xdr:rowOff>272143</xdr:rowOff>
    </xdr:from>
    <xdr:to>
      <xdr:col>11</xdr:col>
      <xdr:colOff>3667806</xdr:colOff>
      <xdr:row>1944</xdr:row>
      <xdr:rowOff>47625</xdr:rowOff>
    </xdr:to>
    <xdr:pic>
      <xdr:nvPicPr>
        <xdr:cNvPr id="219" name="Imagem 218">
          <a:extLst>
            <a:ext uri="{FF2B5EF4-FFF2-40B4-BE49-F238E27FC236}">
              <a16:creationId xmlns:a16="http://schemas.microsoft.com/office/drawing/2014/main" id="{359D8DD8-5E61-48AC-BD6B-02C2593E6B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486" t="63047" r="34115" b="18662"/>
        <a:stretch/>
      </xdr:blipFill>
      <xdr:spPr>
        <a:xfrm>
          <a:off x="6506255" y="6558643"/>
          <a:ext cx="2733676" cy="895350"/>
        </a:xfrm>
        <a:prstGeom prst="rect">
          <a:avLst/>
        </a:prstGeom>
      </xdr:spPr>
    </xdr:pic>
    <xdr:clientData/>
  </xdr:twoCellAnchor>
  <xdr:twoCellAnchor editAs="oneCell">
    <xdr:from>
      <xdr:col>11</xdr:col>
      <xdr:colOff>226219</xdr:colOff>
      <xdr:row>1865</xdr:row>
      <xdr:rowOff>108480</xdr:rowOff>
    </xdr:from>
    <xdr:to>
      <xdr:col>12</xdr:col>
      <xdr:colOff>528636</xdr:colOff>
      <xdr:row>1960</xdr:row>
      <xdr:rowOff>149972</xdr:rowOff>
    </xdr:to>
    <xdr:pic>
      <xdr:nvPicPr>
        <xdr:cNvPr id="220" name="Imagem 219">
          <a:extLst>
            <a:ext uri="{FF2B5EF4-FFF2-40B4-BE49-F238E27FC236}">
              <a16:creationId xmlns:a16="http://schemas.microsoft.com/office/drawing/2014/main" id="{8E6BCA52-D759-466F-ADDC-0097FB475D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818" t="20972" r="25052" b="23874"/>
        <a:stretch/>
      </xdr:blipFill>
      <xdr:spPr>
        <a:xfrm>
          <a:off x="5798344" y="3204105"/>
          <a:ext cx="4369592" cy="2816972"/>
        </a:xfrm>
        <a:prstGeom prst="rect">
          <a:avLst/>
        </a:prstGeom>
      </xdr:spPr>
    </xdr:pic>
    <xdr:clientData/>
  </xdr:twoCellAnchor>
  <xdr:oneCellAnchor>
    <xdr:from>
      <xdr:col>11</xdr:col>
      <xdr:colOff>238125</xdr:colOff>
      <xdr:row>1880</xdr:row>
      <xdr:rowOff>247650</xdr:rowOff>
    </xdr:from>
    <xdr:ext cx="3209925" cy="1228725"/>
    <xdr:pic>
      <xdr:nvPicPr>
        <xdr:cNvPr id="221" name="image3.png">
          <a:extLst>
            <a:ext uri="{FF2B5EF4-FFF2-40B4-BE49-F238E27FC236}">
              <a16:creationId xmlns:a16="http://schemas.microsoft.com/office/drawing/2014/main" id="{91087B34-F0FE-47E5-9452-E76DFA4A6D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81775" y="3190875"/>
          <a:ext cx="32099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323850</xdr:colOff>
      <xdr:row>1882</xdr:row>
      <xdr:rowOff>161925</xdr:rowOff>
    </xdr:from>
    <xdr:ext cx="3152775" cy="1333500"/>
    <xdr:pic>
      <xdr:nvPicPr>
        <xdr:cNvPr id="222" name="image2.png">
          <a:extLst>
            <a:ext uri="{FF2B5EF4-FFF2-40B4-BE49-F238E27FC236}">
              <a16:creationId xmlns:a16="http://schemas.microsoft.com/office/drawing/2014/main" id="{34C7C512-7EE0-4007-A853-E8C2E5DA519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00" y="6229350"/>
          <a:ext cx="3152775" cy="133350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266700</xdr:colOff>
      <xdr:row>1881</xdr:row>
      <xdr:rowOff>133350</xdr:rowOff>
    </xdr:from>
    <xdr:ext cx="3057525" cy="1181100"/>
    <xdr:pic>
      <xdr:nvPicPr>
        <xdr:cNvPr id="223" name="image3.png">
          <a:extLst>
            <a:ext uri="{FF2B5EF4-FFF2-40B4-BE49-F238E27FC236}">
              <a16:creationId xmlns:a16="http://schemas.microsoft.com/office/drawing/2014/main" id="{B06FEBA8-5A1D-4862-8A36-CAE33ACD2B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0350" y="4638675"/>
          <a:ext cx="3057525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295275</xdr:colOff>
      <xdr:row>1883</xdr:row>
      <xdr:rowOff>142875</xdr:rowOff>
    </xdr:from>
    <xdr:ext cx="3152775" cy="1333500"/>
    <xdr:pic>
      <xdr:nvPicPr>
        <xdr:cNvPr id="224" name="image2.png">
          <a:extLst>
            <a:ext uri="{FF2B5EF4-FFF2-40B4-BE49-F238E27FC236}">
              <a16:creationId xmlns:a16="http://schemas.microsoft.com/office/drawing/2014/main" id="{25B3350E-DA19-4EDF-BF82-2FC58182D6B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38925" y="7762875"/>
          <a:ext cx="3152775" cy="133350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1000125</xdr:colOff>
      <xdr:row>1930</xdr:row>
      <xdr:rowOff>238125</xdr:rowOff>
    </xdr:from>
    <xdr:ext cx="2562225" cy="942975"/>
    <xdr:pic>
      <xdr:nvPicPr>
        <xdr:cNvPr id="225" name="image5.png">
          <a:extLst>
            <a:ext uri="{FF2B5EF4-FFF2-40B4-BE49-F238E27FC236}">
              <a16:creationId xmlns:a16="http://schemas.microsoft.com/office/drawing/2014/main" id="{1A215688-AD5B-4C4F-BA38-3BE16AF2E3B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572250" y="7077075"/>
          <a:ext cx="2562225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933450</xdr:colOff>
      <xdr:row>1929</xdr:row>
      <xdr:rowOff>266700</xdr:rowOff>
    </xdr:from>
    <xdr:ext cx="2733675" cy="895350"/>
    <xdr:pic>
      <xdr:nvPicPr>
        <xdr:cNvPr id="226" name="image6.png">
          <a:extLst>
            <a:ext uri="{FF2B5EF4-FFF2-40B4-BE49-F238E27FC236}">
              <a16:creationId xmlns:a16="http://schemas.microsoft.com/office/drawing/2014/main" id="{FA6C6DE9-F0C0-450E-A4E2-380A5B537A8D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505575" y="5372100"/>
          <a:ext cx="27336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219075</xdr:colOff>
      <xdr:row>1926</xdr:row>
      <xdr:rowOff>104775</xdr:rowOff>
    </xdr:from>
    <xdr:ext cx="4362450" cy="2809875"/>
    <xdr:pic>
      <xdr:nvPicPr>
        <xdr:cNvPr id="227" name="image4.png">
          <a:extLst>
            <a:ext uri="{FF2B5EF4-FFF2-40B4-BE49-F238E27FC236}">
              <a16:creationId xmlns:a16="http://schemas.microsoft.com/office/drawing/2014/main" id="{B8C00FE7-2385-49A7-B6CF-FD7086E02017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791200" y="2019300"/>
          <a:ext cx="4362450" cy="28098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2</xdr:row>
      <xdr:rowOff>9525</xdr:rowOff>
    </xdr:from>
    <xdr:to>
      <xdr:col>14</xdr:col>
      <xdr:colOff>0</xdr:colOff>
      <xdr:row>90</xdr:row>
      <xdr:rowOff>7455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6E102D-CD9C-40F2-B905-551506B9E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1575" y="609600"/>
          <a:ext cx="7353300" cy="1676193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casbarreto\Downloads\planilha_graduacao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4 - %_Evasão_cot"/>
      <sheetName val="5 - %_Retenção"/>
      <sheetName val="6 - %_Retenção_cot"/>
      <sheetName val="7 - %_EaD"/>
      <sheetName val="8 - %_Desemp."/>
      <sheetName val="9 - %_Ocios"/>
      <sheetName val="10 - %_Projet"/>
      <sheetName val="11 - %_Mob.nac."/>
      <sheetName val="12 - %_Enade"/>
      <sheetName val="13 - %_CPC"/>
      <sheetName val="14 - %_Inic.cient"/>
      <sheetName val="15 - %_Envolv.ext."/>
      <sheetName val="16 - %_Empr. "/>
      <sheetName val="17 - %_Diepafro"/>
      <sheetName val="18 - %_Empreend."/>
      <sheetName val="19 - %_Sustent."/>
      <sheetName val="listas_suspensas"/>
      <sheetName val="Graduação"/>
      <sheetName val="Indicadores_correção"/>
      <sheetName val="Justificativas"/>
      <sheetName val="Listas suspen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">
          <cell r="E4" t="str">
            <v>Total de alunos evadidos no ano / Total de alunos matriculados no ano</v>
          </cell>
          <cell r="I4">
            <v>9.26</v>
          </cell>
          <cell r="K4">
            <v>9.16</v>
          </cell>
          <cell r="L4">
            <v>9.06</v>
          </cell>
          <cell r="M4">
            <v>8.9600000000000009</v>
          </cell>
          <cell r="N4">
            <v>8.86</v>
          </cell>
          <cell r="O4">
            <v>8.76</v>
          </cell>
        </row>
        <row r="5">
          <cell r="E5" t="str">
            <v>Total de alunos cotistas evadidos no ano / Total de alunos cotistas matriculados no ano</v>
          </cell>
          <cell r="I5">
            <v>9.44</v>
          </cell>
          <cell r="K5">
            <v>9.52</v>
          </cell>
          <cell r="L5">
            <v>9.5</v>
          </cell>
          <cell r="M5">
            <v>9.48</v>
          </cell>
          <cell r="N5">
            <v>9.4600000000000009</v>
          </cell>
          <cell r="O5">
            <v>9.44</v>
          </cell>
        </row>
        <row r="6">
          <cell r="E6" t="str">
            <v>Total de alunos retidos do ciclo atual / Total de alunos ingressantes do ciclo atual</v>
          </cell>
          <cell r="I6">
            <v>50</v>
          </cell>
          <cell r="K6">
            <v>49.5</v>
          </cell>
          <cell r="L6">
            <v>49</v>
          </cell>
          <cell r="M6">
            <v>48.5</v>
          </cell>
          <cell r="N6">
            <v>48</v>
          </cell>
          <cell r="O6">
            <v>47.5</v>
          </cell>
        </row>
        <row r="7">
          <cell r="E7" t="str">
            <v>Total de alunos retidos cotistas do ciclo atual / Total de alunos ingressantes cotistas do ciclo atual</v>
          </cell>
          <cell r="I7">
            <v>70.599999999999994</v>
          </cell>
          <cell r="K7">
            <v>49.5</v>
          </cell>
          <cell r="L7">
            <v>49</v>
          </cell>
          <cell r="M7">
            <v>48.5</v>
          </cell>
          <cell r="N7">
            <v>48</v>
          </cell>
          <cell r="O7">
            <v>47.5</v>
          </cell>
        </row>
      </sheetData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teams.microsoft.com/l/team/19%3aooQdt1UG-dfhhouOg_2D8_YtbSth2JheOTfVTk-ddn01%40thread.tacv2/conversations?groupId=312031fd-7104-4793-ae28-864728f6f8d7&amp;tenantId=cd5e6d23-cb99-4189-88ab-1a9021a0c451" TargetMode="External"/><Relationship Id="rId1" Type="http://schemas.openxmlformats.org/officeDocument/2006/relationships/hyperlink" Target="http://www.proplad.ufu.br/pide/pide-2022-2027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ams.microsoft.com/l/team/19%3aooQdt1UG-dfhhouOg_2D8_YtbSth2JheOTfVTk-ddn01%40thread.tacv2/conversations?groupId=312031fd-7104-4793-ae28-864728f6f8d7&amp;tenantId=cd5e6d23-cb99-4189-88ab-1a9021a0c451" TargetMode="External"/><Relationship Id="rId1" Type="http://schemas.openxmlformats.org/officeDocument/2006/relationships/hyperlink" Target="http://www.proplad.ufu.br/pide/pide-2022-202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eams.microsoft.com/l/team/19%3aooQdt1UG-dfhhouOg_2D8_YtbSth2JheOTfVTk-ddn01%40thread.tacv2/conversations?groupId=312031fd-7104-4793-ae28-864728f6f8d7&amp;tenantId=cd5e6d23-cb99-4189-88ab-1a9021a0c45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F42C7-1DF7-4258-9FFF-3EFC6C03A4B1}">
  <sheetPr>
    <tabColor theme="9"/>
  </sheetPr>
  <dimension ref="A1:H20"/>
  <sheetViews>
    <sheetView showGridLines="0" zoomScale="145" zoomScaleNormal="145" workbookViewId="0">
      <selection activeCell="B9" sqref="B9"/>
    </sheetView>
  </sheetViews>
  <sheetFormatPr defaultColWidth="0" defaultRowHeight="15" zeroHeight="1"/>
  <cols>
    <col min="1" max="1" width="9.140625" customWidth="1"/>
    <col min="2" max="2" width="99.140625" bestFit="1" customWidth="1"/>
    <col min="3" max="3" width="9.140625" customWidth="1"/>
    <col min="4" max="8" width="0" hidden="1" customWidth="1"/>
    <col min="9" max="16384" width="9.140625" hidden="1"/>
  </cols>
  <sheetData>
    <row r="1" spans="2:2">
      <c r="B1" s="158"/>
    </row>
    <row r="2" spans="2:2">
      <c r="B2" s="159" t="s">
        <v>0</v>
      </c>
    </row>
    <row r="3" spans="2:2">
      <c r="B3" s="160" t="s">
        <v>1</v>
      </c>
    </row>
    <row r="4" spans="2:2">
      <c r="B4" s="161" t="s">
        <v>2</v>
      </c>
    </row>
    <row r="5" spans="2:2"/>
    <row r="6" spans="2:2"/>
    <row r="7" spans="2:2" ht="18.75">
      <c r="B7" s="34" t="s">
        <v>3</v>
      </c>
    </row>
    <row r="8" spans="2:2"/>
    <row r="9" spans="2:2">
      <c r="B9" s="162" t="s">
        <v>4</v>
      </c>
    </row>
    <row r="10" spans="2:2">
      <c r="B10" s="33" t="s">
        <v>5</v>
      </c>
    </row>
    <row r="11" spans="2:2"/>
    <row r="12" spans="2:2">
      <c r="B12" s="162" t="s">
        <v>6</v>
      </c>
    </row>
    <row r="13" spans="2:2">
      <c r="B13" s="33" t="s">
        <v>7</v>
      </c>
    </row>
    <row r="14" spans="2:2"/>
    <row r="15" spans="2:2">
      <c r="B15" s="162" t="s">
        <v>8</v>
      </c>
    </row>
    <row r="16" spans="2:2">
      <c r="B16" s="33" t="s">
        <v>9</v>
      </c>
    </row>
    <row r="17" spans="2:2"/>
    <row r="18" spans="2:2">
      <c r="B18" s="162" t="s">
        <v>10</v>
      </c>
    </row>
    <row r="19" spans="2:2">
      <c r="B19" s="33" t="s">
        <v>11</v>
      </c>
    </row>
    <row r="20" spans="2:2"/>
  </sheetData>
  <hyperlinks>
    <hyperlink ref="B3" r:id="rId1" xr:uid="{2914B0ED-D8D0-4E61-BB94-BC43723298FA}"/>
    <hyperlink ref="B4" r:id="rId2" xr:uid="{933C12F7-02AA-4F47-B894-0D4A6F514F78}"/>
    <hyperlink ref="B12" location="Alinhamento_outros!A1" display="Alinhamento - indicadores propostos pela unidade" xr:uid="{A8A53C2D-F216-4CAF-AC59-0A0379B13F1A}"/>
    <hyperlink ref="B15" location="'Novos indicadores'!A1" display="Novos indicadores da unidade" xr:uid="{68F2F056-6BCC-46F1-8DD0-ECCBB41A7155}"/>
    <hyperlink ref="B18" location="'Plano de ação'!A1" display="Plano de ação" xr:uid="{6406C927-752A-4DEE-BEEF-35B2409406A5}"/>
    <hyperlink ref="B9" location="'Alinhamento_ind_Painel PIDE'!A1" display="Alinhamento - indicadores propostos pela unidade e disponíveis no Painel PDE" xr:uid="{686BC935-FF34-41CE-813C-AD1CA892B285}"/>
  </hyperlinks>
  <pageMargins left="0.511811024" right="0.511811024" top="0.78740157499999996" bottom="0.78740157499999996" header="0.31496062000000002" footer="0.3149606200000000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022-3390-483C-884C-220CC5C8E604}">
  <dimension ref="B2:B14"/>
  <sheetViews>
    <sheetView topLeftCell="A8" workbookViewId="0">
      <selection activeCell="B3" sqref="B3"/>
    </sheetView>
  </sheetViews>
  <sheetFormatPr defaultRowHeight="15"/>
  <cols>
    <col min="2" max="2" width="56.85546875" customWidth="1"/>
  </cols>
  <sheetData>
    <row r="2" spans="2:2" ht="60">
      <c r="B2" s="166" t="s">
        <v>40</v>
      </c>
    </row>
    <row r="3" spans="2:2" ht="45">
      <c r="B3" s="166" t="s">
        <v>1030</v>
      </c>
    </row>
    <row r="4" spans="2:2" ht="60">
      <c r="B4" s="166" t="s">
        <v>377</v>
      </c>
    </row>
    <row r="5" spans="2:2" ht="75">
      <c r="B5" s="166" t="s">
        <v>135</v>
      </c>
    </row>
    <row r="6" spans="2:2" ht="45">
      <c r="B6" s="166" t="s">
        <v>635</v>
      </c>
    </row>
    <row r="7" spans="2:2" ht="60">
      <c r="B7" s="166" t="s">
        <v>922</v>
      </c>
    </row>
    <row r="8" spans="2:2" ht="30">
      <c r="B8" s="166" t="s">
        <v>2097</v>
      </c>
    </row>
    <row r="9" spans="2:2" ht="30">
      <c r="B9" s="166" t="s">
        <v>268</v>
      </c>
    </row>
    <row r="10" spans="2:2" ht="45">
      <c r="B10" s="166" t="s">
        <v>551</v>
      </c>
    </row>
    <row r="11" spans="2:2" ht="45">
      <c r="B11" s="166" t="s">
        <v>590</v>
      </c>
    </row>
    <row r="12" spans="2:2" ht="30">
      <c r="B12" s="166" t="s">
        <v>1355</v>
      </c>
    </row>
    <row r="13" spans="2:2" ht="60">
      <c r="B13" s="166" t="s">
        <v>852</v>
      </c>
    </row>
    <row r="14" spans="2:2" ht="45">
      <c r="B14" s="166" t="s">
        <v>655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7711A-6655-4C96-8272-493FF6FB0C5C}">
  <sheetPr codeName="Planilha11">
    <tabColor rgb="FFFFC000"/>
  </sheetPr>
  <dimension ref="A1:O91"/>
  <sheetViews>
    <sheetView showGridLines="0" tabSelected="1" zoomScaleNormal="100" workbookViewId="0"/>
  </sheetViews>
  <sheetFormatPr defaultColWidth="0" defaultRowHeight="15" customHeight="1" zeroHeight="1"/>
  <cols>
    <col min="1" max="1" width="9.140625" customWidth="1"/>
    <col min="2" max="2" width="8.42578125" customWidth="1"/>
    <col min="3" max="13" width="9.140625" customWidth="1"/>
    <col min="14" max="14" width="9.7109375" customWidth="1"/>
    <col min="15" max="15" width="9.140625" customWidth="1"/>
    <col min="16" max="16384" width="9.140625" hidden="1"/>
  </cols>
  <sheetData>
    <row r="1" spans="1:14">
      <c r="A1" s="169" t="s">
        <v>12</v>
      </c>
      <c r="C1" s="200" t="s">
        <v>2098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2"/>
    </row>
    <row r="2" spans="1:14" ht="32.25" customHeight="1">
      <c r="C2" s="203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5"/>
    </row>
    <row r="3" spans="1:14"/>
    <row r="4" spans="1:14"/>
    <row r="5" spans="1:14"/>
    <row r="6" spans="1:14"/>
    <row r="7" spans="1:14"/>
    <row r="8" spans="1:14"/>
    <row r="9" spans="1:14"/>
    <row r="10" spans="1:14"/>
    <row r="11" spans="1:14"/>
    <row r="12" spans="1:14"/>
    <row r="13" spans="1:14"/>
    <row r="14" spans="1:14"/>
    <row r="15" spans="1:14"/>
    <row r="16" spans="1:14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</sheetData>
  <mergeCells count="1">
    <mergeCell ref="C1:N2"/>
  </mergeCells>
  <hyperlinks>
    <hyperlink ref="A1" location="MENU!A1" display="MENU" xr:uid="{610AB83A-982B-4FA2-BB20-9CCB968A188A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84CFA-EC46-4B9A-9F31-9E29FF867C7D}">
  <sheetPr codeName="Planilha10">
    <tabColor theme="9" tint="-0.249977111117893"/>
  </sheetPr>
  <dimension ref="A1:D5"/>
  <sheetViews>
    <sheetView showGridLines="0" zoomScale="80" zoomScaleNormal="80" workbookViewId="0"/>
  </sheetViews>
  <sheetFormatPr defaultColWidth="0" defaultRowHeight="15" zeroHeight="1"/>
  <cols>
    <col min="1" max="2" width="13" customWidth="1"/>
    <col min="3" max="3" width="195.5703125" customWidth="1"/>
    <col min="4" max="4" width="6" customWidth="1"/>
    <col min="5" max="16384" width="9.140625" hidden="1"/>
  </cols>
  <sheetData>
    <row r="1" spans="1:3">
      <c r="A1" s="169" t="s">
        <v>12</v>
      </c>
      <c r="B1" s="170"/>
    </row>
    <row r="2" spans="1:3" ht="31.5">
      <c r="C2" s="171" t="s">
        <v>2099</v>
      </c>
    </row>
    <row r="3" spans="1:3" ht="409.5" customHeight="1">
      <c r="C3" s="206" t="s">
        <v>2100</v>
      </c>
    </row>
    <row r="4" spans="1:3" ht="129.75" customHeight="1">
      <c r="C4" s="207"/>
    </row>
    <row r="5" spans="1:3"/>
  </sheetData>
  <mergeCells count="1">
    <mergeCell ref="C3:C4"/>
  </mergeCells>
  <hyperlinks>
    <hyperlink ref="A1" location="MENU!A1" display="MENU" xr:uid="{8C1E7F1D-DBCD-4AA8-A086-8D986D137B04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40FE2-B8F0-4921-972D-445C4C97CF12}">
  <dimension ref="B2:J18"/>
  <sheetViews>
    <sheetView workbookViewId="0">
      <selection activeCell="J2" sqref="J2:J6"/>
    </sheetView>
  </sheetViews>
  <sheetFormatPr defaultRowHeight="15"/>
  <sheetData>
    <row r="2" spans="2:10">
      <c r="B2" t="s">
        <v>164</v>
      </c>
      <c r="E2" t="s">
        <v>2101</v>
      </c>
      <c r="H2" s="163" t="s">
        <v>2102</v>
      </c>
      <c r="J2" s="163" t="s">
        <v>630</v>
      </c>
    </row>
    <row r="3" spans="2:10">
      <c r="B3" t="s">
        <v>185</v>
      </c>
      <c r="E3" t="s">
        <v>171</v>
      </c>
      <c r="H3" s="163" t="s">
        <v>2103</v>
      </c>
      <c r="J3" s="163" t="s">
        <v>276</v>
      </c>
    </row>
    <row r="4" spans="2:10">
      <c r="E4" t="s">
        <v>142</v>
      </c>
      <c r="H4" s="163" t="s">
        <v>195</v>
      </c>
      <c r="J4" s="163" t="s">
        <v>144</v>
      </c>
    </row>
    <row r="5" spans="2:10">
      <c r="E5" t="s">
        <v>363</v>
      </c>
      <c r="H5" t="s">
        <v>172</v>
      </c>
      <c r="J5" s="163" t="s">
        <v>690</v>
      </c>
    </row>
    <row r="6" spans="2:10">
      <c r="H6" s="163" t="s">
        <v>1794</v>
      </c>
      <c r="J6" s="163" t="s">
        <v>341</v>
      </c>
    </row>
    <row r="7" spans="2:10">
      <c r="H7" s="163" t="s">
        <v>2104</v>
      </c>
    </row>
    <row r="8" spans="2:10">
      <c r="H8" s="163" t="s">
        <v>2105</v>
      </c>
    </row>
    <row r="9" spans="2:10">
      <c r="H9" s="163" t="s">
        <v>1471</v>
      </c>
    </row>
    <row r="10" spans="2:10">
      <c r="H10" s="163" t="s">
        <v>1103</v>
      </c>
    </row>
    <row r="11" spans="2:10">
      <c r="H11" s="163" t="s">
        <v>1441</v>
      </c>
    </row>
    <row r="12" spans="2:10">
      <c r="H12" s="163" t="s">
        <v>1857</v>
      </c>
    </row>
    <row r="13" spans="2:10">
      <c r="H13" s="163" t="s">
        <v>910</v>
      </c>
    </row>
    <row r="14" spans="2:10">
      <c r="H14" s="163" t="s">
        <v>2106</v>
      </c>
    </row>
    <row r="15" spans="2:10">
      <c r="H15" s="163" t="s">
        <v>2107</v>
      </c>
    </row>
    <row r="16" spans="2:10">
      <c r="H16" s="163" t="s">
        <v>2108</v>
      </c>
    </row>
    <row r="17" spans="8:8">
      <c r="H17" s="163" t="s">
        <v>639</v>
      </c>
    </row>
    <row r="18" spans="8:8">
      <c r="H18" s="163" t="s">
        <v>1522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9C92-9077-429C-B72F-B66A9E30A9E1}">
  <dimension ref="B2:B214"/>
  <sheetViews>
    <sheetView topLeftCell="A216" workbookViewId="0">
      <selection activeCell="B7" sqref="B7"/>
    </sheetView>
  </sheetViews>
  <sheetFormatPr defaultRowHeight="15"/>
  <cols>
    <col min="2" max="2" width="179.7109375" bestFit="1" customWidth="1"/>
  </cols>
  <sheetData>
    <row r="2" spans="2:2">
      <c r="B2" t="s">
        <v>2109</v>
      </c>
    </row>
    <row r="3" spans="2:2">
      <c r="B3" t="s">
        <v>2110</v>
      </c>
    </row>
    <row r="4" spans="2:2">
      <c r="B4" t="s">
        <v>2111</v>
      </c>
    </row>
    <row r="5" spans="2:2">
      <c r="B5" t="s">
        <v>2112</v>
      </c>
    </row>
    <row r="6" spans="2:2">
      <c r="B6" t="s">
        <v>2113</v>
      </c>
    </row>
    <row r="7" spans="2:2">
      <c r="B7" t="s">
        <v>2114</v>
      </c>
    </row>
    <row r="8" spans="2:2">
      <c r="B8" t="s">
        <v>2115</v>
      </c>
    </row>
    <row r="9" spans="2:2">
      <c r="B9" t="s">
        <v>2116</v>
      </c>
    </row>
    <row r="10" spans="2:2">
      <c r="B10" t="s">
        <v>2117</v>
      </c>
    </row>
    <row r="11" spans="2:2">
      <c r="B11" t="s">
        <v>2118</v>
      </c>
    </row>
    <row r="12" spans="2:2">
      <c r="B12" t="s">
        <v>2119</v>
      </c>
    </row>
    <row r="13" spans="2:2">
      <c r="B13" t="s">
        <v>2120</v>
      </c>
    </row>
    <row r="14" spans="2:2">
      <c r="B14" t="s">
        <v>2121</v>
      </c>
    </row>
    <row r="15" spans="2:2">
      <c r="B15" t="s">
        <v>2122</v>
      </c>
    </row>
    <row r="16" spans="2:2">
      <c r="B16" t="s">
        <v>2123</v>
      </c>
    </row>
    <row r="17" spans="2:2">
      <c r="B17" t="s">
        <v>2124</v>
      </c>
    </row>
    <row r="18" spans="2:2">
      <c r="B18" t="s">
        <v>2125</v>
      </c>
    </row>
    <row r="19" spans="2:2">
      <c r="B19" t="s">
        <v>2126</v>
      </c>
    </row>
    <row r="20" spans="2:2">
      <c r="B20" t="s">
        <v>2127</v>
      </c>
    </row>
    <row r="21" spans="2:2">
      <c r="B21" t="s">
        <v>2128</v>
      </c>
    </row>
    <row r="22" spans="2:2">
      <c r="B22" t="s">
        <v>2129</v>
      </c>
    </row>
    <row r="23" spans="2:2">
      <c r="B23" t="s">
        <v>2130</v>
      </c>
    </row>
    <row r="24" spans="2:2">
      <c r="B24" t="s">
        <v>2131</v>
      </c>
    </row>
    <row r="25" spans="2:2">
      <c r="B25" t="s">
        <v>2132</v>
      </c>
    </row>
    <row r="26" spans="2:2">
      <c r="B26" t="s">
        <v>2133</v>
      </c>
    </row>
    <row r="27" spans="2:2">
      <c r="B27" t="s">
        <v>2134</v>
      </c>
    </row>
    <row r="28" spans="2:2">
      <c r="B28" t="s">
        <v>2135</v>
      </c>
    </row>
    <row r="29" spans="2:2">
      <c r="B29" t="s">
        <v>2136</v>
      </c>
    </row>
    <row r="30" spans="2:2">
      <c r="B30" t="s">
        <v>2137</v>
      </c>
    </row>
    <row r="31" spans="2:2">
      <c r="B31" t="s">
        <v>2138</v>
      </c>
    </row>
    <row r="32" spans="2:2">
      <c r="B32" t="s">
        <v>2139</v>
      </c>
    </row>
    <row r="33" spans="2:2">
      <c r="B33" t="s">
        <v>2140</v>
      </c>
    </row>
    <row r="34" spans="2:2">
      <c r="B34" t="s">
        <v>2141</v>
      </c>
    </row>
    <row r="35" spans="2:2">
      <c r="B35" t="s">
        <v>2142</v>
      </c>
    </row>
    <row r="36" spans="2:2">
      <c r="B36" t="s">
        <v>2143</v>
      </c>
    </row>
    <row r="37" spans="2:2">
      <c r="B37" t="s">
        <v>2144</v>
      </c>
    </row>
    <row r="38" spans="2:2">
      <c r="B38" t="s">
        <v>2145</v>
      </c>
    </row>
    <row r="39" spans="2:2">
      <c r="B39" t="s">
        <v>2146</v>
      </c>
    </row>
    <row r="40" spans="2:2">
      <c r="B40" t="s">
        <v>2147</v>
      </c>
    </row>
    <row r="41" spans="2:2">
      <c r="B41" t="s">
        <v>2148</v>
      </c>
    </row>
    <row r="42" spans="2:2">
      <c r="B42" t="s">
        <v>2149</v>
      </c>
    </row>
    <row r="43" spans="2:2">
      <c r="B43" t="s">
        <v>2150</v>
      </c>
    </row>
    <row r="44" spans="2:2">
      <c r="B44" t="s">
        <v>2151</v>
      </c>
    </row>
    <row r="45" spans="2:2">
      <c r="B45" t="s">
        <v>2152</v>
      </c>
    </row>
    <row r="46" spans="2:2">
      <c r="B46" t="s">
        <v>2153</v>
      </c>
    </row>
    <row r="47" spans="2:2">
      <c r="B47" t="s">
        <v>2154</v>
      </c>
    </row>
    <row r="48" spans="2:2">
      <c r="B48" t="s">
        <v>2155</v>
      </c>
    </row>
    <row r="49" spans="2:2">
      <c r="B49" t="s">
        <v>2156</v>
      </c>
    </row>
    <row r="50" spans="2:2">
      <c r="B50" t="s">
        <v>2157</v>
      </c>
    </row>
    <row r="51" spans="2:2">
      <c r="B51" t="s">
        <v>2158</v>
      </c>
    </row>
    <row r="52" spans="2:2">
      <c r="B52" t="s">
        <v>2159</v>
      </c>
    </row>
    <row r="53" spans="2:2">
      <c r="B53" t="s">
        <v>2160</v>
      </c>
    </row>
    <row r="54" spans="2:2">
      <c r="B54" t="s">
        <v>2161</v>
      </c>
    </row>
    <row r="55" spans="2:2">
      <c r="B55" t="s">
        <v>2162</v>
      </c>
    </row>
    <row r="56" spans="2:2">
      <c r="B56" t="s">
        <v>2163</v>
      </c>
    </row>
    <row r="57" spans="2:2">
      <c r="B57" t="s">
        <v>2164</v>
      </c>
    </row>
    <row r="58" spans="2:2">
      <c r="B58" t="s">
        <v>2165</v>
      </c>
    </row>
    <row r="59" spans="2:2">
      <c r="B59" t="s">
        <v>2166</v>
      </c>
    </row>
    <row r="60" spans="2:2">
      <c r="B60" t="s">
        <v>2167</v>
      </c>
    </row>
    <row r="61" spans="2:2">
      <c r="B61" t="s">
        <v>2168</v>
      </c>
    </row>
    <row r="62" spans="2:2">
      <c r="B62" t="s">
        <v>2169</v>
      </c>
    </row>
    <row r="63" spans="2:2">
      <c r="B63" t="s">
        <v>2170</v>
      </c>
    </row>
    <row r="64" spans="2:2">
      <c r="B64" t="s">
        <v>2171</v>
      </c>
    </row>
    <row r="65" spans="2:2">
      <c r="B65" t="s">
        <v>2172</v>
      </c>
    </row>
    <row r="66" spans="2:2">
      <c r="B66" t="s">
        <v>2173</v>
      </c>
    </row>
    <row r="67" spans="2:2">
      <c r="B67" t="s">
        <v>2174</v>
      </c>
    </row>
    <row r="68" spans="2:2">
      <c r="B68" t="s">
        <v>2175</v>
      </c>
    </row>
    <row r="69" spans="2:2">
      <c r="B69" t="s">
        <v>2176</v>
      </c>
    </row>
    <row r="70" spans="2:2">
      <c r="B70" t="s">
        <v>2177</v>
      </c>
    </row>
    <row r="71" spans="2:2">
      <c r="B71" t="s">
        <v>2178</v>
      </c>
    </row>
    <row r="72" spans="2:2">
      <c r="B72" t="s">
        <v>2070</v>
      </c>
    </row>
    <row r="73" spans="2:2">
      <c r="B73" t="s">
        <v>2179</v>
      </c>
    </row>
    <row r="74" spans="2:2">
      <c r="B74" t="s">
        <v>2180</v>
      </c>
    </row>
    <row r="75" spans="2:2">
      <c r="B75" t="s">
        <v>2181</v>
      </c>
    </row>
    <row r="76" spans="2:2">
      <c r="B76" t="s">
        <v>2182</v>
      </c>
    </row>
    <row r="77" spans="2:2">
      <c r="B77" t="s">
        <v>2183</v>
      </c>
    </row>
    <row r="78" spans="2:2">
      <c r="B78" t="s">
        <v>2184</v>
      </c>
    </row>
    <row r="79" spans="2:2">
      <c r="B79" t="s">
        <v>2185</v>
      </c>
    </row>
    <row r="80" spans="2:2">
      <c r="B80" t="s">
        <v>2186</v>
      </c>
    </row>
    <row r="81" spans="2:2">
      <c r="B81" t="s">
        <v>2187</v>
      </c>
    </row>
    <row r="82" spans="2:2">
      <c r="B82" t="s">
        <v>2188</v>
      </c>
    </row>
    <row r="83" spans="2:2">
      <c r="B83" t="s">
        <v>2189</v>
      </c>
    </row>
    <row r="84" spans="2:2">
      <c r="B84" t="s">
        <v>2190</v>
      </c>
    </row>
    <row r="85" spans="2:2">
      <c r="B85" t="s">
        <v>2191</v>
      </c>
    </row>
    <row r="86" spans="2:2">
      <c r="B86" t="s">
        <v>2192</v>
      </c>
    </row>
    <row r="87" spans="2:2">
      <c r="B87" t="s">
        <v>2193</v>
      </c>
    </row>
    <row r="88" spans="2:2">
      <c r="B88" t="s">
        <v>2194</v>
      </c>
    </row>
    <row r="89" spans="2:2">
      <c r="B89" t="s">
        <v>2195</v>
      </c>
    </row>
    <row r="90" spans="2:2">
      <c r="B90" t="s">
        <v>2196</v>
      </c>
    </row>
    <row r="91" spans="2:2">
      <c r="B91" t="s">
        <v>2197</v>
      </c>
    </row>
    <row r="92" spans="2:2">
      <c r="B92" t="s">
        <v>2198</v>
      </c>
    </row>
    <row r="93" spans="2:2">
      <c r="B93" t="s">
        <v>2199</v>
      </c>
    </row>
    <row r="94" spans="2:2">
      <c r="B94" t="s">
        <v>2200</v>
      </c>
    </row>
    <row r="95" spans="2:2">
      <c r="B95" t="s">
        <v>2201</v>
      </c>
    </row>
    <row r="96" spans="2:2">
      <c r="B96" t="s">
        <v>2202</v>
      </c>
    </row>
    <row r="97" spans="2:2">
      <c r="B97" t="s">
        <v>2203</v>
      </c>
    </row>
    <row r="98" spans="2:2">
      <c r="B98" t="s">
        <v>2204</v>
      </c>
    </row>
    <row r="99" spans="2:2">
      <c r="B99" t="s">
        <v>2205</v>
      </c>
    </row>
    <row r="100" spans="2:2">
      <c r="B100" t="s">
        <v>2206</v>
      </c>
    </row>
    <row r="101" spans="2:2">
      <c r="B101" t="s">
        <v>2062</v>
      </c>
    </row>
    <row r="102" spans="2:2">
      <c r="B102" t="s">
        <v>2207</v>
      </c>
    </row>
    <row r="103" spans="2:2">
      <c r="B103" t="s">
        <v>2208</v>
      </c>
    </row>
    <row r="104" spans="2:2">
      <c r="B104" t="s">
        <v>2209</v>
      </c>
    </row>
    <row r="105" spans="2:2">
      <c r="B105" t="s">
        <v>2210</v>
      </c>
    </row>
    <row r="106" spans="2:2">
      <c r="B106" t="s">
        <v>2211</v>
      </c>
    </row>
    <row r="107" spans="2:2">
      <c r="B107" t="s">
        <v>2212</v>
      </c>
    </row>
    <row r="108" spans="2:2">
      <c r="B108" t="s">
        <v>2213</v>
      </c>
    </row>
    <row r="109" spans="2:2">
      <c r="B109" t="s">
        <v>2214</v>
      </c>
    </row>
    <row r="110" spans="2:2">
      <c r="B110" t="s">
        <v>2215</v>
      </c>
    </row>
    <row r="111" spans="2:2">
      <c r="B111" t="s">
        <v>2216</v>
      </c>
    </row>
    <row r="112" spans="2:2">
      <c r="B112" t="s">
        <v>2217</v>
      </c>
    </row>
    <row r="113" spans="2:2">
      <c r="B113" t="s">
        <v>2218</v>
      </c>
    </row>
    <row r="114" spans="2:2">
      <c r="B114" t="s">
        <v>2219</v>
      </c>
    </row>
    <row r="115" spans="2:2">
      <c r="B115" t="s">
        <v>2220</v>
      </c>
    </row>
    <row r="116" spans="2:2">
      <c r="B116" t="s">
        <v>2221</v>
      </c>
    </row>
    <row r="117" spans="2:2">
      <c r="B117" t="s">
        <v>2222</v>
      </c>
    </row>
    <row r="118" spans="2:2">
      <c r="B118" t="s">
        <v>2223</v>
      </c>
    </row>
    <row r="119" spans="2:2">
      <c r="B119" t="s">
        <v>2224</v>
      </c>
    </row>
    <row r="120" spans="2:2">
      <c r="B120" t="s">
        <v>2225</v>
      </c>
    </row>
    <row r="121" spans="2:2">
      <c r="B121" t="s">
        <v>2226</v>
      </c>
    </row>
    <row r="122" spans="2:2">
      <c r="B122" t="s">
        <v>2227</v>
      </c>
    </row>
    <row r="123" spans="2:2">
      <c r="B123" t="s">
        <v>2228</v>
      </c>
    </row>
    <row r="124" spans="2:2">
      <c r="B124" t="s">
        <v>2229</v>
      </c>
    </row>
    <row r="125" spans="2:2">
      <c r="B125" t="s">
        <v>2230</v>
      </c>
    </row>
    <row r="126" spans="2:2">
      <c r="B126" t="s">
        <v>2231</v>
      </c>
    </row>
    <row r="127" spans="2:2">
      <c r="B127" t="s">
        <v>2232</v>
      </c>
    </row>
    <row r="128" spans="2:2">
      <c r="B128" t="s">
        <v>2233</v>
      </c>
    </row>
    <row r="129" spans="2:2">
      <c r="B129" t="s">
        <v>2234</v>
      </c>
    </row>
    <row r="130" spans="2:2">
      <c r="B130" t="s">
        <v>2235</v>
      </c>
    </row>
    <row r="131" spans="2:2">
      <c r="B131" t="s">
        <v>2236</v>
      </c>
    </row>
    <row r="132" spans="2:2">
      <c r="B132" t="s">
        <v>2237</v>
      </c>
    </row>
    <row r="133" spans="2:2">
      <c r="B133" t="s">
        <v>2238</v>
      </c>
    </row>
    <row r="134" spans="2:2">
      <c r="B134" t="s">
        <v>2239</v>
      </c>
    </row>
    <row r="135" spans="2:2">
      <c r="B135" t="s">
        <v>2240</v>
      </c>
    </row>
    <row r="136" spans="2:2">
      <c r="B136" t="s">
        <v>2241</v>
      </c>
    </row>
    <row r="137" spans="2:2">
      <c r="B137" t="s">
        <v>2242</v>
      </c>
    </row>
    <row r="138" spans="2:2">
      <c r="B138" t="s">
        <v>2243</v>
      </c>
    </row>
    <row r="139" spans="2:2">
      <c r="B139" t="s">
        <v>2244</v>
      </c>
    </row>
    <row r="140" spans="2:2">
      <c r="B140" t="s">
        <v>2245</v>
      </c>
    </row>
    <row r="141" spans="2:2">
      <c r="B141" t="s">
        <v>2246</v>
      </c>
    </row>
    <row r="142" spans="2:2">
      <c r="B142" t="s">
        <v>2073</v>
      </c>
    </row>
    <row r="143" spans="2:2">
      <c r="B143" t="s">
        <v>2247</v>
      </c>
    </row>
    <row r="144" spans="2:2">
      <c r="B144" t="s">
        <v>2248</v>
      </c>
    </row>
    <row r="145" spans="2:2">
      <c r="B145" t="s">
        <v>2249</v>
      </c>
    </row>
    <row r="146" spans="2:2">
      <c r="B146" t="s">
        <v>2250</v>
      </c>
    </row>
    <row r="147" spans="2:2">
      <c r="B147" t="s">
        <v>2251</v>
      </c>
    </row>
    <row r="148" spans="2:2">
      <c r="B148" t="s">
        <v>2252</v>
      </c>
    </row>
    <row r="149" spans="2:2">
      <c r="B149" t="s">
        <v>2253</v>
      </c>
    </row>
    <row r="150" spans="2:2">
      <c r="B150" t="s">
        <v>2254</v>
      </c>
    </row>
    <row r="151" spans="2:2">
      <c r="B151" t="s">
        <v>2255</v>
      </c>
    </row>
    <row r="152" spans="2:2">
      <c r="B152" t="s">
        <v>2256</v>
      </c>
    </row>
    <row r="153" spans="2:2">
      <c r="B153" t="s">
        <v>2257</v>
      </c>
    </row>
    <row r="154" spans="2:2">
      <c r="B154" t="s">
        <v>2258</v>
      </c>
    </row>
    <row r="155" spans="2:2">
      <c r="B155" t="s">
        <v>2259</v>
      </c>
    </row>
    <row r="156" spans="2:2">
      <c r="B156" t="s">
        <v>2260</v>
      </c>
    </row>
    <row r="157" spans="2:2">
      <c r="B157" t="s">
        <v>2261</v>
      </c>
    </row>
    <row r="158" spans="2:2">
      <c r="B158" t="s">
        <v>2262</v>
      </c>
    </row>
    <row r="159" spans="2:2">
      <c r="B159" t="s">
        <v>2263</v>
      </c>
    </row>
    <row r="160" spans="2:2">
      <c r="B160" t="s">
        <v>2264</v>
      </c>
    </row>
    <row r="161" spans="2:2">
      <c r="B161" t="s">
        <v>2265</v>
      </c>
    </row>
    <row r="162" spans="2:2">
      <c r="B162" t="s">
        <v>2266</v>
      </c>
    </row>
    <row r="163" spans="2:2">
      <c r="B163" t="s">
        <v>2267</v>
      </c>
    </row>
    <row r="164" spans="2:2">
      <c r="B164" t="s">
        <v>2268</v>
      </c>
    </row>
    <row r="165" spans="2:2">
      <c r="B165" t="s">
        <v>2269</v>
      </c>
    </row>
    <row r="166" spans="2:2">
      <c r="B166" t="s">
        <v>2270</v>
      </c>
    </row>
    <row r="167" spans="2:2">
      <c r="B167" t="s">
        <v>2271</v>
      </c>
    </row>
    <row r="168" spans="2:2">
      <c r="B168" t="s">
        <v>2272</v>
      </c>
    </row>
    <row r="169" spans="2:2">
      <c r="B169" t="s">
        <v>2273</v>
      </c>
    </row>
    <row r="170" spans="2:2">
      <c r="B170" t="s">
        <v>2274</v>
      </c>
    </row>
    <row r="171" spans="2:2">
      <c r="B171" t="s">
        <v>2275</v>
      </c>
    </row>
    <row r="172" spans="2:2">
      <c r="B172" t="s">
        <v>2276</v>
      </c>
    </row>
    <row r="173" spans="2:2">
      <c r="B173" t="s">
        <v>2277</v>
      </c>
    </row>
    <row r="174" spans="2:2">
      <c r="B174" t="s">
        <v>2278</v>
      </c>
    </row>
    <row r="175" spans="2:2">
      <c r="B175" t="s">
        <v>2279</v>
      </c>
    </row>
    <row r="176" spans="2:2">
      <c r="B176" t="s">
        <v>2280</v>
      </c>
    </row>
    <row r="177" spans="2:2">
      <c r="B177" t="s">
        <v>2281</v>
      </c>
    </row>
    <row r="178" spans="2:2">
      <c r="B178" t="s">
        <v>2282</v>
      </c>
    </row>
    <row r="179" spans="2:2">
      <c r="B179" t="s">
        <v>2283</v>
      </c>
    </row>
    <row r="180" spans="2:2">
      <c r="B180" t="s">
        <v>2284</v>
      </c>
    </row>
    <row r="181" spans="2:2">
      <c r="B181" t="s">
        <v>2285</v>
      </c>
    </row>
    <row r="182" spans="2:2">
      <c r="B182" t="s">
        <v>2286</v>
      </c>
    </row>
    <row r="183" spans="2:2">
      <c r="B183" t="s">
        <v>2287</v>
      </c>
    </row>
    <row r="184" spans="2:2">
      <c r="B184" t="s">
        <v>2288</v>
      </c>
    </row>
    <row r="185" spans="2:2">
      <c r="B185" t="s">
        <v>2289</v>
      </c>
    </row>
    <row r="186" spans="2:2">
      <c r="B186" t="s">
        <v>2290</v>
      </c>
    </row>
    <row r="187" spans="2:2">
      <c r="B187" t="s">
        <v>2291</v>
      </c>
    </row>
    <row r="188" spans="2:2">
      <c r="B188" t="s">
        <v>2292</v>
      </c>
    </row>
    <row r="189" spans="2:2">
      <c r="B189" t="s">
        <v>2293</v>
      </c>
    </row>
    <row r="190" spans="2:2">
      <c r="B190" t="s">
        <v>2294</v>
      </c>
    </row>
    <row r="191" spans="2:2">
      <c r="B191" t="s">
        <v>2295</v>
      </c>
    </row>
    <row r="192" spans="2:2">
      <c r="B192" t="s">
        <v>2296</v>
      </c>
    </row>
    <row r="193" spans="2:2">
      <c r="B193" t="s">
        <v>2297</v>
      </c>
    </row>
    <row r="194" spans="2:2">
      <c r="B194" t="s">
        <v>2298</v>
      </c>
    </row>
    <row r="195" spans="2:2">
      <c r="B195" t="s">
        <v>2299</v>
      </c>
    </row>
    <row r="196" spans="2:2">
      <c r="B196" t="s">
        <v>2300</v>
      </c>
    </row>
    <row r="197" spans="2:2">
      <c r="B197" t="s">
        <v>2301</v>
      </c>
    </row>
    <row r="198" spans="2:2">
      <c r="B198" t="s">
        <v>2302</v>
      </c>
    </row>
    <row r="199" spans="2:2">
      <c r="B199" t="s">
        <v>2303</v>
      </c>
    </row>
    <row r="200" spans="2:2">
      <c r="B200" t="s">
        <v>2304</v>
      </c>
    </row>
    <row r="201" spans="2:2">
      <c r="B201" t="s">
        <v>2305</v>
      </c>
    </row>
    <row r="202" spans="2:2">
      <c r="B202" t="s">
        <v>2306</v>
      </c>
    </row>
    <row r="203" spans="2:2">
      <c r="B203" t="s">
        <v>2307</v>
      </c>
    </row>
    <row r="204" spans="2:2">
      <c r="B204" t="s">
        <v>2308</v>
      </c>
    </row>
    <row r="205" spans="2:2">
      <c r="B205" t="s">
        <v>2309</v>
      </c>
    </row>
    <row r="206" spans="2:2">
      <c r="B206" t="s">
        <v>2310</v>
      </c>
    </row>
    <row r="207" spans="2:2">
      <c r="B207" t="s">
        <v>2311</v>
      </c>
    </row>
    <row r="208" spans="2:2">
      <c r="B208" t="s">
        <v>2312</v>
      </c>
    </row>
    <row r="209" spans="2:2">
      <c r="B209" t="s">
        <v>2313</v>
      </c>
    </row>
    <row r="210" spans="2:2">
      <c r="B210" t="s">
        <v>2314</v>
      </c>
    </row>
    <row r="211" spans="2:2">
      <c r="B211" t="s">
        <v>2315</v>
      </c>
    </row>
    <row r="212" spans="2:2">
      <c r="B212" t="s">
        <v>2316</v>
      </c>
    </row>
    <row r="213" spans="2:2">
      <c r="B213" t="s">
        <v>2317</v>
      </c>
    </row>
    <row r="214" spans="2:2">
      <c r="B214" t="s">
        <v>2318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12ABD-E206-4340-AF4E-9E280680EE69}">
  <sheetPr>
    <tabColor rgb="FF0070C0"/>
  </sheetPr>
  <dimension ref="B1:V290"/>
  <sheetViews>
    <sheetView showGridLines="0" zoomScaleNormal="100" workbookViewId="0">
      <selection activeCell="C3" sqref="C3:C290"/>
    </sheetView>
  </sheetViews>
  <sheetFormatPr defaultRowHeight="15"/>
  <cols>
    <col min="1" max="1" width="9.140625" style="1"/>
    <col min="2" max="2" width="9.140625" style="8"/>
    <col min="3" max="3" width="9.140625" style="9"/>
    <col min="4" max="13" width="14.85546875" style="9" customWidth="1"/>
    <col min="14" max="22" width="9.140625" style="9"/>
    <col min="23" max="16384" width="9.140625" style="1"/>
  </cols>
  <sheetData>
    <row r="1" spans="2:13">
      <c r="D1" s="9" t="s">
        <v>2319</v>
      </c>
      <c r="E1" s="9" t="s">
        <v>2320</v>
      </c>
      <c r="F1" s="9" t="s">
        <v>2319</v>
      </c>
      <c r="G1" s="9" t="s">
        <v>2320</v>
      </c>
      <c r="H1" s="9" t="s">
        <v>2319</v>
      </c>
      <c r="I1" s="9" t="s">
        <v>2320</v>
      </c>
      <c r="J1" s="9" t="s">
        <v>2319</v>
      </c>
      <c r="K1" s="9" t="s">
        <v>2320</v>
      </c>
      <c r="L1" s="9" t="s">
        <v>2319</v>
      </c>
      <c r="M1" s="9" t="s">
        <v>2320</v>
      </c>
    </row>
    <row r="2" spans="2:13">
      <c r="B2" s="8" t="s">
        <v>15</v>
      </c>
      <c r="C2" s="9" t="s">
        <v>2321</v>
      </c>
      <c r="D2" s="12">
        <v>2023</v>
      </c>
      <c r="E2" s="12">
        <v>2023</v>
      </c>
      <c r="F2" s="12">
        <v>2024</v>
      </c>
      <c r="G2" s="12">
        <v>2024</v>
      </c>
      <c r="H2" s="12">
        <v>2025</v>
      </c>
      <c r="I2" s="12">
        <v>2025</v>
      </c>
      <c r="J2" s="12">
        <v>2026</v>
      </c>
      <c r="K2" s="12">
        <v>2026</v>
      </c>
      <c r="L2" s="12">
        <v>2027</v>
      </c>
      <c r="M2" s="12">
        <v>2027</v>
      </c>
    </row>
    <row r="3" spans="2:13">
      <c r="B3" s="8" t="s">
        <v>39</v>
      </c>
      <c r="C3" s="9" t="s">
        <v>74</v>
      </c>
      <c r="D3" s="9">
        <f>VLOOKUP($B3&amp;$C3&amp;$D$2,BASE_PLANEJADOUNIDADES!$B:$C,2,0)</f>
        <v>0.65</v>
      </c>
      <c r="F3" s="9">
        <f>VLOOKUP($B3&amp;$C3&amp;$F$2,BASE_PLANEJADOUNIDADES!$B:$C,2,0)</f>
        <v>0.66</v>
      </c>
      <c r="H3" s="9">
        <f>VLOOKUP($B3&amp;$C3&amp;$H$2,BASE_PLANEJADOUNIDADES!$B:$C,2,0)</f>
        <v>0.66</v>
      </c>
      <c r="J3" s="9">
        <f>VLOOKUP($B3&amp;$C3&amp;$J$2,BASE_PLANEJADOUNIDADES!$B:$C,2,0)</f>
        <v>0.67</v>
      </c>
      <c r="L3" s="9">
        <f>VLOOKUP($B3&amp;$C3&amp;$L$2,BASE_PLANEJADOUNIDADES!$B:$C,2,0)</f>
        <v>0.67</v>
      </c>
    </row>
    <row r="4" spans="2:13">
      <c r="B4" s="8" t="s">
        <v>45</v>
      </c>
      <c r="C4" s="9" t="s">
        <v>74</v>
      </c>
      <c r="D4" s="9">
        <f>VLOOKUP($B4&amp;$C4&amp;$D$2,BASE_PLANEJADOUNIDADES!$B:$C,2,0)</f>
        <v>0.11</v>
      </c>
      <c r="F4" s="9">
        <f>VLOOKUP($B4&amp;$C4&amp;$F$2,BASE_PLANEJADOUNIDADES!$B:$C,2,0)</f>
        <v>0.11</v>
      </c>
      <c r="H4" s="9">
        <f>VLOOKUP($B4&amp;$C4&amp;$H$2,BASE_PLANEJADOUNIDADES!$B:$C,2,0)</f>
        <v>0.11</v>
      </c>
      <c r="J4" s="9">
        <f>VLOOKUP($B4&amp;$C4&amp;$J$2,BASE_PLANEJADOUNIDADES!$B:$C,2,0)</f>
        <v>0.11</v>
      </c>
      <c r="L4" s="9">
        <f>VLOOKUP($B4&amp;$C4&amp;$L$2,BASE_PLANEJADOUNIDADES!$B:$C,2,0)</f>
        <v>0.11</v>
      </c>
    </row>
    <row r="5" spans="2:13">
      <c r="B5" s="8" t="s">
        <v>48</v>
      </c>
      <c r="C5" s="9" t="s">
        <v>74</v>
      </c>
      <c r="D5" s="9">
        <f>VLOOKUP($B5&amp;$C5&amp;$D$2,BASE_PLANEJADOUNIDADES!$B:$C,2,0)</f>
        <v>0.09</v>
      </c>
      <c r="F5" s="9">
        <f>VLOOKUP($B5&amp;$C5&amp;$F$2,BASE_PLANEJADOUNIDADES!$B:$C,2,0)</f>
        <v>0.09</v>
      </c>
      <c r="H5" s="9">
        <f>VLOOKUP($B5&amp;$C5&amp;$H$2,BASE_PLANEJADOUNIDADES!$B:$C,2,0)</f>
        <v>0.09</v>
      </c>
      <c r="J5" s="9">
        <f>VLOOKUP($B5&amp;$C5&amp;$J$2,BASE_PLANEJADOUNIDADES!$B:$C,2,0)</f>
        <v>0.09</v>
      </c>
      <c r="L5" s="9">
        <f>VLOOKUP($B5&amp;$C5&amp;$L$2,BASE_PLANEJADOUNIDADES!$B:$C,2,0)</f>
        <v>0.09</v>
      </c>
    </row>
    <row r="6" spans="2:13">
      <c r="B6" s="8" t="s">
        <v>51</v>
      </c>
      <c r="C6" s="9" t="s">
        <v>74</v>
      </c>
      <c r="D6" s="9">
        <f>VLOOKUP($B6&amp;$C6&amp;$D$2,BASE_PLANEJADOUNIDADES!$B:$C,2,0)</f>
        <v>0.51</v>
      </c>
      <c r="F6" s="9">
        <f>VLOOKUP($B6&amp;$C6&amp;$F$2,BASE_PLANEJADOUNIDADES!$B:$C,2,0)</f>
        <v>0.51</v>
      </c>
      <c r="H6" s="9">
        <f>VLOOKUP($B6&amp;$C6&amp;$H$2,BASE_PLANEJADOUNIDADES!$B:$C,2,0)</f>
        <v>0.51</v>
      </c>
      <c r="J6" s="9">
        <f>VLOOKUP($B6&amp;$C6&amp;$J$2,BASE_PLANEJADOUNIDADES!$B:$C,2,0)</f>
        <v>0.51</v>
      </c>
      <c r="L6" s="9">
        <f>VLOOKUP($B6&amp;$C6&amp;$L$2,BASE_PLANEJADOUNIDADES!$B:$C,2,0)</f>
        <v>0.51</v>
      </c>
    </row>
    <row r="7" spans="2:13">
      <c r="B7" s="8" t="s">
        <v>54</v>
      </c>
      <c r="C7" s="9" t="s">
        <v>74</v>
      </c>
      <c r="D7" s="9">
        <f>VLOOKUP($B7&amp;$C7&amp;$D$2,BASE_PLANEJADOUNIDADES!$B:$C,2,0)</f>
        <v>0.54</v>
      </c>
      <c r="F7" s="9">
        <f>VLOOKUP($B7&amp;$C7&amp;$F$2,BASE_PLANEJADOUNIDADES!$B:$C,2,0)</f>
        <v>0.53</v>
      </c>
      <c r="H7" s="9">
        <f>VLOOKUP($B7&amp;$C7&amp;$H$2,BASE_PLANEJADOUNIDADES!$B:$C,2,0)</f>
        <v>0.53</v>
      </c>
      <c r="J7" s="9">
        <f>VLOOKUP($B7&amp;$C7&amp;$J$2,BASE_PLANEJADOUNIDADES!$B:$C,2,0)</f>
        <v>0.52</v>
      </c>
      <c r="L7" s="9">
        <f>VLOOKUP($B7&amp;$C7&amp;$L$2,BASE_PLANEJADOUNIDADES!$B:$C,2,0)</f>
        <v>0.52</v>
      </c>
    </row>
    <row r="8" spans="2:13">
      <c r="B8" s="8" t="s">
        <v>57</v>
      </c>
      <c r="C8" s="9" t="s">
        <v>74</v>
      </c>
      <c r="D8" s="9">
        <f>VLOOKUP($B8&amp;$C8&amp;$D$2,BASE_PLANEJADOUNIDADES!$B:$C,2,0)</f>
        <v>0.9</v>
      </c>
      <c r="F8" s="9">
        <f>VLOOKUP($B8&amp;$C8&amp;$F$2,BASE_PLANEJADOUNIDADES!$B:$C,2,0)</f>
        <v>0.9</v>
      </c>
      <c r="H8" s="9">
        <f>VLOOKUP($B8&amp;$C8&amp;$H$2,BASE_PLANEJADOUNIDADES!$B:$C,2,0)</f>
        <v>0.9</v>
      </c>
      <c r="J8" s="9">
        <f>VLOOKUP($B8&amp;$C8&amp;$J$2,BASE_PLANEJADOUNIDADES!$B:$C,2,0)</f>
        <v>0.9</v>
      </c>
      <c r="L8" s="9">
        <f>VLOOKUP($B8&amp;$C8&amp;$L$2,BASE_PLANEJADOUNIDADES!$B:$C,2,0)</f>
        <v>0.9</v>
      </c>
    </row>
    <row r="9" spans="2:13">
      <c r="B9" s="8" t="s">
        <v>61</v>
      </c>
      <c r="C9" s="9" t="s">
        <v>74</v>
      </c>
      <c r="D9" s="9">
        <f>VLOOKUP($B9&amp;$C9&amp;$D$2,BASE_PLANEJADOUNIDADES!$B:$C,2,0)</f>
        <v>0.44</v>
      </c>
      <c r="F9" s="9">
        <f>VLOOKUP($B9&amp;$C9&amp;$F$2,BASE_PLANEJADOUNIDADES!$B:$C,2,0)</f>
        <v>0.45</v>
      </c>
      <c r="H9" s="9">
        <f>VLOOKUP($B9&amp;$C9&amp;$H$2,BASE_PLANEJADOUNIDADES!$B:$C,2,0)</f>
        <v>0.45</v>
      </c>
      <c r="J9" s="9">
        <f>VLOOKUP($B9&amp;$C9&amp;$J$2,BASE_PLANEJADOUNIDADES!$B:$C,2,0)</f>
        <v>0.46</v>
      </c>
      <c r="L9" s="9">
        <f>VLOOKUP($B9&amp;$C9&amp;$L$2,BASE_PLANEJADOUNIDADES!$B:$C,2,0)</f>
        <v>0.46</v>
      </c>
    </row>
    <row r="10" spans="2:13">
      <c r="B10" s="8" t="s">
        <v>65</v>
      </c>
      <c r="C10" s="9" t="s">
        <v>74</v>
      </c>
      <c r="D10" s="9">
        <f>VLOOKUP($B10&amp;$C10&amp;$D$2,BASE_PLANEJADOUNIDADES!$B:$C,2,0)</f>
        <v>4</v>
      </c>
      <c r="F10" s="9">
        <f>VLOOKUP($B10&amp;$C10&amp;$F$2,BASE_PLANEJADOUNIDADES!$B:$C,2,0)</f>
        <v>4</v>
      </c>
      <c r="H10" s="9">
        <f>VLOOKUP($B10&amp;$C10&amp;$H$2,BASE_PLANEJADOUNIDADES!$B:$C,2,0)</f>
        <v>4</v>
      </c>
      <c r="J10" s="9">
        <f>VLOOKUP($B10&amp;$C10&amp;$J$2,BASE_PLANEJADOUNIDADES!$B:$C,2,0)</f>
        <v>4</v>
      </c>
      <c r="L10" s="9">
        <f>VLOOKUP($B10&amp;$C10&amp;$L$2,BASE_PLANEJADOUNIDADES!$B:$C,2,0)</f>
        <v>4</v>
      </c>
    </row>
    <row r="11" spans="2:13">
      <c r="B11" s="8" t="s">
        <v>70</v>
      </c>
      <c r="C11" s="9" t="s">
        <v>74</v>
      </c>
      <c r="D11" s="9">
        <f>VLOOKUP($B11&amp;$C11&amp;$D$2,BASE_PLANEJADOUNIDADES!$B:$C,2,0)</f>
        <v>4</v>
      </c>
      <c r="F11" s="9">
        <f>VLOOKUP($B11&amp;$C11&amp;$F$2,BASE_PLANEJADOUNIDADES!$B:$C,2,0)</f>
        <v>4</v>
      </c>
      <c r="H11" s="9">
        <f>VLOOKUP($B11&amp;$C11&amp;$H$2,BASE_PLANEJADOUNIDADES!$B:$C,2,0)</f>
        <v>4</v>
      </c>
      <c r="J11" s="9">
        <f>VLOOKUP($B11&amp;$C11&amp;$J$2,BASE_PLANEJADOUNIDADES!$B:$C,2,0)</f>
        <v>4</v>
      </c>
      <c r="L11" s="9">
        <f>VLOOKUP($B11&amp;$C11&amp;$L$2,BASE_PLANEJADOUNIDADES!$B:$C,2,0)</f>
        <v>4</v>
      </c>
    </row>
    <row r="12" spans="2:13">
      <c r="B12" s="8" t="s">
        <v>39</v>
      </c>
      <c r="C12" s="9" t="s">
        <v>1556</v>
      </c>
      <c r="D12" s="9">
        <f>VLOOKUP($B12&amp;$C12&amp;$D$2,BASE_PLANEJADOUNIDADES!$B:$C,2,0)</f>
        <v>0.55000000000000004</v>
      </c>
      <c r="F12" s="9">
        <f>VLOOKUP($B12&amp;$C12&amp;$F$2,BASE_PLANEJADOUNIDADES!$B:$C,2,0)</f>
        <v>0.56999999999999995</v>
      </c>
      <c r="H12" s="9">
        <f>VLOOKUP($B12&amp;$C12&amp;$H$2,BASE_PLANEJADOUNIDADES!$B:$C,2,0)</f>
        <v>0.59</v>
      </c>
      <c r="J12" s="9">
        <f>VLOOKUP($B12&amp;$C12&amp;$J$2,BASE_PLANEJADOUNIDADES!$B:$C,2,0)</f>
        <v>0.61</v>
      </c>
      <c r="L12" s="9">
        <f>VLOOKUP($B12&amp;$C12&amp;$L$2,BASE_PLANEJADOUNIDADES!$B:$C,2,0)</f>
        <v>0.63</v>
      </c>
    </row>
    <row r="13" spans="2:13">
      <c r="B13" s="8" t="s">
        <v>45</v>
      </c>
      <c r="C13" s="9" t="s">
        <v>1556</v>
      </c>
      <c r="D13" s="9">
        <f>VLOOKUP($B13&amp;$C13&amp;$D$2,BASE_PLANEJADOUNIDADES!$B:$C,2,0)</f>
        <v>0.12</v>
      </c>
      <c r="F13" s="9">
        <f>VLOOKUP($B13&amp;$C13&amp;$F$2,BASE_PLANEJADOUNIDADES!$B:$C,2,0)</f>
        <v>0.115</v>
      </c>
      <c r="H13" s="9">
        <f>VLOOKUP($B13&amp;$C13&amp;$H$2,BASE_PLANEJADOUNIDADES!$B:$C,2,0)</f>
        <v>0.11</v>
      </c>
      <c r="J13" s="9">
        <f>VLOOKUP($B13&amp;$C13&amp;$J$2,BASE_PLANEJADOUNIDADES!$B:$C,2,0)</f>
        <v>0.105</v>
      </c>
      <c r="L13" s="9">
        <f>VLOOKUP($B13&amp;$C13&amp;$L$2,BASE_PLANEJADOUNIDADES!$B:$C,2,0)</f>
        <v>0.1</v>
      </c>
    </row>
    <row r="14" spans="2:13">
      <c r="B14" s="8" t="s">
        <v>48</v>
      </c>
      <c r="C14" s="9" t="s">
        <v>1556</v>
      </c>
      <c r="D14" s="9">
        <f>VLOOKUP($B14&amp;$C14&amp;$D$2,BASE_PLANEJADOUNIDADES!$B:$C,2,0)</f>
        <v>0.13</v>
      </c>
      <c r="F14" s="9">
        <f>VLOOKUP($B14&amp;$C14&amp;$F$2,BASE_PLANEJADOUNIDADES!$B:$C,2,0)</f>
        <v>0.125</v>
      </c>
      <c r="H14" s="9">
        <f>VLOOKUP($B14&amp;$C14&amp;$H$2,BASE_PLANEJADOUNIDADES!$B:$C,2,0)</f>
        <v>0.12</v>
      </c>
      <c r="J14" s="9">
        <f>VLOOKUP($B14&amp;$C14&amp;$J$2,BASE_PLANEJADOUNIDADES!$B:$C,2,0)</f>
        <v>0.115</v>
      </c>
      <c r="L14" s="9">
        <f>VLOOKUP($B14&amp;$C14&amp;$L$2,BASE_PLANEJADOUNIDADES!$B:$C,2,0)</f>
        <v>0.11</v>
      </c>
    </row>
    <row r="15" spans="2:13">
      <c r="B15" s="8" t="s">
        <v>51</v>
      </c>
      <c r="C15" s="9" t="s">
        <v>1556</v>
      </c>
      <c r="D15" s="9">
        <f>VLOOKUP($B15&amp;$C15&amp;$D$2,BASE_PLANEJADOUNIDADES!$B:$C,2,0)</f>
        <v>0.66</v>
      </c>
      <c r="F15" s="9">
        <f>VLOOKUP($B15&amp;$C15&amp;$F$2,BASE_PLANEJADOUNIDADES!$B:$C,2,0)</f>
        <v>0.65</v>
      </c>
      <c r="H15" s="9">
        <f>VLOOKUP($B15&amp;$C15&amp;$H$2,BASE_PLANEJADOUNIDADES!$B:$C,2,0)</f>
        <v>0.64</v>
      </c>
      <c r="J15" s="9">
        <f>VLOOKUP($B15&amp;$C15&amp;$J$2,BASE_PLANEJADOUNIDADES!$B:$C,2,0)</f>
        <v>0.63</v>
      </c>
      <c r="L15" s="9">
        <f>VLOOKUP($B15&amp;$C15&amp;$L$2,BASE_PLANEJADOUNIDADES!$B:$C,2,0)</f>
        <v>0.62</v>
      </c>
    </row>
    <row r="16" spans="2:13">
      <c r="B16" s="8" t="s">
        <v>54</v>
      </c>
      <c r="C16" s="9" t="s">
        <v>1556</v>
      </c>
      <c r="D16" s="9">
        <f>VLOOKUP($B16&amp;$C16&amp;$D$2,BASE_PLANEJADOUNIDADES!$B:$C,2,0)</f>
        <v>0.57999999999999996</v>
      </c>
      <c r="F16" s="9">
        <f>VLOOKUP($B16&amp;$C16&amp;$F$2,BASE_PLANEJADOUNIDADES!$B:$C,2,0)</f>
        <v>0.56000000000000005</v>
      </c>
      <c r="H16" s="9">
        <f>VLOOKUP($B16&amp;$C16&amp;$H$2,BASE_PLANEJADOUNIDADES!$B:$C,2,0)</f>
        <v>0.56000000000000005</v>
      </c>
      <c r="J16" s="9">
        <f>VLOOKUP($B16&amp;$C16&amp;$J$2,BASE_PLANEJADOUNIDADES!$B:$C,2,0)</f>
        <v>0.55000000000000004</v>
      </c>
      <c r="L16" s="9">
        <f>VLOOKUP($B16&amp;$C16&amp;$L$2,BASE_PLANEJADOUNIDADES!$B:$C,2,0)</f>
        <v>0.54</v>
      </c>
    </row>
    <row r="17" spans="2:12">
      <c r="B17" s="8" t="s">
        <v>57</v>
      </c>
      <c r="C17" s="9" t="s">
        <v>1556</v>
      </c>
      <c r="D17" s="9">
        <f>VLOOKUP($B17&amp;$C17&amp;$D$2,BASE_PLANEJADOUNIDADES!$B:$C,2,0)</f>
        <v>0.34</v>
      </c>
      <c r="F17" s="9">
        <f>VLOOKUP($B17&amp;$C17&amp;$F$2,BASE_PLANEJADOUNIDADES!$B:$C,2,0)</f>
        <v>0.36</v>
      </c>
      <c r="H17" s="9">
        <f>VLOOKUP($B17&amp;$C17&amp;$H$2,BASE_PLANEJADOUNIDADES!$B:$C,2,0)</f>
        <v>0.38</v>
      </c>
      <c r="J17" s="9">
        <f>VLOOKUP($B17&amp;$C17&amp;$J$2,BASE_PLANEJADOUNIDADES!$B:$C,2,0)</f>
        <v>0.4</v>
      </c>
      <c r="L17" s="9">
        <f>VLOOKUP($B17&amp;$C17&amp;$L$2,BASE_PLANEJADOUNIDADES!$B:$C,2,0)</f>
        <v>0.42</v>
      </c>
    </row>
    <row r="18" spans="2:12">
      <c r="B18" s="8" t="s">
        <v>61</v>
      </c>
      <c r="C18" s="9" t="s">
        <v>1556</v>
      </c>
      <c r="D18" s="9">
        <f>VLOOKUP($B18&amp;$C18&amp;$D$2,BASE_PLANEJADOUNIDADES!$B:$C,2,0)</f>
        <v>0.24</v>
      </c>
      <c r="F18" s="9">
        <f>VLOOKUP($B18&amp;$C18&amp;$F$2,BASE_PLANEJADOUNIDADES!$B:$C,2,0)</f>
        <v>0.26</v>
      </c>
      <c r="H18" s="9">
        <f>VLOOKUP($B18&amp;$C18&amp;$H$2,BASE_PLANEJADOUNIDADES!$B:$C,2,0)</f>
        <v>0.28000000000000003</v>
      </c>
      <c r="J18" s="9">
        <f>VLOOKUP($B18&amp;$C18&amp;$J$2,BASE_PLANEJADOUNIDADES!$B:$C,2,0)</f>
        <v>0.3</v>
      </c>
      <c r="L18" s="9">
        <f>VLOOKUP($B18&amp;$C18&amp;$L$2,BASE_PLANEJADOUNIDADES!$B:$C,2,0)</f>
        <v>0.32</v>
      </c>
    </row>
    <row r="19" spans="2:12">
      <c r="B19" s="8" t="s">
        <v>65</v>
      </c>
      <c r="C19" s="9" t="s">
        <v>1556</v>
      </c>
      <c r="D19" s="9">
        <f>VLOOKUP($B19&amp;$C19&amp;$D$2,BASE_PLANEJADOUNIDADES!$B:$C,2,0)</f>
        <v>4</v>
      </c>
      <c r="F19" s="9">
        <f>VLOOKUP($B19&amp;$C19&amp;$F$2,BASE_PLANEJADOUNIDADES!$B:$C,2,0)</f>
        <v>4</v>
      </c>
      <c r="H19" s="9">
        <f>VLOOKUP($B19&amp;$C19&amp;$H$2,BASE_PLANEJADOUNIDADES!$B:$C,2,0)</f>
        <v>4.25</v>
      </c>
      <c r="J19" s="9">
        <f>VLOOKUP($B19&amp;$C19&amp;$J$2,BASE_PLANEJADOUNIDADES!$B:$C,2,0)</f>
        <v>4.25</v>
      </c>
      <c r="L19" s="9">
        <f>VLOOKUP($B19&amp;$C19&amp;$L$2,BASE_PLANEJADOUNIDADES!$B:$C,2,0)</f>
        <v>4.5</v>
      </c>
    </row>
    <row r="20" spans="2:12">
      <c r="B20" s="8" t="s">
        <v>70</v>
      </c>
      <c r="C20" s="9" t="s">
        <v>1556</v>
      </c>
      <c r="D20" s="9">
        <f>VLOOKUP($B20&amp;$C20&amp;$D$2,BASE_PLANEJADOUNIDADES!$B:$C,2,0)</f>
        <v>4</v>
      </c>
      <c r="F20" s="9">
        <f>VLOOKUP($B20&amp;$C20&amp;$F$2,BASE_PLANEJADOUNIDADES!$B:$C,2,0)</f>
        <v>4</v>
      </c>
      <c r="H20" s="9">
        <f>VLOOKUP($B20&amp;$C20&amp;$H$2,BASE_PLANEJADOUNIDADES!$B:$C,2,0)</f>
        <v>4</v>
      </c>
      <c r="J20" s="9">
        <f>VLOOKUP($B20&amp;$C20&amp;$J$2,BASE_PLANEJADOUNIDADES!$B:$C,2,0)</f>
        <v>4</v>
      </c>
      <c r="L20" s="9">
        <f>VLOOKUP($B20&amp;$C20&amp;$L$2,BASE_PLANEJADOUNIDADES!$B:$C,2,0)</f>
        <v>4</v>
      </c>
    </row>
    <row r="21" spans="2:12">
      <c r="B21" s="8" t="s">
        <v>39</v>
      </c>
      <c r="C21" s="9" t="s">
        <v>14</v>
      </c>
      <c r="D21" s="9">
        <f>VLOOKUP($B21&amp;$C21&amp;$D$2,BASE_PLANEJADOUNIDADES!$B:$C,2,0)</f>
        <v>5.4000000000000003E-3</v>
      </c>
      <c r="F21" s="9">
        <f>VLOOKUP($B21&amp;$C21&amp;$F$2,BASE_PLANEJADOUNIDADES!$B:$C,2,0)</f>
        <v>0.54</v>
      </c>
      <c r="H21" s="9">
        <f>VLOOKUP($B21&amp;$C21&amp;$H$2,BASE_PLANEJADOUNIDADES!$B:$C,2,0)</f>
        <v>0.54</v>
      </c>
      <c r="J21" s="9">
        <f>VLOOKUP($B21&amp;$C21&amp;$J$2,BASE_PLANEJADOUNIDADES!$B:$C,2,0)</f>
        <v>0.54</v>
      </c>
      <c r="L21" s="9">
        <f>VLOOKUP($B21&amp;$C21&amp;$L$2,BASE_PLANEJADOUNIDADES!$B:$C,2,0)</f>
        <v>0.54</v>
      </c>
    </row>
    <row r="22" spans="2:12">
      <c r="B22" s="8" t="s">
        <v>45</v>
      </c>
      <c r="C22" s="9" t="s">
        <v>14</v>
      </c>
      <c r="D22" s="9">
        <f>VLOOKUP($B22&amp;$C22&amp;$D$2,BASE_PLANEJADOUNIDADES!$B:$C,2,0)</f>
        <v>0.09</v>
      </c>
      <c r="F22" s="9">
        <f>VLOOKUP($B22&amp;$C22&amp;$F$2,BASE_PLANEJADOUNIDADES!$B:$C,2,0)</f>
        <v>0.09</v>
      </c>
      <c r="H22" s="9">
        <f>VLOOKUP($B22&amp;$C22&amp;$H$2,BASE_PLANEJADOUNIDADES!$B:$C,2,0)</f>
        <v>0.09</v>
      </c>
      <c r="J22" s="9">
        <f>VLOOKUP($B22&amp;$C22&amp;$J$2,BASE_PLANEJADOUNIDADES!$B:$C,2,0)</f>
        <v>0.09</v>
      </c>
      <c r="L22" s="9">
        <f>VLOOKUP($B22&amp;$C22&amp;$L$2,BASE_PLANEJADOUNIDADES!$B:$C,2,0)</f>
        <v>0.09</v>
      </c>
    </row>
    <row r="23" spans="2:12">
      <c r="B23" s="8" t="s">
        <v>48</v>
      </c>
      <c r="C23" s="9" t="s">
        <v>14</v>
      </c>
      <c r="D23" s="9">
        <f>VLOOKUP($B23&amp;$C23&amp;$D$2,BASE_PLANEJADOUNIDADES!$B:$C,2,0)</f>
        <v>0.05</v>
      </c>
      <c r="F23" s="9">
        <f>VLOOKUP($B23&amp;$C23&amp;$F$2,BASE_PLANEJADOUNIDADES!$B:$C,2,0)</f>
        <v>0.05</v>
      </c>
      <c r="H23" s="9">
        <f>VLOOKUP($B23&amp;$C23&amp;$H$2,BASE_PLANEJADOUNIDADES!$B:$C,2,0)</f>
        <v>0.05</v>
      </c>
      <c r="J23" s="9">
        <f>VLOOKUP($B23&amp;$C23&amp;$J$2,BASE_PLANEJADOUNIDADES!$B:$C,2,0)</f>
        <v>0.05</v>
      </c>
      <c r="L23" s="9">
        <f>VLOOKUP($B23&amp;$C23&amp;$L$2,BASE_PLANEJADOUNIDADES!$B:$C,2,0)</f>
        <v>0.05</v>
      </c>
    </row>
    <row r="24" spans="2:12">
      <c r="B24" s="8" t="s">
        <v>51</v>
      </c>
      <c r="C24" s="9" t="s">
        <v>14</v>
      </c>
      <c r="D24" s="9">
        <f>VLOOKUP($B24&amp;$C24&amp;$D$2,BASE_PLANEJADOUNIDADES!$B:$C,2,0)</f>
        <v>0.7</v>
      </c>
      <c r="F24" s="9">
        <f>VLOOKUP($B24&amp;$C24&amp;$F$2,BASE_PLANEJADOUNIDADES!$B:$C,2,0)</f>
        <v>0.7</v>
      </c>
      <c r="H24" s="9">
        <f>VLOOKUP($B24&amp;$C24&amp;$H$2,BASE_PLANEJADOUNIDADES!$B:$C,2,0)</f>
        <v>0.7</v>
      </c>
      <c r="J24" s="9">
        <f>VLOOKUP($B24&amp;$C24&amp;$J$2,BASE_PLANEJADOUNIDADES!$B:$C,2,0)</f>
        <v>0.7</v>
      </c>
      <c r="L24" s="9">
        <f>VLOOKUP($B24&amp;$C24&amp;$L$2,BASE_PLANEJADOUNIDADES!$B:$C,2,0)</f>
        <v>0.7</v>
      </c>
    </row>
    <row r="25" spans="2:12">
      <c r="B25" s="8" t="s">
        <v>54</v>
      </c>
      <c r="C25" s="9" t="s">
        <v>14</v>
      </c>
      <c r="D25" s="9">
        <f>VLOOKUP($B25&amp;$C25&amp;$D$2,BASE_PLANEJADOUNIDADES!$B:$C,2,0)</f>
        <v>0.65</v>
      </c>
      <c r="F25" s="9">
        <f>VLOOKUP($B25&amp;$C25&amp;$F$2,BASE_PLANEJADOUNIDADES!$B:$C,2,0)</f>
        <v>0.65</v>
      </c>
      <c r="H25" s="9">
        <f>VLOOKUP($B25&amp;$C25&amp;$H$2,BASE_PLANEJADOUNIDADES!$B:$C,2,0)</f>
        <v>0.65</v>
      </c>
      <c r="J25" s="9">
        <f>VLOOKUP($B25&amp;$C25&amp;$J$2,BASE_PLANEJADOUNIDADES!$B:$C,2,0)</f>
        <v>0.65</v>
      </c>
      <c r="L25" s="9">
        <f>VLOOKUP($B25&amp;$C25&amp;$L$2,BASE_PLANEJADOUNIDADES!$B:$C,2,0)</f>
        <v>0.65</v>
      </c>
    </row>
    <row r="26" spans="2:12">
      <c r="B26" s="8" t="s">
        <v>57</v>
      </c>
      <c r="C26" s="9" t="s">
        <v>14</v>
      </c>
      <c r="D26" s="9">
        <f>VLOOKUP($B26&amp;$C26&amp;$D$2,BASE_PLANEJADOUNIDADES!$B:$C,2,0)</f>
        <v>0.3</v>
      </c>
      <c r="F26" s="9">
        <f>VLOOKUP($B26&amp;$C26&amp;$F$2,BASE_PLANEJADOUNIDADES!$B:$C,2,0)</f>
        <v>0.3</v>
      </c>
      <c r="H26" s="9">
        <f>VLOOKUP($B26&amp;$C26&amp;$H$2,BASE_PLANEJADOUNIDADES!$B:$C,2,0)</f>
        <v>0.3</v>
      </c>
      <c r="J26" s="9">
        <f>VLOOKUP($B26&amp;$C26&amp;$J$2,BASE_PLANEJADOUNIDADES!$B:$C,2,0)</f>
        <v>0.3</v>
      </c>
      <c r="L26" s="9">
        <f>VLOOKUP($B26&amp;$C26&amp;$L$2,BASE_PLANEJADOUNIDADES!$B:$C,2,0)</f>
        <v>0.3</v>
      </c>
    </row>
    <row r="27" spans="2:12">
      <c r="B27" s="8" t="s">
        <v>61</v>
      </c>
      <c r="C27" s="9" t="s">
        <v>14</v>
      </c>
      <c r="D27" s="9">
        <f>VLOOKUP($B27&amp;$C27&amp;$D$2,BASE_PLANEJADOUNIDADES!$B:$C,2,0)</f>
        <v>0.26</v>
      </c>
      <c r="F27" s="9">
        <f>VLOOKUP($B27&amp;$C27&amp;$F$2,BASE_PLANEJADOUNIDADES!$B:$C,2,0)</f>
        <v>0.26</v>
      </c>
      <c r="H27" s="9">
        <f>VLOOKUP($B27&amp;$C27&amp;$H$2,BASE_PLANEJADOUNIDADES!$B:$C,2,0)</f>
        <v>0.26</v>
      </c>
      <c r="J27" s="9">
        <f>VLOOKUP($B27&amp;$C27&amp;$J$2,BASE_PLANEJADOUNIDADES!$B:$C,2,0)</f>
        <v>0.26</v>
      </c>
      <c r="L27" s="9">
        <f>VLOOKUP($B27&amp;$C27&amp;$L$2,BASE_PLANEJADOUNIDADES!$B:$C,2,0)</f>
        <v>0.26</v>
      </c>
    </row>
    <row r="28" spans="2:12">
      <c r="B28" s="8" t="s">
        <v>65</v>
      </c>
      <c r="C28" s="9" t="s">
        <v>14</v>
      </c>
      <c r="D28" s="9">
        <f>VLOOKUP($B28&amp;$C28&amp;$D$2,BASE_PLANEJADOUNIDADES!$B:$C,2,0)</f>
        <v>4</v>
      </c>
      <c r="F28" s="9">
        <f>VLOOKUP($B28&amp;$C28&amp;$F$2,BASE_PLANEJADOUNIDADES!$B:$C,2,0)</f>
        <v>4</v>
      </c>
      <c r="H28" s="9">
        <f>VLOOKUP($B28&amp;$C28&amp;$H$2,BASE_PLANEJADOUNIDADES!$B:$C,2,0)</f>
        <v>5</v>
      </c>
      <c r="J28" s="9">
        <f>VLOOKUP($B28&amp;$C28&amp;$J$2,BASE_PLANEJADOUNIDADES!$B:$C,2,0)</f>
        <v>5</v>
      </c>
      <c r="L28" s="9">
        <f>VLOOKUP($B28&amp;$C28&amp;$L$2,BASE_PLANEJADOUNIDADES!$B:$C,2,0)</f>
        <v>5</v>
      </c>
    </row>
    <row r="29" spans="2:12">
      <c r="B29" s="8" t="s">
        <v>70</v>
      </c>
      <c r="C29" s="9" t="s">
        <v>14</v>
      </c>
      <c r="D29" s="9">
        <f>VLOOKUP($B29&amp;$C29&amp;$D$2,BASE_PLANEJADOUNIDADES!$B:$C,2,0)</f>
        <v>4</v>
      </c>
      <c r="F29" s="9">
        <f>VLOOKUP($B29&amp;$C29&amp;$F$2,BASE_PLANEJADOUNIDADES!$B:$C,2,0)</f>
        <v>4</v>
      </c>
      <c r="H29" s="9">
        <f>VLOOKUP($B29&amp;$C29&amp;$H$2,BASE_PLANEJADOUNIDADES!$B:$C,2,0)</f>
        <v>5</v>
      </c>
      <c r="J29" s="9">
        <f>VLOOKUP($B29&amp;$C29&amp;$J$2,BASE_PLANEJADOUNIDADES!$B:$C,2,0)</f>
        <v>5</v>
      </c>
      <c r="L29" s="9">
        <f>VLOOKUP($B29&amp;$C29&amp;$L$2,BASE_PLANEJADOUNIDADES!$B:$C,2,0)</f>
        <v>5</v>
      </c>
    </row>
    <row r="30" spans="2:12">
      <c r="B30" s="8" t="s">
        <v>39</v>
      </c>
      <c r="C30" s="9" t="s">
        <v>1662</v>
      </c>
      <c r="D30" s="9">
        <f>VLOOKUP($B30&amp;$C30&amp;$D$2,BASE_PLANEJADOUNIDADES!$B:$C,2,0)</f>
        <v>0.28000000000000003</v>
      </c>
      <c r="F30" s="9">
        <f>VLOOKUP($B30&amp;$C30&amp;$F$2,BASE_PLANEJADOUNIDADES!$B:$C,2,0)</f>
        <v>0.28000000000000003</v>
      </c>
      <c r="H30" s="9">
        <f>VLOOKUP($B30&amp;$C30&amp;$H$2,BASE_PLANEJADOUNIDADES!$B:$C,2,0)</f>
        <v>0.28999999999999998</v>
      </c>
      <c r="J30" s="9">
        <f>VLOOKUP($B30&amp;$C30&amp;$J$2,BASE_PLANEJADOUNIDADES!$B:$C,2,0)</f>
        <v>0.28999999999999998</v>
      </c>
      <c r="L30" s="9">
        <f>VLOOKUP($B30&amp;$C30&amp;$L$2,BASE_PLANEJADOUNIDADES!$B:$C,2,0)</f>
        <v>0.3</v>
      </c>
    </row>
    <row r="31" spans="2:12">
      <c r="B31" s="8" t="s">
        <v>45</v>
      </c>
      <c r="C31" s="9" t="s">
        <v>1662</v>
      </c>
      <c r="D31" s="9">
        <f>VLOOKUP($B31&amp;$C31&amp;$D$2,BASE_PLANEJADOUNIDADES!$B:$C,2,0)</f>
        <v>0.14000000000000001</v>
      </c>
      <c r="F31" s="9">
        <f>VLOOKUP($B31&amp;$C31&amp;$F$2,BASE_PLANEJADOUNIDADES!$B:$C,2,0)</f>
        <v>0.14000000000000001</v>
      </c>
      <c r="H31" s="9">
        <f>VLOOKUP($B31&amp;$C31&amp;$H$2,BASE_PLANEJADOUNIDADES!$B:$C,2,0)</f>
        <v>0.13</v>
      </c>
      <c r="J31" s="9">
        <f>VLOOKUP($B31&amp;$C31&amp;$J$2,BASE_PLANEJADOUNIDADES!$B:$C,2,0)</f>
        <v>0.13</v>
      </c>
      <c r="L31" s="9">
        <f>VLOOKUP($B31&amp;$C31&amp;$L$2,BASE_PLANEJADOUNIDADES!$B:$C,2,0)</f>
        <v>0.12</v>
      </c>
    </row>
    <row r="32" spans="2:12">
      <c r="B32" s="8" t="s">
        <v>48</v>
      </c>
      <c r="C32" s="9" t="s">
        <v>1662</v>
      </c>
      <c r="D32" s="9" t="str">
        <f>VLOOKUP($B32&amp;$C32&amp;$D$2,BASE_PLANEJADOUNIDADES!$B:$C,2,0)</f>
        <v/>
      </c>
      <c r="F32" s="9" t="str">
        <f>VLOOKUP($B32&amp;$C32&amp;$F$2,BASE_PLANEJADOUNIDADES!$B:$C,2,0)</f>
        <v/>
      </c>
      <c r="H32" s="9" t="str">
        <f>VLOOKUP($B32&amp;$C32&amp;$H$2,BASE_PLANEJADOUNIDADES!$B:$C,2,0)</f>
        <v/>
      </c>
      <c r="J32" s="9" t="str">
        <f>VLOOKUP($B32&amp;$C32&amp;$J$2,BASE_PLANEJADOUNIDADES!$B:$C,2,0)</f>
        <v/>
      </c>
      <c r="L32" s="9" t="str">
        <f>VLOOKUP($B32&amp;$C32&amp;$L$2,BASE_PLANEJADOUNIDADES!$B:$C,2,0)</f>
        <v/>
      </c>
    </row>
    <row r="33" spans="2:12">
      <c r="B33" s="8" t="s">
        <v>51</v>
      </c>
      <c r="C33" s="9" t="s">
        <v>1662</v>
      </c>
      <c r="D33" s="9">
        <f>VLOOKUP($B33&amp;$C33&amp;$D$2,BASE_PLANEJADOUNIDADES!$B:$C,2,0)</f>
        <v>0.89</v>
      </c>
      <c r="F33" s="9">
        <f>VLOOKUP($B33&amp;$C33&amp;$F$2,BASE_PLANEJADOUNIDADES!$B:$C,2,0)</f>
        <v>0.88</v>
      </c>
      <c r="H33" s="9">
        <f>VLOOKUP($B33&amp;$C33&amp;$H$2,BASE_PLANEJADOUNIDADES!$B:$C,2,0)</f>
        <v>0.87</v>
      </c>
      <c r="J33" s="9">
        <f>VLOOKUP($B33&amp;$C33&amp;$J$2,BASE_PLANEJADOUNIDADES!$B:$C,2,0)</f>
        <v>0.86</v>
      </c>
      <c r="L33" s="9">
        <f>VLOOKUP($B33&amp;$C33&amp;$L$2,BASE_PLANEJADOUNIDADES!$B:$C,2,0)</f>
        <v>0.85</v>
      </c>
    </row>
    <row r="34" spans="2:12">
      <c r="B34" s="8" t="s">
        <v>54</v>
      </c>
      <c r="C34" s="9" t="s">
        <v>1662</v>
      </c>
      <c r="D34" s="9" t="str">
        <f>VLOOKUP($B34&amp;$C34&amp;$D$2,BASE_PLANEJADOUNIDADES!$B:$C,2,0)</f>
        <v/>
      </c>
      <c r="F34" s="9" t="str">
        <f>VLOOKUP($B34&amp;$C34&amp;$F$2,BASE_PLANEJADOUNIDADES!$B:$C,2,0)</f>
        <v/>
      </c>
      <c r="H34" s="9" t="str">
        <f>VLOOKUP($B34&amp;$C34&amp;$H$2,BASE_PLANEJADOUNIDADES!$B:$C,2,0)</f>
        <v/>
      </c>
      <c r="J34" s="9" t="str">
        <f>VLOOKUP($B34&amp;$C34&amp;$J$2,BASE_PLANEJADOUNIDADES!$B:$C,2,0)</f>
        <v/>
      </c>
      <c r="L34" s="9" t="str">
        <f>VLOOKUP($B34&amp;$C34&amp;$L$2,BASE_PLANEJADOUNIDADES!$B:$C,2,0)</f>
        <v/>
      </c>
    </row>
    <row r="35" spans="2:12">
      <c r="B35" s="8" t="s">
        <v>57</v>
      </c>
      <c r="C35" s="9" t="s">
        <v>1662</v>
      </c>
      <c r="D35" s="9">
        <f>VLOOKUP($B35&amp;$C35&amp;$D$2,BASE_PLANEJADOUNIDADES!$B:$C,2,0)</f>
        <v>0.18</v>
      </c>
      <c r="F35" s="9">
        <f>VLOOKUP($B35&amp;$C35&amp;$F$2,BASE_PLANEJADOUNIDADES!$B:$C,2,0)</f>
        <v>0.18</v>
      </c>
      <c r="H35" s="9">
        <f>VLOOKUP($B35&amp;$C35&amp;$H$2,BASE_PLANEJADOUNIDADES!$B:$C,2,0)</f>
        <v>0.18</v>
      </c>
      <c r="J35" s="9">
        <f>VLOOKUP($B35&amp;$C35&amp;$J$2,BASE_PLANEJADOUNIDADES!$B:$C,2,0)</f>
        <v>0.19</v>
      </c>
      <c r="L35" s="9">
        <f>VLOOKUP($B35&amp;$C35&amp;$L$2,BASE_PLANEJADOUNIDADES!$B:$C,2,0)</f>
        <v>0.2</v>
      </c>
    </row>
    <row r="36" spans="2:12">
      <c r="B36" s="8" t="s">
        <v>61</v>
      </c>
      <c r="C36" s="9" t="s">
        <v>1662</v>
      </c>
      <c r="D36" s="9">
        <f>VLOOKUP($B36&amp;$C36&amp;$D$2,BASE_PLANEJADOUNIDADES!$B:$C,2,0)</f>
        <v>0.08</v>
      </c>
      <c r="F36" s="9">
        <f>VLOOKUP($B36&amp;$C36&amp;$F$2,BASE_PLANEJADOUNIDADES!$B:$C,2,0)</f>
        <v>0.09</v>
      </c>
      <c r="H36" s="9">
        <f>VLOOKUP($B36&amp;$C36&amp;$H$2,BASE_PLANEJADOUNIDADES!$B:$C,2,0)</f>
        <v>0.1</v>
      </c>
      <c r="J36" s="9">
        <f>VLOOKUP($B36&amp;$C36&amp;$J$2,BASE_PLANEJADOUNIDADES!$B:$C,2,0)</f>
        <v>0.11</v>
      </c>
      <c r="L36" s="9">
        <f>VLOOKUP($B36&amp;$C36&amp;$L$2,BASE_PLANEJADOUNIDADES!$B:$C,2,0)</f>
        <v>0.12</v>
      </c>
    </row>
    <row r="37" spans="2:12">
      <c r="B37" s="8" t="s">
        <v>65</v>
      </c>
      <c r="C37" s="9" t="s">
        <v>1662</v>
      </c>
      <c r="D37" s="9">
        <f>VLOOKUP($B37&amp;$C37&amp;$D$2,BASE_PLANEJADOUNIDADES!$B:$C,2,0)</f>
        <v>4</v>
      </c>
      <c r="F37" s="9">
        <f>VLOOKUP($B37&amp;$C37&amp;$F$2,BASE_PLANEJADOUNIDADES!$B:$C,2,0)</f>
        <v>4</v>
      </c>
      <c r="H37" s="9">
        <f>VLOOKUP($B37&amp;$C37&amp;$H$2,BASE_PLANEJADOUNIDADES!$B:$C,2,0)</f>
        <v>4</v>
      </c>
      <c r="J37" s="9">
        <f>VLOOKUP($B37&amp;$C37&amp;$J$2,BASE_PLANEJADOUNIDADES!$B:$C,2,0)</f>
        <v>4</v>
      </c>
      <c r="L37" s="9">
        <f>VLOOKUP($B37&amp;$C37&amp;$L$2,BASE_PLANEJADOUNIDADES!$B:$C,2,0)</f>
        <v>4</v>
      </c>
    </row>
    <row r="38" spans="2:12">
      <c r="B38" s="8" t="s">
        <v>70</v>
      </c>
      <c r="C38" s="9" t="s">
        <v>1662</v>
      </c>
      <c r="D38" s="9">
        <f>VLOOKUP($B38&amp;$C38&amp;$D$2,BASE_PLANEJADOUNIDADES!$B:$C,2,0)</f>
        <v>4</v>
      </c>
      <c r="F38" s="9">
        <f>VLOOKUP($B38&amp;$C38&amp;$F$2,BASE_PLANEJADOUNIDADES!$B:$C,2,0)</f>
        <v>4</v>
      </c>
      <c r="H38" s="9">
        <f>VLOOKUP($B38&amp;$C38&amp;$H$2,BASE_PLANEJADOUNIDADES!$B:$C,2,0)</f>
        <v>4</v>
      </c>
      <c r="J38" s="9">
        <f>VLOOKUP($B38&amp;$C38&amp;$J$2,BASE_PLANEJADOUNIDADES!$B:$C,2,0)</f>
        <v>4</v>
      </c>
      <c r="L38" s="9">
        <f>VLOOKUP($B38&amp;$C38&amp;$L$2,BASE_PLANEJADOUNIDADES!$B:$C,2,0)</f>
        <v>4</v>
      </c>
    </row>
    <row r="39" spans="2:12">
      <c r="B39" s="8" t="s">
        <v>39</v>
      </c>
      <c r="C39" s="9" t="s">
        <v>1668</v>
      </c>
      <c r="D39" s="9">
        <f>VLOOKUP($B39&amp;$C39&amp;$D$2,BASE_PLANEJADOUNIDADES!$B:$C,2,0)</f>
        <v>0.87</v>
      </c>
      <c r="F39" s="9">
        <f>VLOOKUP($B39&amp;$C39&amp;$F$2,BASE_PLANEJADOUNIDADES!$B:$C,2,0)</f>
        <v>0.88</v>
      </c>
      <c r="H39" s="9">
        <f>VLOOKUP($B39&amp;$C39&amp;$H$2,BASE_PLANEJADOUNIDADES!$B:$C,2,0)</f>
        <v>0.89</v>
      </c>
      <c r="J39" s="9">
        <f>VLOOKUP($B39&amp;$C39&amp;$J$2,BASE_PLANEJADOUNIDADES!$B:$C,2,0)</f>
        <v>0.9</v>
      </c>
      <c r="L39" s="9">
        <f>VLOOKUP($B39&amp;$C39&amp;$L$2,BASE_PLANEJADOUNIDADES!$B:$C,2,0)</f>
        <v>0.91</v>
      </c>
    </row>
    <row r="40" spans="2:12">
      <c r="B40" s="8" t="s">
        <v>45</v>
      </c>
      <c r="C40" s="9" t="s">
        <v>1668</v>
      </c>
      <c r="D40" s="9">
        <f>VLOOKUP($B40&amp;$C40&amp;$D$2,BASE_PLANEJADOUNIDADES!$B:$C,2,0)</f>
        <v>1.4999999999999999E-2</v>
      </c>
      <c r="F40" s="9">
        <f>VLOOKUP($B40&amp;$C40&amp;$F$2,BASE_PLANEJADOUNIDADES!$B:$C,2,0)</f>
        <v>1.4999999999999999E-2</v>
      </c>
      <c r="H40" s="9">
        <f>VLOOKUP($B40&amp;$C40&amp;$H$2,BASE_PLANEJADOUNIDADES!$B:$C,2,0)</f>
        <v>1.4E-2</v>
      </c>
      <c r="J40" s="9">
        <f>VLOOKUP($B40&amp;$C40&amp;$J$2,BASE_PLANEJADOUNIDADES!$B:$C,2,0)</f>
        <v>1.4E-2</v>
      </c>
      <c r="L40" s="9">
        <f>VLOOKUP($B40&amp;$C40&amp;$L$2,BASE_PLANEJADOUNIDADES!$B:$C,2,0)</f>
        <v>1.2999999999999999E-2</v>
      </c>
    </row>
    <row r="41" spans="2:12">
      <c r="B41" s="8" t="s">
        <v>48</v>
      </c>
      <c r="C41" s="9" t="s">
        <v>1668</v>
      </c>
      <c r="D41" s="9">
        <f>VLOOKUP($B41&amp;$C41&amp;$D$2,BASE_PLANEJADOUNIDADES!$B:$C,2,0)</f>
        <v>0</v>
      </c>
      <c r="F41" s="9">
        <f>VLOOKUP($B41&amp;$C41&amp;$F$2,BASE_PLANEJADOUNIDADES!$B:$C,2,0)</f>
        <v>0</v>
      </c>
      <c r="H41" s="9">
        <f>VLOOKUP($B41&amp;$C41&amp;$H$2,BASE_PLANEJADOUNIDADES!$B:$C,2,0)</f>
        <v>0</v>
      </c>
      <c r="J41" s="9">
        <f>VLOOKUP($B41&amp;$C41&amp;$J$2,BASE_PLANEJADOUNIDADES!$B:$C,2,0)</f>
        <v>0</v>
      </c>
      <c r="L41" s="9">
        <f>VLOOKUP($B41&amp;$C41&amp;$L$2,BASE_PLANEJADOUNIDADES!$B:$C,2,0)</f>
        <v>0</v>
      </c>
    </row>
    <row r="42" spans="2:12">
      <c r="B42" s="8" t="s">
        <v>51</v>
      </c>
      <c r="C42" s="9" t="s">
        <v>1668</v>
      </c>
      <c r="D42" s="9">
        <f>VLOOKUP($B42&amp;$C42&amp;$D$2,BASE_PLANEJADOUNIDADES!$B:$C,2,0)</f>
        <v>0.36</v>
      </c>
      <c r="F42" s="9">
        <f>VLOOKUP($B42&amp;$C42&amp;$F$2,BASE_PLANEJADOUNIDADES!$B:$C,2,0)</f>
        <v>0.35</v>
      </c>
      <c r="H42" s="9">
        <f>VLOOKUP($B42&amp;$C42&amp;$H$2,BASE_PLANEJADOUNIDADES!$B:$C,2,0)</f>
        <v>0.34</v>
      </c>
      <c r="J42" s="9">
        <f>VLOOKUP($B42&amp;$C42&amp;$J$2,BASE_PLANEJADOUNIDADES!$B:$C,2,0)</f>
        <v>0.33</v>
      </c>
      <c r="L42" s="9">
        <f>VLOOKUP($B42&amp;$C42&amp;$L$2,BASE_PLANEJADOUNIDADES!$B:$C,2,0)</f>
        <v>0.34</v>
      </c>
    </row>
    <row r="43" spans="2:12">
      <c r="B43" s="8" t="s">
        <v>54</v>
      </c>
      <c r="C43" s="9" t="s">
        <v>1668</v>
      </c>
      <c r="D43" s="9">
        <f>VLOOKUP($B43&amp;$C43&amp;$D$2,BASE_PLANEJADOUNIDADES!$B:$C,2,0)</f>
        <v>0.41</v>
      </c>
      <c r="F43" s="9">
        <f>VLOOKUP($B43&amp;$C43&amp;$F$2,BASE_PLANEJADOUNIDADES!$B:$C,2,0)</f>
        <v>0.38</v>
      </c>
      <c r="H43" s="9">
        <f>VLOOKUP($B43&amp;$C43&amp;$H$2,BASE_PLANEJADOUNIDADES!$B:$C,2,0)</f>
        <v>0.38</v>
      </c>
      <c r="J43" s="9">
        <f>VLOOKUP($B43&amp;$C43&amp;$J$2,BASE_PLANEJADOUNIDADES!$B:$C,2,0)</f>
        <v>0.37</v>
      </c>
      <c r="L43" s="9">
        <f>VLOOKUP($B43&amp;$C43&amp;$L$2,BASE_PLANEJADOUNIDADES!$B:$C,2,0)</f>
        <v>0.35</v>
      </c>
    </row>
    <row r="44" spans="2:12">
      <c r="B44" s="8" t="s">
        <v>57</v>
      </c>
      <c r="C44" s="9" t="s">
        <v>1668</v>
      </c>
      <c r="D44" s="9">
        <f>VLOOKUP($B44&amp;$C44&amp;$D$2,BASE_PLANEJADOUNIDADES!$B:$C,2,0)</f>
        <v>0.73</v>
      </c>
      <c r="F44" s="9">
        <f>VLOOKUP($B44&amp;$C44&amp;$F$2,BASE_PLANEJADOUNIDADES!$B:$C,2,0)</f>
        <v>0.74</v>
      </c>
      <c r="H44" s="9">
        <f>VLOOKUP($B44&amp;$C44&amp;$H$2,BASE_PLANEJADOUNIDADES!$B:$C,2,0)</f>
        <v>0.75</v>
      </c>
      <c r="J44" s="9">
        <f>VLOOKUP($B44&amp;$C44&amp;$J$2,BASE_PLANEJADOUNIDADES!$B:$C,2,0)</f>
        <v>0.76</v>
      </c>
      <c r="L44" s="9">
        <f>VLOOKUP($B44&amp;$C44&amp;$L$2,BASE_PLANEJADOUNIDADES!$B:$C,2,0)</f>
        <v>0.77</v>
      </c>
    </row>
    <row r="45" spans="2:12">
      <c r="B45" s="8" t="s">
        <v>61</v>
      </c>
      <c r="C45" s="9" t="s">
        <v>1668</v>
      </c>
      <c r="D45" s="9">
        <f>VLOOKUP($B45&amp;$C45&amp;$D$2,BASE_PLANEJADOUNIDADES!$B:$C,2,0)</f>
        <v>0.64</v>
      </c>
      <c r="F45" s="9">
        <f>VLOOKUP($B45&amp;$C45&amp;$F$2,BASE_PLANEJADOUNIDADES!$B:$C,2,0)</f>
        <v>0.65</v>
      </c>
      <c r="H45" s="9">
        <f>VLOOKUP($B45&amp;$C45&amp;$H$2,BASE_PLANEJADOUNIDADES!$B:$C,2,0)</f>
        <v>0.66</v>
      </c>
      <c r="J45" s="9">
        <f>VLOOKUP($B45&amp;$C45&amp;$J$2,BASE_PLANEJADOUNIDADES!$B:$C,2,0)</f>
        <v>0.67</v>
      </c>
      <c r="L45" s="9">
        <f>VLOOKUP($B45&amp;$C45&amp;$L$2,BASE_PLANEJADOUNIDADES!$B:$C,2,0)</f>
        <v>0.68</v>
      </c>
    </row>
    <row r="46" spans="2:12">
      <c r="B46" s="8" t="s">
        <v>65</v>
      </c>
      <c r="C46" s="9" t="s">
        <v>1668</v>
      </c>
      <c r="D46" s="9">
        <f>VLOOKUP($B46&amp;$C46&amp;$D$2,BASE_PLANEJADOUNIDADES!$B:$C,2,0)</f>
        <v>5</v>
      </c>
      <c r="F46" s="9">
        <f>VLOOKUP($B46&amp;$C46&amp;$F$2,BASE_PLANEJADOUNIDADES!$B:$C,2,0)</f>
        <v>5</v>
      </c>
      <c r="H46" s="9">
        <f>VLOOKUP($B46&amp;$C46&amp;$H$2,BASE_PLANEJADOUNIDADES!$B:$C,2,0)</f>
        <v>5</v>
      </c>
      <c r="J46" s="9">
        <f>VLOOKUP($B46&amp;$C46&amp;$J$2,BASE_PLANEJADOUNIDADES!$B:$C,2,0)</f>
        <v>5</v>
      </c>
      <c r="L46" s="9">
        <f>VLOOKUP($B46&amp;$C46&amp;$L$2,BASE_PLANEJADOUNIDADES!$B:$C,2,0)</f>
        <v>5</v>
      </c>
    </row>
    <row r="47" spans="2:12">
      <c r="B47" s="8" t="s">
        <v>70</v>
      </c>
      <c r="C47" s="9" t="s">
        <v>1668</v>
      </c>
      <c r="D47" s="9">
        <f>VLOOKUP($B47&amp;$C47&amp;$D$2,BASE_PLANEJADOUNIDADES!$B:$C,2,0)</f>
        <v>5</v>
      </c>
      <c r="F47" s="9">
        <f>VLOOKUP($B47&amp;$C47&amp;$F$2,BASE_PLANEJADOUNIDADES!$B:$C,2,0)</f>
        <v>5</v>
      </c>
      <c r="H47" s="9">
        <f>VLOOKUP($B47&amp;$C47&amp;$H$2,BASE_PLANEJADOUNIDADES!$B:$C,2,0)</f>
        <v>5</v>
      </c>
      <c r="J47" s="9">
        <f>VLOOKUP($B47&amp;$C47&amp;$J$2,BASE_PLANEJADOUNIDADES!$B:$C,2,0)</f>
        <v>5</v>
      </c>
      <c r="L47" s="9">
        <f>VLOOKUP($B47&amp;$C47&amp;$L$2,BASE_PLANEJADOUNIDADES!$B:$C,2,0)</f>
        <v>5</v>
      </c>
    </row>
    <row r="48" spans="2:12">
      <c r="B48" s="8" t="s">
        <v>39</v>
      </c>
      <c r="C48" s="9" t="s">
        <v>1739</v>
      </c>
      <c r="D48" s="9">
        <f>VLOOKUP($B48&amp;$C48&amp;$D$2,BASE_PLANEJADOUNIDADES!$B:$C,2,0)</f>
        <v>0.53</v>
      </c>
      <c r="F48" s="9">
        <f>VLOOKUP($B48&amp;$C48&amp;$F$2,BASE_PLANEJADOUNIDADES!$B:$C,2,0)</f>
        <v>0.55000000000000004</v>
      </c>
      <c r="H48" s="9">
        <f>VLOOKUP($B48&amp;$C48&amp;$H$2,BASE_PLANEJADOUNIDADES!$B:$C,2,0)</f>
        <v>0.56000000000000005</v>
      </c>
      <c r="J48" s="9">
        <f>VLOOKUP($B48&amp;$C48&amp;$J$2,BASE_PLANEJADOUNIDADES!$B:$C,2,0)</f>
        <v>0.57999999999999996</v>
      </c>
      <c r="L48" s="9">
        <f>VLOOKUP($B48&amp;$C48&amp;$L$2,BASE_PLANEJADOUNIDADES!$B:$C,2,0)</f>
        <v>0.59</v>
      </c>
    </row>
    <row r="49" spans="2:12">
      <c r="B49" s="8" t="s">
        <v>45</v>
      </c>
      <c r="C49" s="9" t="s">
        <v>1739</v>
      </c>
      <c r="D49" s="9">
        <f>VLOOKUP($B49&amp;$C49&amp;$D$2,BASE_PLANEJADOUNIDADES!$B:$C,2,0)</f>
        <v>8.7999999999999995E-2</v>
      </c>
      <c r="F49" s="9">
        <f>VLOOKUP($B49&amp;$C49&amp;$F$2,BASE_PLANEJADOUNIDADES!$B:$C,2,0)</f>
        <v>8.5999999999999993E-2</v>
      </c>
      <c r="H49" s="9">
        <f>VLOOKUP($B49&amp;$C49&amp;$H$2,BASE_PLANEJADOUNIDADES!$B:$C,2,0)</f>
        <v>8.4000000000000005E-2</v>
      </c>
      <c r="J49" s="9">
        <f>VLOOKUP($B49&amp;$C49&amp;$J$2,BASE_PLANEJADOUNIDADES!$B:$C,2,0)</f>
        <v>8.2000000000000003E-2</v>
      </c>
      <c r="L49" s="9">
        <f>VLOOKUP($B49&amp;$C49&amp;$L$2,BASE_PLANEJADOUNIDADES!$B:$C,2,0)</f>
        <v>0.08</v>
      </c>
    </row>
    <row r="50" spans="2:12">
      <c r="B50" s="8" t="s">
        <v>48</v>
      </c>
      <c r="C50" s="9" t="s">
        <v>1739</v>
      </c>
      <c r="D50" s="9">
        <f>VLOOKUP($B50&amp;$C50&amp;$D$2,BASE_PLANEJADOUNIDADES!$B:$C,2,0)</f>
        <v>5.3999999999999999E-2</v>
      </c>
      <c r="F50" s="9">
        <f>VLOOKUP($B50&amp;$C50&amp;$F$2,BASE_PLANEJADOUNIDADES!$B:$C,2,0)</f>
        <v>5.0700000000000002E-2</v>
      </c>
      <c r="H50" s="9">
        <f>VLOOKUP($B50&amp;$C50&amp;$H$2,BASE_PLANEJADOUNIDADES!$B:$C,2,0)</f>
        <v>5.0700000000000002E-2</v>
      </c>
      <c r="J50" s="9">
        <f>VLOOKUP($B50&amp;$C50&amp;$J$2,BASE_PLANEJADOUNIDADES!$B:$C,2,0)</f>
        <v>4.7500000000000001E-2</v>
      </c>
      <c r="L50" s="9">
        <f>VLOOKUP($B50&amp;$C50&amp;$L$2,BASE_PLANEJADOUNIDADES!$B:$C,2,0)</f>
        <v>4.7500000000000001E-2</v>
      </c>
    </row>
    <row r="51" spans="2:12">
      <c r="B51" s="8" t="s">
        <v>51</v>
      </c>
      <c r="C51" s="9" t="s">
        <v>1739</v>
      </c>
      <c r="D51" s="9">
        <f>VLOOKUP($B51&amp;$C51&amp;$D$2,BASE_PLANEJADOUNIDADES!$B:$C,2,0)</f>
        <v>0.63</v>
      </c>
      <c r="F51" s="9">
        <f>VLOOKUP($B51&amp;$C51&amp;$F$2,BASE_PLANEJADOUNIDADES!$B:$C,2,0)</f>
        <v>0.62</v>
      </c>
      <c r="H51" s="9">
        <f>VLOOKUP($B51&amp;$C51&amp;$H$2,BASE_PLANEJADOUNIDADES!$B:$C,2,0)</f>
        <v>0.61</v>
      </c>
      <c r="J51" s="9">
        <f>VLOOKUP($B51&amp;$C51&amp;$J$2,BASE_PLANEJADOUNIDADES!$B:$C,2,0)</f>
        <v>0.6</v>
      </c>
      <c r="L51" s="9">
        <f>VLOOKUP($B51&amp;$C51&amp;$L$2,BASE_PLANEJADOUNIDADES!$B:$C,2,0)</f>
        <v>0.59</v>
      </c>
    </row>
    <row r="52" spans="2:12">
      <c r="B52" s="8" t="s">
        <v>54</v>
      </c>
      <c r="C52" s="9" t="s">
        <v>1739</v>
      </c>
      <c r="D52" s="9" t="str">
        <f>VLOOKUP($B52&amp;$C52&amp;$D$2,BASE_PLANEJADOUNIDADES!$B:$C,2,0)</f>
        <v/>
      </c>
      <c r="F52" s="9" t="str">
        <f>VLOOKUP($B52&amp;$C52&amp;$F$2,BASE_PLANEJADOUNIDADES!$B:$C,2,0)</f>
        <v/>
      </c>
      <c r="H52" s="9" t="str">
        <f>VLOOKUP($B52&amp;$C52&amp;$H$2,BASE_PLANEJADOUNIDADES!$B:$C,2,0)</f>
        <v/>
      </c>
      <c r="J52" s="9" t="str">
        <f>VLOOKUP($B52&amp;$C52&amp;$J$2,BASE_PLANEJADOUNIDADES!$B:$C,2,0)</f>
        <v/>
      </c>
      <c r="L52" s="9" t="str">
        <f>VLOOKUP($B52&amp;$C52&amp;$L$2,BASE_PLANEJADOUNIDADES!$B:$C,2,0)</f>
        <v/>
      </c>
    </row>
    <row r="53" spans="2:12">
      <c r="B53" s="8" t="s">
        <v>57</v>
      </c>
      <c r="C53" s="9" t="s">
        <v>1739</v>
      </c>
      <c r="D53" s="9">
        <f>VLOOKUP($B53&amp;$C53&amp;$D$2,BASE_PLANEJADOUNIDADES!$B:$C,2,0)</f>
        <v>0.28000000000000003</v>
      </c>
      <c r="F53" s="9">
        <f>VLOOKUP($B53&amp;$C53&amp;$F$2,BASE_PLANEJADOUNIDADES!$B:$C,2,0)</f>
        <v>0.3</v>
      </c>
      <c r="H53" s="9">
        <f>VLOOKUP($B53&amp;$C53&amp;$H$2,BASE_PLANEJADOUNIDADES!$B:$C,2,0)</f>
        <v>0.32</v>
      </c>
      <c r="J53" s="9">
        <f>VLOOKUP($B53&amp;$C53&amp;$J$2,BASE_PLANEJADOUNIDADES!$B:$C,2,0)</f>
        <v>0.34</v>
      </c>
      <c r="L53" s="9">
        <f>VLOOKUP($B53&amp;$C53&amp;$L$2,BASE_PLANEJADOUNIDADES!$B:$C,2,0)</f>
        <v>0.35</v>
      </c>
    </row>
    <row r="54" spans="2:12">
      <c r="B54" s="8" t="s">
        <v>61</v>
      </c>
      <c r="C54" s="9" t="s">
        <v>1739</v>
      </c>
      <c r="D54" s="9">
        <f>VLOOKUP($B54&amp;$C54&amp;$D$2,BASE_PLANEJADOUNIDADES!$B:$C,2,0)</f>
        <v>0.34</v>
      </c>
      <c r="F54" s="9">
        <f>VLOOKUP($B54&amp;$C54&amp;$F$2,BASE_PLANEJADOUNIDADES!$B:$C,2,0)</f>
        <v>0.36</v>
      </c>
      <c r="H54" s="9">
        <f>VLOOKUP($B54&amp;$C54&amp;$H$2,BASE_PLANEJADOUNIDADES!$B:$C,2,0)</f>
        <v>0.38</v>
      </c>
      <c r="J54" s="9">
        <f>VLOOKUP($B54&amp;$C54&amp;$J$2,BASE_PLANEJADOUNIDADES!$B:$C,2,0)</f>
        <v>0.38</v>
      </c>
      <c r="L54" s="9">
        <f>VLOOKUP($B54&amp;$C54&amp;$L$2,BASE_PLANEJADOUNIDADES!$B:$C,2,0)</f>
        <v>0.4</v>
      </c>
    </row>
    <row r="55" spans="2:12">
      <c r="B55" s="8" t="s">
        <v>65</v>
      </c>
      <c r="C55" s="9" t="s">
        <v>1739</v>
      </c>
      <c r="D55" s="9">
        <f>VLOOKUP($B55&amp;$C55&amp;$D$2,BASE_PLANEJADOUNIDADES!$B:$C,2,0)</f>
        <v>3.3</v>
      </c>
      <c r="F55" s="9">
        <f>VLOOKUP($B55&amp;$C55&amp;$F$2,BASE_PLANEJADOUNIDADES!$B:$C,2,0)</f>
        <v>3.3</v>
      </c>
      <c r="H55" s="9">
        <f>VLOOKUP($B55&amp;$C55&amp;$H$2,BASE_PLANEJADOUNIDADES!$B:$C,2,0)</f>
        <v>3.3</v>
      </c>
      <c r="J55" s="9">
        <f>VLOOKUP($B55&amp;$C55&amp;$J$2,BASE_PLANEJADOUNIDADES!$B:$C,2,0)</f>
        <v>3.67</v>
      </c>
      <c r="L55" s="9">
        <f>VLOOKUP($B55&amp;$C55&amp;$L$2,BASE_PLANEJADOUNIDADES!$B:$C,2,0)</f>
        <v>3.67</v>
      </c>
    </row>
    <row r="56" spans="2:12">
      <c r="B56" s="8" t="s">
        <v>70</v>
      </c>
      <c r="C56" s="9" t="s">
        <v>1739</v>
      </c>
      <c r="D56" s="9">
        <f>VLOOKUP($B56&amp;$C56&amp;$D$2,BASE_PLANEJADOUNIDADES!$B:$C,2,0)</f>
        <v>3.3</v>
      </c>
      <c r="F56" s="9">
        <f>VLOOKUP($B56&amp;$C56&amp;$F$2,BASE_PLANEJADOUNIDADES!$B:$C,2,0)</f>
        <v>3.3</v>
      </c>
      <c r="H56" s="9">
        <f>VLOOKUP($B56&amp;$C56&amp;$H$2,BASE_PLANEJADOUNIDADES!$B:$C,2,0)</f>
        <v>3.3</v>
      </c>
      <c r="J56" s="9">
        <f>VLOOKUP($B56&amp;$C56&amp;$J$2,BASE_PLANEJADOUNIDADES!$B:$C,2,0)</f>
        <v>3.67</v>
      </c>
      <c r="L56" s="9">
        <f>VLOOKUP($B56&amp;$C56&amp;$L$2,BASE_PLANEJADOUNIDADES!$B:$C,2,0)</f>
        <v>3.67</v>
      </c>
    </row>
    <row r="57" spans="2:12">
      <c r="B57" s="8" t="s">
        <v>39</v>
      </c>
      <c r="C57" s="9" t="s">
        <v>1766</v>
      </c>
      <c r="D57" s="9">
        <f>VLOOKUP($B57&amp;$C57&amp;$D$2,BASE_PLANEJADOUNIDADES!$B:$C,2,0)</f>
        <v>0.6</v>
      </c>
      <c r="F57" s="9">
        <f>VLOOKUP($B57&amp;$C57&amp;$F$2,BASE_PLANEJADOUNIDADES!$B:$C,2,0)</f>
        <v>0.61</v>
      </c>
      <c r="H57" s="9">
        <f>VLOOKUP($B57&amp;$C57&amp;$H$2,BASE_PLANEJADOUNIDADES!$B:$C,2,0)</f>
        <v>0.62</v>
      </c>
      <c r="J57" s="9">
        <f>VLOOKUP($B57&amp;$C57&amp;$J$2,BASE_PLANEJADOUNIDADES!$B:$C,2,0)</f>
        <v>0.63</v>
      </c>
      <c r="L57" s="9">
        <f>VLOOKUP($B57&amp;$C57&amp;$L$2,BASE_PLANEJADOUNIDADES!$B:$C,2,0)</f>
        <v>0.64</v>
      </c>
    </row>
    <row r="58" spans="2:12">
      <c r="B58" s="8" t="s">
        <v>45</v>
      </c>
      <c r="C58" s="9" t="s">
        <v>1766</v>
      </c>
      <c r="D58" s="9">
        <f>VLOOKUP($B58&amp;$C58&amp;$D$2,BASE_PLANEJADOUNIDADES!$B:$C,2,0)</f>
        <v>0.09</v>
      </c>
      <c r="F58" s="9">
        <f>VLOOKUP($B58&amp;$C58&amp;$F$2,BASE_PLANEJADOUNIDADES!$B:$C,2,0)</f>
        <v>0.08</v>
      </c>
      <c r="H58" s="9">
        <f>VLOOKUP($B58&amp;$C58&amp;$H$2,BASE_PLANEJADOUNIDADES!$B:$C,2,0)</f>
        <v>0.08</v>
      </c>
      <c r="J58" s="9">
        <f>VLOOKUP($B58&amp;$C58&amp;$J$2,BASE_PLANEJADOUNIDADES!$B:$C,2,0)</f>
        <v>0.08</v>
      </c>
      <c r="L58" s="9">
        <f>VLOOKUP($B58&amp;$C58&amp;$L$2,BASE_PLANEJADOUNIDADES!$B:$C,2,0)</f>
        <v>7.0000000000000007E-2</v>
      </c>
    </row>
    <row r="59" spans="2:12">
      <c r="B59" s="8" t="s">
        <v>48</v>
      </c>
      <c r="C59" s="9" t="s">
        <v>1766</v>
      </c>
      <c r="D59" s="9">
        <f>VLOOKUP($B59&amp;$C59&amp;$D$2,BASE_PLANEJADOUNIDADES!$B:$C,2,0)</f>
        <v>0.11</v>
      </c>
      <c r="F59" s="9">
        <f>VLOOKUP($B59&amp;$C59&amp;$F$2,BASE_PLANEJADOUNIDADES!$B:$C,2,0)</f>
        <v>0.11</v>
      </c>
      <c r="H59" s="9">
        <f>VLOOKUP($B59&amp;$C59&amp;$H$2,BASE_PLANEJADOUNIDADES!$B:$C,2,0)</f>
        <v>0.1</v>
      </c>
      <c r="J59" s="9">
        <f>VLOOKUP($B59&amp;$C59&amp;$J$2,BASE_PLANEJADOUNIDADES!$B:$C,2,0)</f>
        <v>0.1</v>
      </c>
      <c r="L59" s="9">
        <f>VLOOKUP($B59&amp;$C59&amp;$L$2,BASE_PLANEJADOUNIDADES!$B:$C,2,0)</f>
        <v>0.09</v>
      </c>
    </row>
    <row r="60" spans="2:12">
      <c r="B60" s="8" t="s">
        <v>51</v>
      </c>
      <c r="C60" s="9" t="s">
        <v>1766</v>
      </c>
      <c r="D60" s="9">
        <f>VLOOKUP($B60&amp;$C60&amp;$D$2,BASE_PLANEJADOUNIDADES!$B:$C,2,0)</f>
        <v>0.85</v>
      </c>
      <c r="F60" s="9">
        <f>VLOOKUP($B60&amp;$C60&amp;$F$2,BASE_PLANEJADOUNIDADES!$B:$C,2,0)</f>
        <v>0.84</v>
      </c>
      <c r="H60" s="9">
        <f>VLOOKUP($B60&amp;$C60&amp;$H$2,BASE_PLANEJADOUNIDADES!$B:$C,2,0)</f>
        <v>0.83</v>
      </c>
      <c r="J60" s="9">
        <f>VLOOKUP($B60&amp;$C60&amp;$J$2,BASE_PLANEJADOUNIDADES!$B:$C,2,0)</f>
        <v>0.82</v>
      </c>
      <c r="L60" s="9">
        <f>VLOOKUP($B60&amp;$C60&amp;$L$2,BASE_PLANEJADOUNIDADES!$B:$C,2,0)</f>
        <v>0.81</v>
      </c>
    </row>
    <row r="61" spans="2:12">
      <c r="B61" s="8" t="s">
        <v>54</v>
      </c>
      <c r="C61" s="9" t="s">
        <v>1766</v>
      </c>
      <c r="D61" s="9">
        <f>VLOOKUP($B61&amp;$C61&amp;$D$2,BASE_PLANEJADOUNIDADES!$B:$C,2,0)</f>
        <v>0.88</v>
      </c>
      <c r="F61" s="9">
        <f>VLOOKUP($B61&amp;$C61&amp;$F$2,BASE_PLANEJADOUNIDADES!$B:$C,2,0)</f>
        <v>0.86</v>
      </c>
      <c r="H61" s="9">
        <f>VLOOKUP($B61&amp;$C61&amp;$H$2,BASE_PLANEJADOUNIDADES!$B:$C,2,0)</f>
        <v>0.86</v>
      </c>
      <c r="J61" s="9">
        <f>VLOOKUP($B61&amp;$C61&amp;$J$2,BASE_PLANEJADOUNIDADES!$B:$C,2,0)</f>
        <v>0.85</v>
      </c>
      <c r="L61" s="9">
        <f>VLOOKUP($B61&amp;$C61&amp;$L$2,BASE_PLANEJADOUNIDADES!$B:$C,2,0)</f>
        <v>0.84</v>
      </c>
    </row>
    <row r="62" spans="2:12">
      <c r="B62" s="8" t="s">
        <v>57</v>
      </c>
      <c r="C62" s="9" t="s">
        <v>1766</v>
      </c>
      <c r="D62" s="9">
        <f>VLOOKUP($B62&amp;$C62&amp;$D$2,BASE_PLANEJADOUNIDADES!$B:$C,2,0)</f>
        <v>0.14000000000000001</v>
      </c>
      <c r="F62" s="9">
        <f>VLOOKUP($B62&amp;$C62&amp;$F$2,BASE_PLANEJADOUNIDADES!$B:$C,2,0)</f>
        <v>0.15</v>
      </c>
      <c r="H62" s="9">
        <f>VLOOKUP($B62&amp;$C62&amp;$H$2,BASE_PLANEJADOUNIDADES!$B:$C,2,0)</f>
        <v>0.16</v>
      </c>
      <c r="J62" s="9">
        <f>VLOOKUP($B62&amp;$C62&amp;$J$2,BASE_PLANEJADOUNIDADES!$B:$C,2,0)</f>
        <v>0.17</v>
      </c>
      <c r="L62" s="9">
        <f>VLOOKUP($B62&amp;$C62&amp;$L$2,BASE_PLANEJADOUNIDADES!$B:$C,2,0)</f>
        <v>0.18</v>
      </c>
    </row>
    <row r="63" spans="2:12">
      <c r="B63" s="8" t="s">
        <v>61</v>
      </c>
      <c r="C63" s="9" t="s">
        <v>1766</v>
      </c>
      <c r="D63" s="9">
        <f>VLOOKUP($B63&amp;$C63&amp;$D$2,BASE_PLANEJADOUNIDADES!$B:$C,2,0)</f>
        <v>0.12</v>
      </c>
      <c r="F63" s="9">
        <f>VLOOKUP($B63&amp;$C63&amp;$F$2,BASE_PLANEJADOUNIDADES!$B:$C,2,0)</f>
        <v>0.13</v>
      </c>
      <c r="H63" s="9">
        <f>VLOOKUP($B63&amp;$C63&amp;$H$2,BASE_PLANEJADOUNIDADES!$B:$C,2,0)</f>
        <v>0.14000000000000001</v>
      </c>
      <c r="J63" s="9">
        <f>VLOOKUP($B63&amp;$C63&amp;$J$2,BASE_PLANEJADOUNIDADES!$B:$C,2,0)</f>
        <v>0.15</v>
      </c>
      <c r="L63" s="9">
        <f>VLOOKUP($B63&amp;$C63&amp;$L$2,BASE_PLANEJADOUNIDADES!$B:$C,2,0)</f>
        <v>0.16</v>
      </c>
    </row>
    <row r="64" spans="2:12">
      <c r="B64" s="8" t="s">
        <v>65</v>
      </c>
      <c r="C64" s="9" t="s">
        <v>1766</v>
      </c>
      <c r="D64" s="9">
        <f>VLOOKUP($B64&amp;$C64&amp;$D$2,BASE_PLANEJADOUNIDADES!$B:$C,2,0)</f>
        <v>3</v>
      </c>
      <c r="F64" s="9">
        <f>VLOOKUP($B64&amp;$C64&amp;$F$2,BASE_PLANEJADOUNIDADES!$B:$C,2,0)</f>
        <v>3</v>
      </c>
      <c r="H64" s="9">
        <f>VLOOKUP($B64&amp;$C64&amp;$H$2,BASE_PLANEJADOUNIDADES!$B:$C,2,0)</f>
        <v>4</v>
      </c>
      <c r="J64" s="9">
        <f>VLOOKUP($B64&amp;$C64&amp;$J$2,BASE_PLANEJADOUNIDADES!$B:$C,2,0)</f>
        <v>4</v>
      </c>
      <c r="L64" s="9">
        <f>VLOOKUP($B64&amp;$C64&amp;$L$2,BASE_PLANEJADOUNIDADES!$B:$C,2,0)</f>
        <v>5</v>
      </c>
    </row>
    <row r="65" spans="2:12">
      <c r="B65" s="8" t="s">
        <v>70</v>
      </c>
      <c r="C65" s="9" t="s">
        <v>1766</v>
      </c>
      <c r="D65" s="9">
        <f>VLOOKUP($B65&amp;$C65&amp;$D$2,BASE_PLANEJADOUNIDADES!$B:$C,2,0)</f>
        <v>5</v>
      </c>
      <c r="F65" s="9">
        <f>VLOOKUP($B65&amp;$C65&amp;$F$2,BASE_PLANEJADOUNIDADES!$B:$C,2,0)</f>
        <v>5</v>
      </c>
      <c r="H65" s="9">
        <f>VLOOKUP($B65&amp;$C65&amp;$H$2,BASE_PLANEJADOUNIDADES!$B:$C,2,0)</f>
        <v>5</v>
      </c>
      <c r="J65" s="9">
        <f>VLOOKUP($B65&amp;$C65&amp;$J$2,BASE_PLANEJADOUNIDADES!$B:$C,2,0)</f>
        <v>5</v>
      </c>
      <c r="L65" s="9">
        <f>VLOOKUP($B65&amp;$C65&amp;$L$2,BASE_PLANEJADOUNIDADES!$B:$C,2,0)</f>
        <v>5</v>
      </c>
    </row>
    <row r="66" spans="2:12">
      <c r="B66" s="8" t="s">
        <v>39</v>
      </c>
      <c r="C66" s="9" t="s">
        <v>1785</v>
      </c>
      <c r="D66" s="9">
        <f>VLOOKUP($B66&amp;$C66&amp;$D$2,BASE_PLANEJADOUNIDADES!$B:$C,2,0)</f>
        <v>0.32</v>
      </c>
      <c r="F66" s="9">
        <f>VLOOKUP($B66&amp;$C66&amp;$F$2,BASE_PLANEJADOUNIDADES!$B:$C,2,0)</f>
        <v>0.35</v>
      </c>
      <c r="H66" s="9">
        <f>VLOOKUP($B66&amp;$C66&amp;$H$2,BASE_PLANEJADOUNIDADES!$B:$C,2,0)</f>
        <v>0.38</v>
      </c>
      <c r="J66" s="9">
        <f>VLOOKUP($B66&amp;$C66&amp;$J$2,BASE_PLANEJADOUNIDADES!$B:$C,2,0)</f>
        <v>0.41</v>
      </c>
      <c r="L66" s="9">
        <f>VLOOKUP($B66&amp;$C66&amp;$L$2,BASE_PLANEJADOUNIDADES!$B:$C,2,0)</f>
        <v>0.44</v>
      </c>
    </row>
    <row r="67" spans="2:12">
      <c r="B67" s="8" t="s">
        <v>45</v>
      </c>
      <c r="C67" s="9" t="s">
        <v>1785</v>
      </c>
      <c r="D67" s="9">
        <f>VLOOKUP($B67&amp;$C67&amp;$D$2,BASE_PLANEJADOUNIDADES!$B:$C,2,0)</f>
        <v>0.21</v>
      </c>
      <c r="F67" s="9">
        <f>VLOOKUP($B67&amp;$C67&amp;$F$2,BASE_PLANEJADOUNIDADES!$B:$C,2,0)</f>
        <v>0.2</v>
      </c>
      <c r="H67" s="9">
        <f>VLOOKUP($B67&amp;$C67&amp;$H$2,BASE_PLANEJADOUNIDADES!$B:$C,2,0)</f>
        <v>0.19</v>
      </c>
      <c r="J67" s="9">
        <f>VLOOKUP($B67&amp;$C67&amp;$J$2,BASE_PLANEJADOUNIDADES!$B:$C,2,0)</f>
        <v>0.18</v>
      </c>
      <c r="L67" s="9">
        <f>VLOOKUP($B67&amp;$C67&amp;$L$2,BASE_PLANEJADOUNIDADES!$B:$C,2,0)</f>
        <v>0.17</v>
      </c>
    </row>
    <row r="68" spans="2:12">
      <c r="B68" s="8" t="s">
        <v>48</v>
      </c>
      <c r="C68" s="9" t="s">
        <v>1785</v>
      </c>
      <c r="D68" s="9">
        <f>VLOOKUP($B68&amp;$C68&amp;$D$2,BASE_PLANEJADOUNIDADES!$B:$C,2,0)</f>
        <v>0.19</v>
      </c>
      <c r="F68" s="9">
        <f>VLOOKUP($B68&amp;$C68&amp;$F$2,BASE_PLANEJADOUNIDADES!$B:$C,2,0)</f>
        <v>0.18</v>
      </c>
      <c r="H68" s="9">
        <f>VLOOKUP($B68&amp;$C68&amp;$H$2,BASE_PLANEJADOUNIDADES!$B:$C,2,0)</f>
        <v>0.17</v>
      </c>
      <c r="J68" s="9">
        <f>VLOOKUP($B68&amp;$C68&amp;$J$2,BASE_PLANEJADOUNIDADES!$B:$C,2,0)</f>
        <v>0.16</v>
      </c>
      <c r="L68" s="9">
        <f>VLOOKUP($B68&amp;$C68&amp;$L$2,BASE_PLANEJADOUNIDADES!$B:$C,2,0)</f>
        <v>0.15</v>
      </c>
    </row>
    <row r="69" spans="2:12">
      <c r="B69" s="8" t="s">
        <v>51</v>
      </c>
      <c r="C69" s="9" t="s">
        <v>1785</v>
      </c>
      <c r="D69" s="9">
        <f>VLOOKUP($B69&amp;$C69&amp;$D$2,BASE_PLANEJADOUNIDADES!$B:$C,2,0)</f>
        <v>0.69</v>
      </c>
      <c r="F69" s="9">
        <f>VLOOKUP($B69&amp;$C69&amp;$F$2,BASE_PLANEJADOUNIDADES!$B:$C,2,0)</f>
        <v>0.68</v>
      </c>
      <c r="H69" s="9">
        <f>VLOOKUP($B69&amp;$C69&amp;$H$2,BASE_PLANEJADOUNIDADES!$B:$C,2,0)</f>
        <v>0.67</v>
      </c>
      <c r="J69" s="9">
        <f>VLOOKUP($B69&amp;$C69&amp;$J$2,BASE_PLANEJADOUNIDADES!$B:$C,2,0)</f>
        <v>0.66</v>
      </c>
      <c r="L69" s="9">
        <f>VLOOKUP($B69&amp;$C69&amp;$L$2,BASE_PLANEJADOUNIDADES!$B:$C,2,0)</f>
        <v>0.65</v>
      </c>
    </row>
    <row r="70" spans="2:12">
      <c r="B70" s="8" t="s">
        <v>54</v>
      </c>
      <c r="C70" s="9" t="s">
        <v>1785</v>
      </c>
      <c r="D70" s="9">
        <f>VLOOKUP($B70&amp;$C70&amp;$D$2,BASE_PLANEJADOUNIDADES!$B:$C,2,0)</f>
        <v>0.71</v>
      </c>
      <c r="F70" s="9">
        <f>VLOOKUP($B70&amp;$C70&amp;$F$2,BASE_PLANEJADOUNIDADES!$B:$C,2,0)</f>
        <v>0.69</v>
      </c>
      <c r="H70" s="9">
        <f>VLOOKUP($B70&amp;$C70&amp;$H$2,BASE_PLANEJADOUNIDADES!$B:$C,2,0)</f>
        <v>0.69</v>
      </c>
      <c r="J70" s="9">
        <f>VLOOKUP($B70&amp;$C70&amp;$J$2,BASE_PLANEJADOUNIDADES!$B:$C,2,0)</f>
        <v>0.68</v>
      </c>
      <c r="L70" s="9">
        <f>VLOOKUP($B70&amp;$C70&amp;$L$2,BASE_PLANEJADOUNIDADES!$B:$C,2,0)</f>
        <v>0.67</v>
      </c>
    </row>
    <row r="71" spans="2:12">
      <c r="B71" s="8" t="s">
        <v>57</v>
      </c>
      <c r="C71" s="9" t="s">
        <v>1785</v>
      </c>
      <c r="D71" s="9">
        <f>VLOOKUP($B71&amp;$C71&amp;$D$2,BASE_PLANEJADOUNIDADES!$B:$C,2,0)</f>
        <v>0.27500000000000002</v>
      </c>
      <c r="F71" s="9">
        <f>VLOOKUP($B71&amp;$C71&amp;$F$2,BASE_PLANEJADOUNIDADES!$B:$C,2,0)</f>
        <v>0.28000000000000003</v>
      </c>
      <c r="H71" s="9">
        <f>VLOOKUP($B71&amp;$C71&amp;$H$2,BASE_PLANEJADOUNIDADES!$B:$C,2,0)</f>
        <v>0.28499999999999998</v>
      </c>
      <c r="J71" s="9">
        <f>VLOOKUP($B71&amp;$C71&amp;$J$2,BASE_PLANEJADOUNIDADES!$B:$C,2,0)</f>
        <v>0.28999999999999998</v>
      </c>
      <c r="L71" s="9">
        <f>VLOOKUP($B71&amp;$C71&amp;$L$2,BASE_PLANEJADOUNIDADES!$B:$C,2,0)</f>
        <v>0.3</v>
      </c>
    </row>
    <row r="72" spans="2:12">
      <c r="B72" s="8" t="s">
        <v>61</v>
      </c>
      <c r="C72" s="9" t="s">
        <v>1785</v>
      </c>
      <c r="D72" s="9">
        <f>VLOOKUP($B72&amp;$C72&amp;$D$2,BASE_PLANEJADOUNIDADES!$B:$C,2,0)</f>
        <v>0.17</v>
      </c>
      <c r="F72" s="9">
        <f>VLOOKUP($B72&amp;$C72&amp;$F$2,BASE_PLANEJADOUNIDADES!$B:$C,2,0)</f>
        <v>0.19</v>
      </c>
      <c r="H72" s="9">
        <f>VLOOKUP($B72&amp;$C72&amp;$H$2,BASE_PLANEJADOUNIDADES!$B:$C,2,0)</f>
        <v>0.21</v>
      </c>
      <c r="J72" s="9">
        <f>VLOOKUP($B72&amp;$C72&amp;$J$2,BASE_PLANEJADOUNIDADES!$B:$C,2,0)</f>
        <v>0.23</v>
      </c>
      <c r="L72" s="9">
        <f>VLOOKUP($B72&amp;$C72&amp;$L$2,BASE_PLANEJADOUNIDADES!$B:$C,2,0)</f>
        <v>0.25</v>
      </c>
    </row>
    <row r="73" spans="2:12">
      <c r="B73" s="8" t="s">
        <v>65</v>
      </c>
      <c r="C73" s="9" t="s">
        <v>1785</v>
      </c>
      <c r="D73" s="9">
        <f>VLOOKUP($B73&amp;$C73&amp;$D$2,BASE_PLANEJADOUNIDADES!$B:$C,2,0)</f>
        <v>3</v>
      </c>
      <c r="F73" s="9">
        <f>VLOOKUP($B73&amp;$C73&amp;$F$2,BASE_PLANEJADOUNIDADES!$B:$C,2,0)</f>
        <v>3</v>
      </c>
      <c r="H73" s="9">
        <f>VLOOKUP($B73&amp;$C73&amp;$H$2,BASE_PLANEJADOUNIDADES!$B:$C,2,0)</f>
        <v>3.5</v>
      </c>
      <c r="J73" s="9">
        <f>VLOOKUP($B73&amp;$C73&amp;$J$2,BASE_PLANEJADOUNIDADES!$B:$C,2,0)</f>
        <v>3.5</v>
      </c>
      <c r="L73" s="9">
        <f>VLOOKUP($B73&amp;$C73&amp;$L$2,BASE_PLANEJADOUNIDADES!$B:$C,2,0)</f>
        <v>3.5</v>
      </c>
    </row>
    <row r="74" spans="2:12">
      <c r="B74" s="8" t="s">
        <v>70</v>
      </c>
      <c r="C74" s="9" t="s">
        <v>1785</v>
      </c>
      <c r="D74" s="9">
        <f>VLOOKUP($B74&amp;$C74&amp;$D$2,BASE_PLANEJADOUNIDADES!$B:$C,2,0)</f>
        <v>4</v>
      </c>
      <c r="F74" s="9">
        <f>VLOOKUP($B74&amp;$C74&amp;$F$2,BASE_PLANEJADOUNIDADES!$B:$C,2,0)</f>
        <v>4</v>
      </c>
      <c r="H74" s="9">
        <f>VLOOKUP($B74&amp;$C74&amp;$H$2,BASE_PLANEJADOUNIDADES!$B:$C,2,0)</f>
        <v>4.5</v>
      </c>
      <c r="J74" s="9">
        <f>VLOOKUP($B74&amp;$C74&amp;$J$2,BASE_PLANEJADOUNIDADES!$B:$C,2,0)</f>
        <v>4.5</v>
      </c>
      <c r="L74" s="9">
        <f>VLOOKUP($B74&amp;$C74&amp;$L$2,BASE_PLANEJADOUNIDADES!$B:$C,2,0)</f>
        <v>4.5</v>
      </c>
    </row>
    <row r="75" spans="2:12">
      <c r="B75" s="8" t="s">
        <v>39</v>
      </c>
      <c r="C75" s="9" t="s">
        <v>1809</v>
      </c>
      <c r="D75" s="9">
        <f>VLOOKUP($B75&amp;$C75&amp;$D$2,BASE_PLANEJADOUNIDADES!$B:$C,2,0)</f>
        <v>0.70699999999999996</v>
      </c>
      <c r="F75" s="9">
        <f>VLOOKUP($B75&amp;$C75&amp;$F$2,BASE_PLANEJADOUNIDADES!$B:$C,2,0)</f>
        <v>0.70699999999999996</v>
      </c>
      <c r="H75" s="9">
        <f>VLOOKUP($B75&amp;$C75&amp;$H$2,BASE_PLANEJADOUNIDADES!$B:$C,2,0)</f>
        <v>0.70699999999999996</v>
      </c>
      <c r="J75" s="9">
        <f>VLOOKUP($B75&amp;$C75&amp;$J$2,BASE_PLANEJADOUNIDADES!$B:$C,2,0)</f>
        <v>0.70699999999999996</v>
      </c>
      <c r="L75" s="9">
        <f>VLOOKUP($B75&amp;$C75&amp;$L$2,BASE_PLANEJADOUNIDADES!$B:$C,2,0)</f>
        <v>0.70699999999999996</v>
      </c>
    </row>
    <row r="76" spans="2:12">
      <c r="B76" s="8" t="s">
        <v>45</v>
      </c>
      <c r="C76" s="9" t="s">
        <v>1809</v>
      </c>
      <c r="D76" s="9">
        <f>VLOOKUP($B76&amp;$C76&amp;$D$2,BASE_PLANEJADOUNIDADES!$B:$C,2,0)</f>
        <v>4.6600000000000003E-2</v>
      </c>
      <c r="F76" s="9">
        <f>VLOOKUP($B76&amp;$C76&amp;$F$2,BASE_PLANEJADOUNIDADES!$B:$C,2,0)</f>
        <v>4.6600000000000003E-2</v>
      </c>
      <c r="H76" s="9">
        <f>VLOOKUP($B76&amp;$C76&amp;$H$2,BASE_PLANEJADOUNIDADES!$B:$C,2,0)</f>
        <v>4.6600000000000003E-2</v>
      </c>
      <c r="J76" s="9">
        <f>VLOOKUP($B76&amp;$C76&amp;$J$2,BASE_PLANEJADOUNIDADES!$B:$C,2,0)</f>
        <v>4.6600000000000003E-2</v>
      </c>
      <c r="L76" s="9">
        <f>VLOOKUP($B76&amp;$C76&amp;$L$2,BASE_PLANEJADOUNIDADES!$B:$C,2,0)</f>
        <v>4.6600000000000003E-2</v>
      </c>
    </row>
    <row r="77" spans="2:12">
      <c r="B77" s="8" t="s">
        <v>48</v>
      </c>
      <c r="C77" s="9" t="s">
        <v>1809</v>
      </c>
      <c r="D77" s="9">
        <f>VLOOKUP($B77&amp;$C77&amp;$D$2,BASE_PLANEJADOUNIDADES!$B:$C,2,0)</f>
        <v>4.3999999999999997E-2</v>
      </c>
      <c r="F77" s="9">
        <f>VLOOKUP($B77&amp;$C77&amp;$F$2,BASE_PLANEJADOUNIDADES!$B:$C,2,0)</f>
        <v>4.3999999999999997E-2</v>
      </c>
      <c r="H77" s="9">
        <f>VLOOKUP($B77&amp;$C77&amp;$H$2,BASE_PLANEJADOUNIDADES!$B:$C,2,0)</f>
        <v>4.3999999999999997E-2</v>
      </c>
      <c r="J77" s="9">
        <f>VLOOKUP($B77&amp;$C77&amp;$J$2,BASE_PLANEJADOUNIDADES!$B:$C,2,0)</f>
        <v>4.3999999999999997E-2</v>
      </c>
      <c r="L77" s="9">
        <f>VLOOKUP($B77&amp;$C77&amp;$L$2,BASE_PLANEJADOUNIDADES!$B:$C,2,0)</f>
        <v>4.3999999999999997E-2</v>
      </c>
    </row>
    <row r="78" spans="2:12">
      <c r="B78" s="8" t="s">
        <v>51</v>
      </c>
      <c r="C78" s="9" t="s">
        <v>1809</v>
      </c>
      <c r="D78" s="9">
        <f>VLOOKUP($B78&amp;$C78&amp;$D$2,BASE_PLANEJADOUNIDADES!$B:$C,2,0)</f>
        <v>0.3478</v>
      </c>
      <c r="F78" s="9">
        <f>VLOOKUP($B78&amp;$C78&amp;$F$2,BASE_PLANEJADOUNIDADES!$B:$C,2,0)</f>
        <v>0.34</v>
      </c>
      <c r="H78" s="9">
        <f>VLOOKUP($B78&amp;$C78&amp;$H$2,BASE_PLANEJADOUNIDADES!$B:$C,2,0)</f>
        <v>0.34</v>
      </c>
      <c r="J78" s="9">
        <f>VLOOKUP($B78&amp;$C78&amp;$J$2,BASE_PLANEJADOUNIDADES!$B:$C,2,0)</f>
        <v>0.33</v>
      </c>
      <c r="L78" s="9">
        <f>VLOOKUP($B78&amp;$C78&amp;$L$2,BASE_PLANEJADOUNIDADES!$B:$C,2,0)</f>
        <v>0.32</v>
      </c>
    </row>
    <row r="79" spans="2:12">
      <c r="B79" s="8" t="s">
        <v>54</v>
      </c>
      <c r="C79" s="9" t="s">
        <v>1809</v>
      </c>
      <c r="D79" s="9">
        <f>VLOOKUP($B79&amp;$C79&amp;$D$2,BASE_PLANEJADOUNIDADES!$B:$C,2,0)</f>
        <v>0.34300000000000003</v>
      </c>
      <c r="F79" s="9">
        <f>VLOOKUP($B79&amp;$C79&amp;$F$2,BASE_PLANEJADOUNIDADES!$B:$C,2,0)</f>
        <v>0.34</v>
      </c>
      <c r="H79" s="9">
        <f>VLOOKUP($B79&amp;$C79&amp;$H$2,BASE_PLANEJADOUNIDADES!$B:$C,2,0)</f>
        <v>0.34</v>
      </c>
      <c r="J79" s="9">
        <f>VLOOKUP($B79&amp;$C79&amp;$J$2,BASE_PLANEJADOUNIDADES!$B:$C,2,0)</f>
        <v>0.33</v>
      </c>
      <c r="L79" s="9">
        <f>VLOOKUP($B79&amp;$C79&amp;$L$2,BASE_PLANEJADOUNIDADES!$B:$C,2,0)</f>
        <v>0.32</v>
      </c>
    </row>
    <row r="80" spans="2:12">
      <c r="B80" s="8" t="s">
        <v>57</v>
      </c>
      <c r="C80" s="9" t="s">
        <v>1809</v>
      </c>
      <c r="D80" s="9">
        <f>VLOOKUP($B80&amp;$C80&amp;$D$2,BASE_PLANEJADOUNIDADES!$B:$C,2,0)</f>
        <v>0.43049999999999999</v>
      </c>
      <c r="F80" s="9">
        <f>VLOOKUP($B80&amp;$C80&amp;$F$2,BASE_PLANEJADOUNIDADES!$B:$C,2,0)</f>
        <v>0.43049999999999999</v>
      </c>
      <c r="H80" s="9">
        <f>VLOOKUP($B80&amp;$C80&amp;$H$2,BASE_PLANEJADOUNIDADES!$B:$C,2,0)</f>
        <v>0.43049999999999999</v>
      </c>
      <c r="J80" s="9">
        <f>VLOOKUP($B80&amp;$C80&amp;$J$2,BASE_PLANEJADOUNIDADES!$B:$C,2,0)</f>
        <v>0.43049999999999999</v>
      </c>
      <c r="L80" s="9">
        <f>VLOOKUP($B80&amp;$C80&amp;$L$2,BASE_PLANEJADOUNIDADES!$B:$C,2,0)</f>
        <v>0.43049999999999999</v>
      </c>
    </row>
    <row r="81" spans="2:12">
      <c r="B81" s="8" t="s">
        <v>61</v>
      </c>
      <c r="C81" s="9" t="s">
        <v>1809</v>
      </c>
      <c r="D81" s="9">
        <f>VLOOKUP($B81&amp;$C81&amp;$D$2,BASE_PLANEJADOUNIDADES!$B:$C,2,0)</f>
        <v>0.52</v>
      </c>
      <c r="F81" s="9">
        <f>VLOOKUP($B81&amp;$C81&amp;$F$2,BASE_PLANEJADOUNIDADES!$B:$C,2,0)</f>
        <v>0.53</v>
      </c>
      <c r="H81" s="9">
        <f>VLOOKUP($B81&amp;$C81&amp;$H$2,BASE_PLANEJADOUNIDADES!$B:$C,2,0)</f>
        <v>0.53</v>
      </c>
      <c r="J81" s="9">
        <f>VLOOKUP($B81&amp;$C81&amp;$J$2,BASE_PLANEJADOUNIDADES!$B:$C,2,0)</f>
        <v>0.53</v>
      </c>
      <c r="L81" s="9">
        <f>VLOOKUP($B81&amp;$C81&amp;$L$2,BASE_PLANEJADOUNIDADES!$B:$C,2,0)</f>
        <v>0.54</v>
      </c>
    </row>
    <row r="82" spans="2:12">
      <c r="B82" s="8" t="s">
        <v>65</v>
      </c>
      <c r="C82" s="9" t="s">
        <v>1809</v>
      </c>
      <c r="D82" s="9">
        <f>VLOOKUP($B82&amp;$C82&amp;$D$2,BASE_PLANEJADOUNIDADES!$B:$C,2,0)</f>
        <v>4.33</v>
      </c>
      <c r="F82" s="9">
        <f>VLOOKUP($B82&amp;$C82&amp;$F$2,BASE_PLANEJADOUNIDADES!$B:$C,2,0)</f>
        <v>4.33</v>
      </c>
      <c r="H82" s="9">
        <f>VLOOKUP($B82&amp;$C82&amp;$H$2,BASE_PLANEJADOUNIDADES!$B:$C,2,0)</f>
        <v>4.66</v>
      </c>
      <c r="J82" s="9">
        <f>VLOOKUP($B82&amp;$C82&amp;$J$2,BASE_PLANEJADOUNIDADES!$B:$C,2,0)</f>
        <v>4.66</v>
      </c>
      <c r="L82" s="9">
        <f>VLOOKUP($B82&amp;$C82&amp;$L$2,BASE_PLANEJADOUNIDADES!$B:$C,2,0)</f>
        <v>4.66</v>
      </c>
    </row>
    <row r="83" spans="2:12">
      <c r="B83" s="8" t="s">
        <v>70</v>
      </c>
      <c r="C83" s="9" t="s">
        <v>1809</v>
      </c>
      <c r="D83" s="9">
        <f>VLOOKUP($B83&amp;$C83&amp;$D$2,BASE_PLANEJADOUNIDADES!$B:$C,2,0)</f>
        <v>4</v>
      </c>
      <c r="F83" s="9">
        <f>VLOOKUP($B83&amp;$C83&amp;$F$2,BASE_PLANEJADOUNIDADES!$B:$C,2,0)</f>
        <v>4</v>
      </c>
      <c r="H83" s="9">
        <f>VLOOKUP($B83&amp;$C83&amp;$H$2,BASE_PLANEJADOUNIDADES!$B:$C,2,0)</f>
        <v>4</v>
      </c>
      <c r="J83" s="9">
        <f>VLOOKUP($B83&amp;$C83&amp;$J$2,BASE_PLANEJADOUNIDADES!$B:$C,2,0)</f>
        <v>4</v>
      </c>
      <c r="L83" s="9">
        <f>VLOOKUP($B83&amp;$C83&amp;$L$2,BASE_PLANEJADOUNIDADES!$B:$C,2,0)</f>
        <v>4</v>
      </c>
    </row>
    <row r="84" spans="2:12">
      <c r="B84" s="8" t="s">
        <v>39</v>
      </c>
      <c r="C84" s="9" t="s">
        <v>1850</v>
      </c>
      <c r="D84" s="9">
        <f>VLOOKUP($B84&amp;$C84&amp;$D$2,BASE_PLANEJADOUNIDADES!$B:$C,2,0)</f>
        <v>0.75</v>
      </c>
      <c r="F84" s="9">
        <f>VLOOKUP($B84&amp;$C84&amp;$F$2,BASE_PLANEJADOUNIDADES!$B:$C,2,0)</f>
        <v>0.76</v>
      </c>
      <c r="H84" s="9">
        <f>VLOOKUP($B84&amp;$C84&amp;$H$2,BASE_PLANEJADOUNIDADES!$B:$C,2,0)</f>
        <v>0.77</v>
      </c>
      <c r="J84" s="9">
        <f>VLOOKUP($B84&amp;$C84&amp;$J$2,BASE_PLANEJADOUNIDADES!$B:$C,2,0)</f>
        <v>0.78</v>
      </c>
      <c r="L84" s="9">
        <f>VLOOKUP($B84&amp;$C84&amp;$L$2,BASE_PLANEJADOUNIDADES!$B:$C,2,0)</f>
        <v>0.78</v>
      </c>
    </row>
    <row r="85" spans="2:12">
      <c r="B85" s="8" t="s">
        <v>45</v>
      </c>
      <c r="C85" s="9" t="s">
        <v>1850</v>
      </c>
      <c r="D85" s="9">
        <f>VLOOKUP($B85&amp;$C85&amp;$D$2,BASE_PLANEJADOUNIDADES!$B:$C,2,0)</f>
        <v>0.06</v>
      </c>
      <c r="F85" s="9">
        <f>VLOOKUP($B85&amp;$C85&amp;$F$2,BASE_PLANEJADOUNIDADES!$B:$C,2,0)</f>
        <v>0.06</v>
      </c>
      <c r="H85" s="9">
        <f>VLOOKUP($B85&amp;$C85&amp;$H$2,BASE_PLANEJADOUNIDADES!$B:$C,2,0)</f>
        <v>5.8000000000000003E-2</v>
      </c>
      <c r="J85" s="9">
        <f>VLOOKUP($B85&amp;$C85&amp;$J$2,BASE_PLANEJADOUNIDADES!$B:$C,2,0)</f>
        <v>5.8000000000000003E-2</v>
      </c>
      <c r="L85" s="9">
        <f>VLOOKUP($B85&amp;$C85&amp;$L$2,BASE_PLANEJADOUNIDADES!$B:$C,2,0)</f>
        <v>5.8000000000000003E-2</v>
      </c>
    </row>
    <row r="86" spans="2:12">
      <c r="B86" s="8" t="s">
        <v>48</v>
      </c>
      <c r="C86" s="9" t="s">
        <v>1850</v>
      </c>
      <c r="D86" s="9">
        <f>VLOOKUP($B86&amp;$C86&amp;$D$2,BASE_PLANEJADOUNIDADES!$B:$C,2,0)</f>
        <v>3.7999999999999999E-2</v>
      </c>
      <c r="F86" s="9">
        <f>VLOOKUP($B86&amp;$C86&amp;$F$2,BASE_PLANEJADOUNIDADES!$B:$C,2,0)</f>
        <v>3.7999999999999999E-2</v>
      </c>
      <c r="H86" s="9">
        <f>VLOOKUP($B86&amp;$C86&amp;$H$2,BASE_PLANEJADOUNIDADES!$B:$C,2,0)</f>
        <v>3.7999999999999999E-2</v>
      </c>
      <c r="J86" s="9">
        <f>VLOOKUP($B86&amp;$C86&amp;$J$2,BASE_PLANEJADOUNIDADES!$B:$C,2,0)</f>
        <v>3.5999999999999997E-2</v>
      </c>
      <c r="L86" s="9">
        <f>VLOOKUP($B86&amp;$C86&amp;$L$2,BASE_PLANEJADOUNIDADES!$B:$C,2,0)</f>
        <v>3.5999999999999997E-2</v>
      </c>
    </row>
    <row r="87" spans="2:12">
      <c r="B87" s="8" t="s">
        <v>51</v>
      </c>
      <c r="C87" s="9" t="s">
        <v>1850</v>
      </c>
      <c r="D87" s="9">
        <f>VLOOKUP($B87&amp;$C87&amp;$D$2,BASE_PLANEJADOUNIDADES!$B:$C,2,0)</f>
        <v>0.54</v>
      </c>
      <c r="F87" s="9">
        <f>VLOOKUP($B87&amp;$C87&amp;$F$2,BASE_PLANEJADOUNIDADES!$B:$C,2,0)</f>
        <v>0.53</v>
      </c>
      <c r="H87" s="9">
        <f>VLOOKUP($B87&amp;$C87&amp;$H$2,BASE_PLANEJADOUNIDADES!$B:$C,2,0)</f>
        <v>0.53</v>
      </c>
      <c r="J87" s="9">
        <f>VLOOKUP($B87&amp;$C87&amp;$J$2,BASE_PLANEJADOUNIDADES!$B:$C,2,0)</f>
        <v>0.53</v>
      </c>
      <c r="L87" s="9">
        <f>VLOOKUP($B87&amp;$C87&amp;$L$2,BASE_PLANEJADOUNIDADES!$B:$C,2,0)</f>
        <v>0.52</v>
      </c>
    </row>
    <row r="88" spans="2:12">
      <c r="B88" s="8" t="s">
        <v>54</v>
      </c>
      <c r="C88" s="9" t="s">
        <v>1850</v>
      </c>
      <c r="D88" s="9">
        <f>VLOOKUP($B88&amp;$C88&amp;$D$2,BASE_PLANEJADOUNIDADES!$B:$C,2,0)</f>
        <v>0.56999999999999995</v>
      </c>
      <c r="F88" s="9">
        <f>VLOOKUP($B88&amp;$C88&amp;$F$2,BASE_PLANEJADOUNIDADES!$B:$C,2,0)</f>
        <v>0.56499999999999995</v>
      </c>
      <c r="H88" s="9">
        <f>VLOOKUP($B88&amp;$C88&amp;$H$2,BASE_PLANEJADOUNIDADES!$B:$C,2,0)</f>
        <v>0.56499999999999995</v>
      </c>
      <c r="J88" s="9">
        <f>VLOOKUP($B88&amp;$C88&amp;$J$2,BASE_PLANEJADOUNIDADES!$B:$C,2,0)</f>
        <v>0.54</v>
      </c>
      <c r="L88" s="9">
        <f>VLOOKUP($B88&amp;$C88&amp;$L$2,BASE_PLANEJADOUNIDADES!$B:$C,2,0)</f>
        <v>0.54</v>
      </c>
    </row>
    <row r="89" spans="2:12">
      <c r="B89" s="8" t="s">
        <v>57</v>
      </c>
      <c r="C89" s="9" t="s">
        <v>1850</v>
      </c>
      <c r="D89" s="9">
        <f>VLOOKUP($B89&amp;$C89&amp;$D$2,BASE_PLANEJADOUNIDADES!$B:$C,2,0)</f>
        <v>0.45</v>
      </c>
      <c r="F89" s="9">
        <f>VLOOKUP($B89&amp;$C89&amp;$F$2,BASE_PLANEJADOUNIDADES!$B:$C,2,0)</f>
        <v>0.46</v>
      </c>
      <c r="H89" s="9">
        <f>VLOOKUP($B89&amp;$C89&amp;$H$2,BASE_PLANEJADOUNIDADES!$B:$C,2,0)</f>
        <v>0.46</v>
      </c>
      <c r="J89" s="9">
        <f>VLOOKUP($B89&amp;$C89&amp;$J$2,BASE_PLANEJADOUNIDADES!$B:$C,2,0)</f>
        <v>0.47</v>
      </c>
      <c r="L89" s="9">
        <f>VLOOKUP($B89&amp;$C89&amp;$L$2,BASE_PLANEJADOUNIDADES!$B:$C,2,0)</f>
        <v>0.47</v>
      </c>
    </row>
    <row r="90" spans="2:12">
      <c r="B90" s="8" t="s">
        <v>61</v>
      </c>
      <c r="C90" s="9" t="s">
        <v>1850</v>
      </c>
      <c r="D90" s="9">
        <f>VLOOKUP($B90&amp;$C90&amp;$D$2,BASE_PLANEJADOUNIDADES!$B:$C,2,0)</f>
        <v>0.42</v>
      </c>
      <c r="F90" s="9">
        <f>VLOOKUP($B90&amp;$C90&amp;$F$2,BASE_PLANEJADOUNIDADES!$B:$C,2,0)</f>
        <v>0.43</v>
      </c>
      <c r="H90" s="9">
        <f>VLOOKUP($B90&amp;$C90&amp;$H$2,BASE_PLANEJADOUNIDADES!$B:$C,2,0)</f>
        <v>0.43</v>
      </c>
      <c r="J90" s="9">
        <f>VLOOKUP($B90&amp;$C90&amp;$J$2,BASE_PLANEJADOUNIDADES!$B:$C,2,0)</f>
        <v>0.44</v>
      </c>
      <c r="L90" s="9">
        <f>VLOOKUP($B90&amp;$C90&amp;$L$2,BASE_PLANEJADOUNIDADES!$B:$C,2,0)</f>
        <v>0.44</v>
      </c>
    </row>
    <row r="91" spans="2:12">
      <c r="B91" s="8" t="s">
        <v>65</v>
      </c>
      <c r="C91" s="9" t="s">
        <v>1850</v>
      </c>
      <c r="D91" s="9">
        <f>VLOOKUP($B91&amp;$C91&amp;$D$2,BASE_PLANEJADOUNIDADES!$B:$C,2,0)</f>
        <v>4</v>
      </c>
      <c r="F91" s="9">
        <f>VLOOKUP($B91&amp;$C91&amp;$F$2,BASE_PLANEJADOUNIDADES!$B:$C,2,0)</f>
        <v>4</v>
      </c>
      <c r="H91" s="9">
        <f>VLOOKUP($B91&amp;$C91&amp;$H$2,BASE_PLANEJADOUNIDADES!$B:$C,2,0)</f>
        <v>4</v>
      </c>
      <c r="J91" s="9">
        <f>VLOOKUP($B91&amp;$C91&amp;$J$2,BASE_PLANEJADOUNIDADES!$B:$C,2,0)</f>
        <v>4</v>
      </c>
      <c r="L91" s="9">
        <f>VLOOKUP($B91&amp;$C91&amp;$L$2,BASE_PLANEJADOUNIDADES!$B:$C,2,0)</f>
        <v>4</v>
      </c>
    </row>
    <row r="92" spans="2:12">
      <c r="B92" s="8" t="s">
        <v>70</v>
      </c>
      <c r="C92" s="9" t="s">
        <v>1850</v>
      </c>
      <c r="D92" s="9">
        <f>VLOOKUP($B92&amp;$C92&amp;$D$2,BASE_PLANEJADOUNIDADES!$B:$C,2,0)</f>
        <v>5</v>
      </c>
      <c r="F92" s="9">
        <f>VLOOKUP($B92&amp;$C92&amp;$F$2,BASE_PLANEJADOUNIDADES!$B:$C,2,0)</f>
        <v>5</v>
      </c>
      <c r="H92" s="9">
        <f>VLOOKUP($B92&amp;$C92&amp;$H$2,BASE_PLANEJADOUNIDADES!$B:$C,2,0)</f>
        <v>5</v>
      </c>
      <c r="J92" s="9">
        <f>VLOOKUP($B92&amp;$C92&amp;$J$2,BASE_PLANEJADOUNIDADES!$B:$C,2,0)</f>
        <v>5</v>
      </c>
      <c r="L92" s="9">
        <f>VLOOKUP($B92&amp;$C92&amp;$L$2,BASE_PLANEJADOUNIDADES!$B:$C,2,0)</f>
        <v>5</v>
      </c>
    </row>
    <row r="93" spans="2:12">
      <c r="B93" s="8" t="s">
        <v>39</v>
      </c>
      <c r="C93" s="9" t="s">
        <v>1852</v>
      </c>
      <c r="D93" s="9">
        <f>VLOOKUP($B93&amp;$C93&amp;$D$2,BASE_PLANEJADOUNIDADES!$B:$C,2,0)</f>
        <v>0.72599999999999998</v>
      </c>
      <c r="F93" s="9">
        <f>VLOOKUP($B93&amp;$C93&amp;$F$2,BASE_PLANEJADOUNIDADES!$B:$C,2,0)</f>
        <v>0.76319999999999999</v>
      </c>
      <c r="H93" s="9">
        <f>VLOOKUP($B93&amp;$C93&amp;$H$2,BASE_PLANEJADOUNIDADES!$B:$C,2,0)</f>
        <v>0.80100000000000005</v>
      </c>
      <c r="J93" s="9">
        <f>VLOOKUP($B93&amp;$C93&amp;$J$2,BASE_PLANEJADOUNIDADES!$B:$C,2,0)</f>
        <v>0.84140000000000004</v>
      </c>
      <c r="L93" s="9">
        <f>VLOOKUP($B93&amp;$C93&amp;$L$2,BASE_PLANEJADOUNIDADES!$B:$C,2,0)</f>
        <v>0.88349999999999995</v>
      </c>
    </row>
    <row r="94" spans="2:12">
      <c r="B94" s="8" t="s">
        <v>45</v>
      </c>
      <c r="C94" s="9" t="s">
        <v>1852</v>
      </c>
      <c r="D94" s="9">
        <f>VLOOKUP($B94&amp;$C94&amp;$D$2,BASE_PLANEJADOUNIDADES!$B:$C,2,0)</f>
        <v>1.44E-2</v>
      </c>
      <c r="F94" s="9">
        <f>VLOOKUP($B94&amp;$C94&amp;$F$2,BASE_PLANEJADOUNIDADES!$B:$C,2,0)</f>
        <v>1.37E-2</v>
      </c>
      <c r="H94" s="9">
        <f>VLOOKUP($B94&amp;$C94&amp;$H$2,BASE_PLANEJADOUNIDADES!$B:$C,2,0)</f>
        <v>1.2999999999999999E-2</v>
      </c>
      <c r="J94" s="9">
        <f>VLOOKUP($B94&amp;$C94&amp;$J$2,BASE_PLANEJADOUNIDADES!$B:$C,2,0)</f>
        <v>1.23E-2</v>
      </c>
      <c r="L94" s="9">
        <f>VLOOKUP($B94&amp;$C94&amp;$L$2,BASE_PLANEJADOUNIDADES!$B:$C,2,0)</f>
        <v>1.17E-2</v>
      </c>
    </row>
    <row r="95" spans="2:12">
      <c r="B95" s="8" t="s">
        <v>48</v>
      </c>
      <c r="C95" s="9" t="s">
        <v>1852</v>
      </c>
      <c r="D95" s="9">
        <f>VLOOKUP($B95&amp;$C95&amp;$D$2,BASE_PLANEJADOUNIDADES!$B:$C,2,0)</f>
        <v>5.7000000000000002E-2</v>
      </c>
      <c r="F95" s="9">
        <f>VLOOKUP($B95&amp;$C95&amp;$F$2,BASE_PLANEJADOUNIDADES!$B:$C,2,0)</f>
        <v>5.3999999999999999E-2</v>
      </c>
      <c r="H95" s="9">
        <f>VLOOKUP($B95&amp;$C95&amp;$H$2,BASE_PLANEJADOUNIDADES!$B:$C,2,0)</f>
        <v>5.0999999999999997E-2</v>
      </c>
      <c r="J95" s="9">
        <f>VLOOKUP($B95&amp;$C95&amp;$J$2,BASE_PLANEJADOUNIDADES!$B:$C,2,0)</f>
        <v>4.9000000000000002E-2</v>
      </c>
      <c r="L95" s="9">
        <f>VLOOKUP($B95&amp;$C95&amp;$L$2,BASE_PLANEJADOUNIDADES!$B:$C,2,0)</f>
        <v>4.5999999999999999E-2</v>
      </c>
    </row>
    <row r="96" spans="2:12">
      <c r="B96" s="8" t="s">
        <v>51</v>
      </c>
      <c r="C96" s="9" t="s">
        <v>1852</v>
      </c>
      <c r="D96" s="9">
        <f>VLOOKUP($B96&amp;$C96&amp;$D$2,BASE_PLANEJADOUNIDADES!$B:$C,2,0)</f>
        <v>0.77300000000000002</v>
      </c>
      <c r="F96" s="9">
        <f>VLOOKUP($B96&amp;$C96&amp;$F$2,BASE_PLANEJADOUNIDADES!$B:$C,2,0)</f>
        <v>0.73399999999999999</v>
      </c>
      <c r="H96" s="9">
        <f>VLOOKUP($B96&amp;$C96&amp;$H$2,BASE_PLANEJADOUNIDADES!$B:$C,2,0)</f>
        <v>0.69799999999999995</v>
      </c>
      <c r="J96" s="9">
        <f>VLOOKUP($B96&amp;$C96&amp;$J$2,BASE_PLANEJADOUNIDADES!$B:$C,2,0)</f>
        <v>0.66300000000000003</v>
      </c>
      <c r="L96" s="9">
        <f>VLOOKUP($B96&amp;$C96&amp;$L$2,BASE_PLANEJADOUNIDADES!$B:$C,2,0)</f>
        <v>0.629</v>
      </c>
    </row>
    <row r="97" spans="2:12">
      <c r="B97" s="8" t="s">
        <v>54</v>
      </c>
      <c r="C97" s="9" t="s">
        <v>1852</v>
      </c>
      <c r="D97" s="9">
        <f>VLOOKUP($B97&amp;$C97&amp;$D$2,BASE_PLANEJADOUNIDADES!$B:$C,2,0)</f>
        <v>0.79420000000000002</v>
      </c>
      <c r="F97" s="9">
        <f>VLOOKUP($B97&amp;$C97&amp;$F$2,BASE_PLANEJADOUNIDADES!$B:$C,2,0)</f>
        <v>0.7167</v>
      </c>
      <c r="H97" s="9">
        <f>VLOOKUP($B97&amp;$C97&amp;$H$2,BASE_PLANEJADOUNIDADES!$B:$C,2,0)</f>
        <v>0.7167</v>
      </c>
      <c r="J97" s="9">
        <f>VLOOKUP($B97&amp;$C97&amp;$J$2,BASE_PLANEJADOUNIDADES!$B:$C,2,0)</f>
        <v>0.68</v>
      </c>
      <c r="L97" s="9">
        <f>VLOOKUP($B97&amp;$C97&amp;$L$2,BASE_PLANEJADOUNIDADES!$B:$C,2,0)</f>
        <v>0.64600000000000002</v>
      </c>
    </row>
    <row r="98" spans="2:12">
      <c r="B98" s="8" t="s">
        <v>57</v>
      </c>
      <c r="C98" s="9" t="s">
        <v>1852</v>
      </c>
      <c r="D98" s="9">
        <f>VLOOKUP($B98&amp;$C98&amp;$D$2,BASE_PLANEJADOUNIDADES!$B:$C,2,0)</f>
        <v>0.30549999999999999</v>
      </c>
      <c r="F98" s="9">
        <f>VLOOKUP($B98&amp;$C98&amp;$F$2,BASE_PLANEJADOUNIDADES!$B:$C,2,0)</f>
        <v>0.3105</v>
      </c>
      <c r="H98" s="9">
        <f>VLOOKUP($B98&amp;$C98&amp;$H$2,BASE_PLANEJADOUNIDADES!$B:$C,2,0)</f>
        <v>0.3155</v>
      </c>
      <c r="J98" s="9">
        <f>VLOOKUP($B98&amp;$C98&amp;$J$2,BASE_PLANEJADOUNIDADES!$B:$C,2,0)</f>
        <v>0.32050000000000001</v>
      </c>
      <c r="L98" s="9">
        <f>VLOOKUP($B98&amp;$C98&amp;$L$2,BASE_PLANEJADOUNIDADES!$B:$C,2,0)</f>
        <v>0.32550000000000001</v>
      </c>
    </row>
    <row r="99" spans="2:12">
      <c r="B99" s="8" t="s">
        <v>61</v>
      </c>
      <c r="C99" s="9" t="s">
        <v>1852</v>
      </c>
      <c r="D99" s="9">
        <f>VLOOKUP($B99&amp;$C99&amp;$D$2,BASE_PLANEJADOUNIDADES!$B:$C,2,0)</f>
        <v>0.28999999999999998</v>
      </c>
      <c r="F99" s="9">
        <f>VLOOKUP($B99&amp;$C99&amp;$F$2,BASE_PLANEJADOUNIDADES!$B:$C,2,0)</f>
        <v>0.30869999999999997</v>
      </c>
      <c r="H99" s="9">
        <f>VLOOKUP($B99&amp;$C99&amp;$H$2,BASE_PLANEJADOUNIDADES!$B:$C,2,0)</f>
        <v>0.3241</v>
      </c>
      <c r="J99" s="9">
        <f>VLOOKUP($B99&amp;$C99&amp;$J$2,BASE_PLANEJADOUNIDADES!$B:$C,2,0)</f>
        <v>0.34</v>
      </c>
      <c r="L99" s="9">
        <f>VLOOKUP($B99&amp;$C99&amp;$L$2,BASE_PLANEJADOUNIDADES!$B:$C,2,0)</f>
        <v>0.35730000000000001</v>
      </c>
    </row>
    <row r="100" spans="2:12">
      <c r="B100" s="8" t="s">
        <v>65</v>
      </c>
      <c r="C100" s="9" t="s">
        <v>1852</v>
      </c>
      <c r="D100" s="9">
        <f>VLOOKUP($B100&amp;$C100&amp;$D$2,BASE_PLANEJADOUNIDADES!$B:$C,2,0)</f>
        <v>5</v>
      </c>
      <c r="F100" s="9">
        <f>VLOOKUP($B100&amp;$C100&amp;$F$2,BASE_PLANEJADOUNIDADES!$B:$C,2,0)</f>
        <v>5</v>
      </c>
      <c r="H100" s="9">
        <f>VLOOKUP($B100&amp;$C100&amp;$H$2,BASE_PLANEJADOUNIDADES!$B:$C,2,0)</f>
        <v>5</v>
      </c>
      <c r="J100" s="9">
        <f>VLOOKUP($B100&amp;$C100&amp;$J$2,BASE_PLANEJADOUNIDADES!$B:$C,2,0)</f>
        <v>5</v>
      </c>
      <c r="L100" s="9">
        <f>VLOOKUP($B100&amp;$C100&amp;$L$2,BASE_PLANEJADOUNIDADES!$B:$C,2,0)</f>
        <v>5</v>
      </c>
    </row>
    <row r="101" spans="2:12">
      <c r="B101" s="8" t="s">
        <v>70</v>
      </c>
      <c r="C101" s="9" t="s">
        <v>1852</v>
      </c>
      <c r="D101" s="9">
        <f>VLOOKUP($B101&amp;$C101&amp;$D$2,BASE_PLANEJADOUNIDADES!$B:$C,2,0)</f>
        <v>4.5</v>
      </c>
      <c r="F101" s="9">
        <f>VLOOKUP($B101&amp;$C101&amp;$F$2,BASE_PLANEJADOUNIDADES!$B:$C,2,0)</f>
        <v>5</v>
      </c>
      <c r="H101" s="9">
        <f>VLOOKUP($B101&amp;$C101&amp;$H$2,BASE_PLANEJADOUNIDADES!$B:$C,2,0)</f>
        <v>5.5</v>
      </c>
      <c r="J101" s="9">
        <f>VLOOKUP($B101&amp;$C101&amp;$J$2,BASE_PLANEJADOUNIDADES!$B:$C,2,0)</f>
        <v>6</v>
      </c>
      <c r="L101" s="9">
        <f>VLOOKUP($B101&amp;$C101&amp;$L$2,BASE_PLANEJADOUNIDADES!$B:$C,2,0)</f>
        <v>6.5</v>
      </c>
    </row>
    <row r="102" spans="2:12">
      <c r="B102" s="8" t="s">
        <v>39</v>
      </c>
      <c r="C102" s="9" t="s">
        <v>1866</v>
      </c>
      <c r="D102" s="9">
        <f>VLOOKUP($B102&amp;$C102&amp;$D$2,BASE_PLANEJADOUNIDADES!$B:$C,2,0)</f>
        <v>0.76</v>
      </c>
      <c r="F102" s="9">
        <f>VLOOKUP($B102&amp;$C102&amp;$F$2,BASE_PLANEJADOUNIDADES!$B:$C,2,0)</f>
        <v>0.77</v>
      </c>
      <c r="H102" s="9">
        <f>VLOOKUP($B102&amp;$C102&amp;$H$2,BASE_PLANEJADOUNIDADES!$B:$C,2,0)</f>
        <v>0.78</v>
      </c>
      <c r="J102" s="9">
        <f>VLOOKUP($B102&amp;$C102&amp;$J$2,BASE_PLANEJADOUNIDADES!$B:$C,2,0)</f>
        <v>0.79</v>
      </c>
      <c r="L102" s="9">
        <f>VLOOKUP($B102&amp;$C102&amp;$L$2,BASE_PLANEJADOUNIDADES!$B:$C,2,0)</f>
        <v>0.8</v>
      </c>
    </row>
    <row r="103" spans="2:12">
      <c r="B103" s="8" t="s">
        <v>45</v>
      </c>
      <c r="C103" s="9" t="s">
        <v>1866</v>
      </c>
      <c r="D103" s="9">
        <f>VLOOKUP($B103&amp;$C103&amp;$D$2,BASE_PLANEJADOUNIDADES!$B:$C,2,0)</f>
        <v>0.05</v>
      </c>
      <c r="F103" s="9">
        <f>VLOOKUP($B103&amp;$C103&amp;$F$2,BASE_PLANEJADOUNIDADES!$B:$C,2,0)</f>
        <v>0.05</v>
      </c>
      <c r="H103" s="9">
        <f>VLOOKUP($B103&amp;$C103&amp;$H$2,BASE_PLANEJADOUNIDADES!$B:$C,2,0)</f>
        <v>0.05</v>
      </c>
      <c r="J103" s="9">
        <f>VLOOKUP($B103&amp;$C103&amp;$J$2,BASE_PLANEJADOUNIDADES!$B:$C,2,0)</f>
        <v>0.05</v>
      </c>
      <c r="L103" s="9">
        <f>VLOOKUP($B103&amp;$C103&amp;$L$2,BASE_PLANEJADOUNIDADES!$B:$C,2,0)</f>
        <v>0.05</v>
      </c>
    </row>
    <row r="104" spans="2:12">
      <c r="B104" s="8" t="s">
        <v>48</v>
      </c>
      <c r="C104" s="9" t="s">
        <v>1866</v>
      </c>
      <c r="D104" s="9">
        <f>VLOOKUP($B104&amp;$C104&amp;$D$2,BASE_PLANEJADOUNIDADES!$B:$C,2,0)</f>
        <v>0.05</v>
      </c>
      <c r="F104" s="9">
        <f>VLOOKUP($B104&amp;$C104&amp;$F$2,BASE_PLANEJADOUNIDADES!$B:$C,2,0)</f>
        <v>0.05</v>
      </c>
      <c r="H104" s="9">
        <f>VLOOKUP($B104&amp;$C104&amp;$H$2,BASE_PLANEJADOUNIDADES!$B:$C,2,0)</f>
        <v>0.05</v>
      </c>
      <c r="J104" s="9">
        <f>VLOOKUP($B104&amp;$C104&amp;$J$2,BASE_PLANEJADOUNIDADES!$B:$C,2,0)</f>
        <v>0.05</v>
      </c>
      <c r="L104" s="9">
        <f>VLOOKUP($B104&amp;$C104&amp;$L$2,BASE_PLANEJADOUNIDADES!$B:$C,2,0)</f>
        <v>0.05</v>
      </c>
    </row>
    <row r="105" spans="2:12">
      <c r="B105" s="8" t="s">
        <v>51</v>
      </c>
      <c r="C105" s="9" t="s">
        <v>1866</v>
      </c>
      <c r="D105" s="9">
        <f>VLOOKUP($B105&amp;$C105&amp;$D$2,BASE_PLANEJADOUNIDADES!$B:$C,2,0)</f>
        <v>0.4</v>
      </c>
      <c r="F105" s="9">
        <f>VLOOKUP($B105&amp;$C105&amp;$F$2,BASE_PLANEJADOUNIDADES!$B:$C,2,0)</f>
        <v>0.35</v>
      </c>
      <c r="H105" s="9">
        <f>VLOOKUP($B105&amp;$C105&amp;$H$2,BASE_PLANEJADOUNIDADES!$B:$C,2,0)</f>
        <v>0.35</v>
      </c>
      <c r="J105" s="9">
        <f>VLOOKUP($B105&amp;$C105&amp;$J$2,BASE_PLANEJADOUNIDADES!$B:$C,2,0)</f>
        <v>0.3</v>
      </c>
      <c r="L105" s="9">
        <f>VLOOKUP($B105&amp;$C105&amp;$L$2,BASE_PLANEJADOUNIDADES!$B:$C,2,0)</f>
        <v>0.3</v>
      </c>
    </row>
    <row r="106" spans="2:12">
      <c r="B106" s="8" t="s">
        <v>54</v>
      </c>
      <c r="C106" s="9" t="s">
        <v>1866</v>
      </c>
      <c r="D106" s="9">
        <f>VLOOKUP($B106&amp;$C106&amp;$D$2,BASE_PLANEJADOUNIDADES!$B:$C,2,0)</f>
        <v>0.35</v>
      </c>
      <c r="F106" s="9">
        <f>VLOOKUP($B106&amp;$C106&amp;$F$2,BASE_PLANEJADOUNIDADES!$B:$C,2,0)</f>
        <v>0.3</v>
      </c>
      <c r="H106" s="9">
        <f>VLOOKUP($B106&amp;$C106&amp;$H$2,BASE_PLANEJADOUNIDADES!$B:$C,2,0)</f>
        <v>0.3</v>
      </c>
      <c r="J106" s="9">
        <f>VLOOKUP($B106&amp;$C106&amp;$J$2,BASE_PLANEJADOUNIDADES!$B:$C,2,0)</f>
        <v>0.3</v>
      </c>
      <c r="L106" s="9">
        <f>VLOOKUP($B106&amp;$C106&amp;$L$2,BASE_PLANEJADOUNIDADES!$B:$C,2,0)</f>
        <v>0.3</v>
      </c>
    </row>
    <row r="107" spans="2:12">
      <c r="B107" s="8" t="s">
        <v>57</v>
      </c>
      <c r="C107" s="9" t="s">
        <v>1866</v>
      </c>
      <c r="D107" s="9">
        <f>VLOOKUP($B107&amp;$C107&amp;$D$2,BASE_PLANEJADOUNIDADES!$B:$C,2,0)</f>
        <v>0.2</v>
      </c>
      <c r="F107" s="9">
        <f>VLOOKUP($B107&amp;$C107&amp;$F$2,BASE_PLANEJADOUNIDADES!$B:$C,2,0)</f>
        <v>0.2</v>
      </c>
      <c r="H107" s="9">
        <f>VLOOKUP($B107&amp;$C107&amp;$H$2,BASE_PLANEJADOUNIDADES!$B:$C,2,0)</f>
        <v>0.2</v>
      </c>
      <c r="J107" s="9">
        <f>VLOOKUP($B107&amp;$C107&amp;$J$2,BASE_PLANEJADOUNIDADES!$B:$C,2,0)</f>
        <v>0.2</v>
      </c>
      <c r="L107" s="9">
        <f>VLOOKUP($B107&amp;$C107&amp;$L$2,BASE_PLANEJADOUNIDADES!$B:$C,2,0)</f>
        <v>0.2</v>
      </c>
    </row>
    <row r="108" spans="2:12">
      <c r="B108" s="8" t="s">
        <v>61</v>
      </c>
      <c r="C108" s="9" t="s">
        <v>1866</v>
      </c>
      <c r="D108" s="9">
        <f>VLOOKUP($B108&amp;$C108&amp;$D$2,BASE_PLANEJADOUNIDADES!$B:$C,2,0)</f>
        <v>0.52</v>
      </c>
      <c r="F108" s="9">
        <f>VLOOKUP($B108&amp;$C108&amp;$F$2,BASE_PLANEJADOUNIDADES!$B:$C,2,0)</f>
        <v>0.52</v>
      </c>
      <c r="H108" s="9">
        <f>VLOOKUP($B108&amp;$C108&amp;$H$2,BASE_PLANEJADOUNIDADES!$B:$C,2,0)</f>
        <v>0.52</v>
      </c>
      <c r="J108" s="9">
        <f>VLOOKUP($B108&amp;$C108&amp;$J$2,BASE_PLANEJADOUNIDADES!$B:$C,2,0)</f>
        <v>0.52</v>
      </c>
      <c r="L108" s="9">
        <f>VLOOKUP($B108&amp;$C108&amp;$L$2,BASE_PLANEJADOUNIDADES!$B:$C,2,0)</f>
        <v>0.52</v>
      </c>
    </row>
    <row r="109" spans="2:12">
      <c r="B109" s="8" t="s">
        <v>65</v>
      </c>
      <c r="C109" s="9" t="s">
        <v>1866</v>
      </c>
      <c r="D109" s="9">
        <f>VLOOKUP($B109&amp;$C109&amp;$D$2,BASE_PLANEJADOUNIDADES!$B:$C,2,0)</f>
        <v>5</v>
      </c>
      <c r="F109" s="9">
        <f>VLOOKUP($B109&amp;$C109&amp;$F$2,BASE_PLANEJADOUNIDADES!$B:$C,2,0)</f>
        <v>5</v>
      </c>
      <c r="H109" s="9">
        <f>VLOOKUP($B109&amp;$C109&amp;$H$2,BASE_PLANEJADOUNIDADES!$B:$C,2,0)</f>
        <v>5</v>
      </c>
      <c r="J109" s="9">
        <f>VLOOKUP($B109&amp;$C109&amp;$J$2,BASE_PLANEJADOUNIDADES!$B:$C,2,0)</f>
        <v>5</v>
      </c>
      <c r="L109" s="9">
        <f>VLOOKUP($B109&amp;$C109&amp;$L$2,BASE_PLANEJADOUNIDADES!$B:$C,2,0)</f>
        <v>5</v>
      </c>
    </row>
    <row r="110" spans="2:12">
      <c r="B110" s="8" t="s">
        <v>70</v>
      </c>
      <c r="C110" s="9" t="s">
        <v>1866</v>
      </c>
      <c r="D110" s="9">
        <f>VLOOKUP($B110&amp;$C110&amp;$D$2,BASE_PLANEJADOUNIDADES!$B:$C,2,0)</f>
        <v>5</v>
      </c>
      <c r="F110" s="9">
        <f>VLOOKUP($B110&amp;$C110&amp;$F$2,BASE_PLANEJADOUNIDADES!$B:$C,2,0)</f>
        <v>5</v>
      </c>
      <c r="H110" s="9">
        <f>VLOOKUP($B110&amp;$C110&amp;$H$2,BASE_PLANEJADOUNIDADES!$B:$C,2,0)</f>
        <v>5</v>
      </c>
      <c r="J110" s="9">
        <f>VLOOKUP($B110&amp;$C110&amp;$J$2,BASE_PLANEJADOUNIDADES!$B:$C,2,0)</f>
        <v>5</v>
      </c>
      <c r="L110" s="9">
        <f>VLOOKUP($B110&amp;$C110&amp;$L$2,BASE_PLANEJADOUNIDADES!$B:$C,2,0)</f>
        <v>5</v>
      </c>
    </row>
    <row r="111" spans="2:12">
      <c r="B111" s="8" t="s">
        <v>39</v>
      </c>
      <c r="C111" s="9" t="s">
        <v>1870</v>
      </c>
      <c r="D111" s="9">
        <f>VLOOKUP($B111&amp;$C111&amp;$D$2,BASE_PLANEJADOUNIDADES!$B:$C,2,0)</f>
        <v>0.441</v>
      </c>
      <c r="F111" s="9">
        <f>VLOOKUP($B111&amp;$C111&amp;$F$2,BASE_PLANEJADOUNIDADES!$B:$C,2,0)</f>
        <v>0.44500000000000001</v>
      </c>
      <c r="H111" s="9">
        <f>VLOOKUP($B111&amp;$C111&amp;$H$2,BASE_PLANEJADOUNIDADES!$B:$C,2,0)</f>
        <v>0.44500000000000001</v>
      </c>
      <c r="J111" s="9">
        <f>VLOOKUP($B111&amp;$C111&amp;$J$2,BASE_PLANEJADOUNIDADES!$B:$C,2,0)</f>
        <v>0.45</v>
      </c>
      <c r="L111" s="9">
        <f>VLOOKUP($B111&amp;$C111&amp;$L$2,BASE_PLANEJADOUNIDADES!$B:$C,2,0)</f>
        <v>0.45</v>
      </c>
    </row>
    <row r="112" spans="2:12">
      <c r="B112" s="8" t="s">
        <v>45</v>
      </c>
      <c r="C112" s="9" t="s">
        <v>1870</v>
      </c>
      <c r="D112" s="9">
        <f>VLOOKUP($B112&amp;$C112&amp;$D$2,BASE_PLANEJADOUNIDADES!$B:$C,2,0)</f>
        <v>0.13700000000000001</v>
      </c>
      <c r="F112" s="9">
        <f>VLOOKUP($B112&amp;$C112&amp;$F$2,BASE_PLANEJADOUNIDADES!$B:$C,2,0)</f>
        <v>0.13500000000000001</v>
      </c>
      <c r="H112" s="9">
        <f>VLOOKUP($B112&amp;$C112&amp;$H$2,BASE_PLANEJADOUNIDADES!$B:$C,2,0)</f>
        <v>0.13500000000000001</v>
      </c>
      <c r="J112" s="9">
        <f>VLOOKUP($B112&amp;$C112&amp;$J$2,BASE_PLANEJADOUNIDADES!$B:$C,2,0)</f>
        <v>0.13100000000000001</v>
      </c>
      <c r="L112" s="9">
        <f>VLOOKUP($B112&amp;$C112&amp;$L$2,BASE_PLANEJADOUNIDADES!$B:$C,2,0)</f>
        <v>0.13100000000000001</v>
      </c>
    </row>
    <row r="113" spans="2:12">
      <c r="B113" s="8" t="s">
        <v>48</v>
      </c>
      <c r="C113" s="9" t="s">
        <v>1870</v>
      </c>
      <c r="D113" s="9">
        <f>VLOOKUP($B113&amp;$C113&amp;$D$2,BASE_PLANEJADOUNIDADES!$B:$C,2,0)</f>
        <v>0.1552</v>
      </c>
      <c r="F113" s="9">
        <f>VLOOKUP($B113&amp;$C113&amp;$F$2,BASE_PLANEJADOUNIDADES!$B:$C,2,0)</f>
        <v>0.153</v>
      </c>
      <c r="H113" s="9">
        <f>VLOOKUP($B113&amp;$C113&amp;$H$2,BASE_PLANEJADOUNIDADES!$B:$C,2,0)</f>
        <v>0.153</v>
      </c>
      <c r="J113" s="9">
        <f>VLOOKUP($B113&amp;$C113&amp;$J$2,BASE_PLANEJADOUNIDADES!$B:$C,2,0)</f>
        <v>0.14899999999999999</v>
      </c>
      <c r="L113" s="9">
        <f>VLOOKUP($B113&amp;$C113&amp;$L$2,BASE_PLANEJADOUNIDADES!$B:$C,2,0)</f>
        <v>0.14899999999999999</v>
      </c>
    </row>
    <row r="114" spans="2:12">
      <c r="B114" s="8" t="s">
        <v>51</v>
      </c>
      <c r="C114" s="9" t="s">
        <v>1870</v>
      </c>
      <c r="D114" s="9">
        <f>VLOOKUP($B114&amp;$C114&amp;$D$2,BASE_PLANEJADOUNIDADES!$B:$C,2,0)</f>
        <v>0.78979999999999995</v>
      </c>
      <c r="F114" s="9">
        <f>VLOOKUP($B114&amp;$C114&amp;$F$2,BASE_PLANEJADOUNIDADES!$B:$C,2,0)</f>
        <v>0.78</v>
      </c>
      <c r="H114" s="9">
        <f>VLOOKUP($B114&amp;$C114&amp;$H$2,BASE_PLANEJADOUNIDADES!$B:$C,2,0)</f>
        <v>0.78</v>
      </c>
      <c r="J114" s="9">
        <f>VLOOKUP($B114&amp;$C114&amp;$J$2,BASE_PLANEJADOUNIDADES!$B:$C,2,0)</f>
        <v>0.77</v>
      </c>
      <c r="L114" s="9">
        <f>VLOOKUP($B114&amp;$C114&amp;$L$2,BASE_PLANEJADOUNIDADES!$B:$C,2,0)</f>
        <v>0.77</v>
      </c>
    </row>
    <row r="115" spans="2:12">
      <c r="B115" s="8" t="s">
        <v>54</v>
      </c>
      <c r="C115" s="9" t="s">
        <v>1870</v>
      </c>
      <c r="D115" s="9">
        <f>VLOOKUP($B115&amp;$C115&amp;$D$2,BASE_PLANEJADOUNIDADES!$B:$C,2,0)</f>
        <v>0.96299999999999997</v>
      </c>
      <c r="F115" s="9">
        <f>VLOOKUP($B115&amp;$C115&amp;$F$2,BASE_PLANEJADOUNIDADES!$B:$C,2,0)</f>
        <v>0.95299999999999996</v>
      </c>
      <c r="H115" s="9">
        <f>VLOOKUP($B115&amp;$C115&amp;$H$2,BASE_PLANEJADOUNIDADES!$B:$C,2,0)</f>
        <v>0.95299999999999996</v>
      </c>
      <c r="J115" s="9">
        <f>VLOOKUP($B115&amp;$C115&amp;$J$2,BASE_PLANEJADOUNIDADES!$B:$C,2,0)</f>
        <v>0.94299999999999995</v>
      </c>
      <c r="L115" s="9">
        <f>VLOOKUP($B115&amp;$C115&amp;$L$2,BASE_PLANEJADOUNIDADES!$B:$C,2,0)</f>
        <v>0.94299999999999995</v>
      </c>
    </row>
    <row r="116" spans="2:12">
      <c r="B116" s="8" t="s">
        <v>57</v>
      </c>
      <c r="C116" s="9" t="s">
        <v>1870</v>
      </c>
      <c r="D116" s="9">
        <f>VLOOKUP($B116&amp;$C116&amp;$D$2,BASE_PLANEJADOUNIDADES!$B:$C,2,0)</f>
        <v>0.1547</v>
      </c>
      <c r="F116" s="9">
        <f>VLOOKUP($B116&amp;$C116&amp;$F$2,BASE_PLANEJADOUNIDADES!$B:$C,2,0)</f>
        <v>0.16500000000000001</v>
      </c>
      <c r="H116" s="9">
        <f>VLOOKUP($B116&amp;$C116&amp;$H$2,BASE_PLANEJADOUNIDADES!$B:$C,2,0)</f>
        <v>0.16500000000000001</v>
      </c>
      <c r="J116" s="9">
        <f>VLOOKUP($B116&amp;$C116&amp;$J$2,BASE_PLANEJADOUNIDADES!$B:$C,2,0)</f>
        <v>0.17499999999999999</v>
      </c>
      <c r="L116" s="9">
        <f>VLOOKUP($B116&amp;$C116&amp;$L$2,BASE_PLANEJADOUNIDADES!$B:$C,2,0)</f>
        <v>0.17499999999999999</v>
      </c>
    </row>
    <row r="117" spans="2:12">
      <c r="B117" s="8" t="s">
        <v>61</v>
      </c>
      <c r="C117" s="9" t="s">
        <v>1870</v>
      </c>
      <c r="D117" s="9">
        <f>VLOOKUP($B117&amp;$C117&amp;$D$2,BASE_PLANEJADOUNIDADES!$B:$C,2,0)</f>
        <v>0.17</v>
      </c>
      <c r="F117" s="9">
        <f>VLOOKUP($B117&amp;$C117&amp;$F$2,BASE_PLANEJADOUNIDADES!$B:$C,2,0)</f>
        <v>0.18</v>
      </c>
      <c r="H117" s="9">
        <f>VLOOKUP($B117&amp;$C117&amp;$H$2,BASE_PLANEJADOUNIDADES!$B:$C,2,0)</f>
        <v>0.18</v>
      </c>
      <c r="J117" s="9">
        <f>VLOOKUP($B117&amp;$C117&amp;$J$2,BASE_PLANEJADOUNIDADES!$B:$C,2,0)</f>
        <v>0.19</v>
      </c>
      <c r="L117" s="9">
        <f>VLOOKUP($B117&amp;$C117&amp;$L$2,BASE_PLANEJADOUNIDADES!$B:$C,2,0)</f>
        <v>0.19</v>
      </c>
    </row>
    <row r="118" spans="2:12">
      <c r="B118" s="8" t="s">
        <v>65</v>
      </c>
      <c r="C118" s="9" t="s">
        <v>1870</v>
      </c>
      <c r="D118" s="9">
        <f>VLOOKUP($B118&amp;$C118&amp;$D$2,BASE_PLANEJADOUNIDADES!$B:$C,2,0)</f>
        <v>3.3</v>
      </c>
      <c r="F118" s="9">
        <f>VLOOKUP($B118&amp;$C118&amp;$F$2,BASE_PLANEJADOUNIDADES!$B:$C,2,0)</f>
        <v>3.5</v>
      </c>
      <c r="H118" s="9">
        <f>VLOOKUP($B118&amp;$C118&amp;$H$2,BASE_PLANEJADOUNIDADES!$B:$C,2,0)</f>
        <v>3.5</v>
      </c>
      <c r="J118" s="9">
        <f>VLOOKUP($B118&amp;$C118&amp;$J$2,BASE_PLANEJADOUNIDADES!$B:$C,2,0)</f>
        <v>3.7</v>
      </c>
      <c r="L118" s="9">
        <f>VLOOKUP($B118&amp;$C118&amp;$L$2,BASE_PLANEJADOUNIDADES!$B:$C,2,0)</f>
        <v>3.7</v>
      </c>
    </row>
    <row r="119" spans="2:12">
      <c r="B119" s="8" t="s">
        <v>70</v>
      </c>
      <c r="C119" s="9" t="s">
        <v>1870</v>
      </c>
      <c r="D119" s="9">
        <f>VLOOKUP($B119&amp;$C119&amp;$D$2,BASE_PLANEJADOUNIDADES!$B:$C,2,0)</f>
        <v>4</v>
      </c>
      <c r="F119" s="9">
        <f>VLOOKUP($B119&amp;$C119&amp;$F$2,BASE_PLANEJADOUNIDADES!$B:$C,2,0)</f>
        <v>4</v>
      </c>
      <c r="H119" s="9">
        <f>VLOOKUP($B119&amp;$C119&amp;$H$2,BASE_PLANEJADOUNIDADES!$B:$C,2,0)</f>
        <v>4</v>
      </c>
      <c r="J119" s="9">
        <f>VLOOKUP($B119&amp;$C119&amp;$J$2,BASE_PLANEJADOUNIDADES!$B:$C,2,0)</f>
        <v>4</v>
      </c>
      <c r="L119" s="9">
        <f>VLOOKUP($B119&amp;$C119&amp;$L$2,BASE_PLANEJADOUNIDADES!$B:$C,2,0)</f>
        <v>4</v>
      </c>
    </row>
    <row r="120" spans="2:12">
      <c r="B120" s="8" t="s">
        <v>39</v>
      </c>
      <c r="C120" s="9" t="s">
        <v>1884</v>
      </c>
      <c r="D120" s="9">
        <f>VLOOKUP($B120&amp;$C120&amp;$D$2,BASE_PLANEJADOUNIDADES!$B:$C,2,0)</f>
        <v>0.61</v>
      </c>
      <c r="F120" s="9">
        <f>VLOOKUP($B120&amp;$C120&amp;$F$2,BASE_PLANEJADOUNIDADES!$B:$C,2,0)</f>
        <v>0.625</v>
      </c>
      <c r="H120" s="9">
        <f>VLOOKUP($B120&amp;$C120&amp;$H$2,BASE_PLANEJADOUNIDADES!$B:$C,2,0)</f>
        <v>0.64</v>
      </c>
      <c r="J120" s="9">
        <f>VLOOKUP($B120&amp;$C120&amp;$J$2,BASE_PLANEJADOUNIDADES!$B:$C,2,0)</f>
        <v>0.65500000000000003</v>
      </c>
      <c r="L120" s="9">
        <f>VLOOKUP($B120&amp;$C120&amp;$L$2,BASE_PLANEJADOUNIDADES!$B:$C,2,0)</f>
        <v>0.67</v>
      </c>
    </row>
    <row r="121" spans="2:12">
      <c r="B121" s="8" t="s">
        <v>45</v>
      </c>
      <c r="C121" s="9" t="s">
        <v>1884</v>
      </c>
      <c r="D121" s="9">
        <f>VLOOKUP($B121&amp;$C121&amp;$D$2,BASE_PLANEJADOUNIDADES!$B:$C,2,0)</f>
        <v>9.1999999999999998E-2</v>
      </c>
      <c r="F121" s="9">
        <f>VLOOKUP($B121&amp;$C121&amp;$F$2,BASE_PLANEJADOUNIDADES!$B:$C,2,0)</f>
        <v>9.0999999999999998E-2</v>
      </c>
      <c r="H121" s="9">
        <f>VLOOKUP($B121&amp;$C121&amp;$H$2,BASE_PLANEJADOUNIDADES!$B:$C,2,0)</f>
        <v>8.8999999999999996E-2</v>
      </c>
      <c r="J121" s="9">
        <f>VLOOKUP($B121&amp;$C121&amp;$J$2,BASE_PLANEJADOUNIDADES!$B:$C,2,0)</f>
        <v>8.6999999999999994E-2</v>
      </c>
      <c r="L121" s="9">
        <f>VLOOKUP($B121&amp;$C121&amp;$L$2,BASE_PLANEJADOUNIDADES!$B:$C,2,0)</f>
        <v>8.5000000000000006E-2</v>
      </c>
    </row>
    <row r="122" spans="2:12">
      <c r="B122" s="8" t="s">
        <v>48</v>
      </c>
      <c r="C122" s="9" t="s">
        <v>1884</v>
      </c>
      <c r="D122" s="9">
        <f>VLOOKUP($B122&amp;$C122&amp;$D$2,BASE_PLANEJADOUNIDADES!$B:$C,2,0)</f>
        <v>8.8999999999999996E-2</v>
      </c>
      <c r="F122" s="9">
        <f>VLOOKUP($B122&amp;$C122&amp;$F$2,BASE_PLANEJADOUNIDADES!$B:$C,2,0)</f>
        <v>8.7999999999999995E-2</v>
      </c>
      <c r="H122" s="9">
        <f>VLOOKUP($B122&amp;$C122&amp;$H$2,BASE_PLANEJADOUNIDADES!$B:$C,2,0)</f>
        <v>8.6999999999999994E-2</v>
      </c>
      <c r="J122" s="9">
        <f>VLOOKUP($B122&amp;$C122&amp;$J$2,BASE_PLANEJADOUNIDADES!$B:$C,2,0)</f>
        <v>8.5999999999999993E-2</v>
      </c>
      <c r="L122" s="9">
        <f>VLOOKUP($B122&amp;$C122&amp;$L$2,BASE_PLANEJADOUNIDADES!$B:$C,2,0)</f>
        <v>8.5000000000000006E-2</v>
      </c>
    </row>
    <row r="123" spans="2:12">
      <c r="B123" s="8" t="s">
        <v>51</v>
      </c>
      <c r="C123" s="9" t="s">
        <v>1884</v>
      </c>
      <c r="D123" s="9">
        <f>VLOOKUP($B123&amp;$C123&amp;$D$2,BASE_PLANEJADOUNIDADES!$B:$C,2,0)</f>
        <v>0.86</v>
      </c>
      <c r="F123" s="9">
        <f>VLOOKUP($B123&amp;$C123&amp;$F$2,BASE_PLANEJADOUNIDADES!$B:$C,2,0)</f>
        <v>0.84</v>
      </c>
      <c r="H123" s="9">
        <f>VLOOKUP($B123&amp;$C123&amp;$H$2,BASE_PLANEJADOUNIDADES!$B:$C,2,0)</f>
        <v>0.82</v>
      </c>
      <c r="J123" s="9">
        <f>VLOOKUP($B123&amp;$C123&amp;$J$2,BASE_PLANEJADOUNIDADES!$B:$C,2,0)</f>
        <v>0.8</v>
      </c>
      <c r="L123" s="9">
        <f>VLOOKUP($B123&amp;$C123&amp;$L$2,BASE_PLANEJADOUNIDADES!$B:$C,2,0)</f>
        <v>0.78</v>
      </c>
    </row>
    <row r="124" spans="2:12">
      <c r="B124" s="8" t="s">
        <v>54</v>
      </c>
      <c r="C124" s="9" t="s">
        <v>1884</v>
      </c>
      <c r="D124" s="9">
        <f>VLOOKUP($B124&amp;$C124&amp;$D$2,BASE_PLANEJADOUNIDADES!$B:$C,2,0)</f>
        <v>0.89</v>
      </c>
      <c r="F124" s="9">
        <f>VLOOKUP($B124&amp;$C124&amp;$F$2,BASE_PLANEJADOUNIDADES!$B:$C,2,0)</f>
        <v>0.85</v>
      </c>
      <c r="H124" s="9">
        <f>VLOOKUP($B124&amp;$C124&amp;$H$2,BASE_PLANEJADOUNIDADES!$B:$C,2,0)</f>
        <v>0.85</v>
      </c>
      <c r="J124" s="9">
        <f>VLOOKUP($B124&amp;$C124&amp;$J$2,BASE_PLANEJADOUNIDADES!$B:$C,2,0)</f>
        <v>0.83</v>
      </c>
      <c r="L124" s="9">
        <f>VLOOKUP($B124&amp;$C124&amp;$L$2,BASE_PLANEJADOUNIDADES!$B:$C,2,0)</f>
        <v>0.81</v>
      </c>
    </row>
    <row r="125" spans="2:12">
      <c r="B125" s="8" t="s">
        <v>57</v>
      </c>
      <c r="C125" s="9" t="s">
        <v>1884</v>
      </c>
      <c r="D125" s="9">
        <f>VLOOKUP($B125&amp;$C125&amp;$D$2,BASE_PLANEJADOUNIDADES!$B:$C,2,0)</f>
        <v>0.24</v>
      </c>
      <c r="F125" s="9">
        <f>VLOOKUP($B125&amp;$C125&amp;$F$2,BASE_PLANEJADOUNIDADES!$B:$C,2,0)</f>
        <v>0.26</v>
      </c>
      <c r="H125" s="9">
        <f>VLOOKUP($B125&amp;$C125&amp;$H$2,BASE_PLANEJADOUNIDADES!$B:$C,2,0)</f>
        <v>0.28000000000000003</v>
      </c>
      <c r="J125" s="9">
        <f>VLOOKUP($B125&amp;$C125&amp;$J$2,BASE_PLANEJADOUNIDADES!$B:$C,2,0)</f>
        <v>0.3</v>
      </c>
      <c r="L125" s="9">
        <f>VLOOKUP($B125&amp;$C125&amp;$L$2,BASE_PLANEJADOUNIDADES!$B:$C,2,0)</f>
        <v>0.32</v>
      </c>
    </row>
    <row r="126" spans="2:12">
      <c r="B126" s="8" t="s">
        <v>61</v>
      </c>
      <c r="C126" s="9" t="s">
        <v>1884</v>
      </c>
      <c r="D126" s="9">
        <f>VLOOKUP($B126&amp;$C126&amp;$D$2,BASE_PLANEJADOUNIDADES!$B:$C,2,0)</f>
        <v>0.13</v>
      </c>
      <c r="F126" s="9">
        <f>VLOOKUP($B126&amp;$C126&amp;$F$2,BASE_PLANEJADOUNIDADES!$B:$C,2,0)</f>
        <v>0.14000000000000001</v>
      </c>
      <c r="H126" s="9">
        <f>VLOOKUP($B126&amp;$C126&amp;$H$2,BASE_PLANEJADOUNIDADES!$B:$C,2,0)</f>
        <v>0.15</v>
      </c>
      <c r="J126" s="9">
        <f>VLOOKUP($B126&amp;$C126&amp;$J$2,BASE_PLANEJADOUNIDADES!$B:$C,2,0)</f>
        <v>0.16</v>
      </c>
      <c r="L126" s="9">
        <f>VLOOKUP($B126&amp;$C126&amp;$L$2,BASE_PLANEJADOUNIDADES!$B:$C,2,0)</f>
        <v>0.17</v>
      </c>
    </row>
    <row r="127" spans="2:12">
      <c r="B127" s="8" t="s">
        <v>65</v>
      </c>
      <c r="C127" s="9" t="s">
        <v>1884</v>
      </c>
      <c r="D127" s="9">
        <f>VLOOKUP($B127&amp;$C127&amp;$D$2,BASE_PLANEJADOUNIDADES!$B:$C,2,0)</f>
        <v>4.7</v>
      </c>
      <c r="F127" s="9">
        <f>VLOOKUP($B127&amp;$C127&amp;$F$2,BASE_PLANEJADOUNIDADES!$B:$C,2,0)</f>
        <v>5</v>
      </c>
      <c r="H127" s="9">
        <f>VLOOKUP($B127&amp;$C127&amp;$H$2,BASE_PLANEJADOUNIDADES!$B:$C,2,0)</f>
        <v>5</v>
      </c>
      <c r="J127" s="9">
        <f>VLOOKUP($B127&amp;$C127&amp;$J$2,BASE_PLANEJADOUNIDADES!$B:$C,2,0)</f>
        <v>5</v>
      </c>
      <c r="L127" s="9">
        <f>VLOOKUP($B127&amp;$C127&amp;$L$2,BASE_PLANEJADOUNIDADES!$B:$C,2,0)</f>
        <v>5</v>
      </c>
    </row>
    <row r="128" spans="2:12">
      <c r="B128" s="8" t="s">
        <v>70</v>
      </c>
      <c r="C128" s="9" t="s">
        <v>1884</v>
      </c>
      <c r="D128" s="9">
        <f>VLOOKUP($B128&amp;$C128&amp;$D$2,BASE_PLANEJADOUNIDADES!$B:$C,2,0)</f>
        <v>4</v>
      </c>
      <c r="F128" s="9">
        <f>VLOOKUP($B128&amp;$C128&amp;$F$2,BASE_PLANEJADOUNIDADES!$B:$C,2,0)</f>
        <v>5</v>
      </c>
      <c r="H128" s="9">
        <f>VLOOKUP($B128&amp;$C128&amp;$H$2,BASE_PLANEJADOUNIDADES!$B:$C,2,0)</f>
        <v>5</v>
      </c>
      <c r="J128" s="9">
        <f>VLOOKUP($B128&amp;$C128&amp;$J$2,BASE_PLANEJADOUNIDADES!$B:$C,2,0)</f>
        <v>5</v>
      </c>
      <c r="L128" s="9">
        <f>VLOOKUP($B128&amp;$C128&amp;$L$2,BASE_PLANEJADOUNIDADES!$B:$C,2,0)</f>
        <v>5</v>
      </c>
    </row>
    <row r="129" spans="2:12">
      <c r="B129" s="8" t="s">
        <v>39</v>
      </c>
      <c r="C129" s="9" t="s">
        <v>1890</v>
      </c>
      <c r="D129" s="9">
        <f>VLOOKUP($B129&amp;$C129&amp;$D$2,BASE_PLANEJADOUNIDADES!$B:$C,2,0)</f>
        <v>0.84499999999999997</v>
      </c>
      <c r="F129" s="9">
        <f>VLOOKUP($B129&amp;$C129&amp;$F$2,BASE_PLANEJADOUNIDADES!$B:$C,2,0)</f>
        <v>0.85499999999999998</v>
      </c>
      <c r="H129" s="9">
        <f>VLOOKUP($B129&amp;$C129&amp;$H$2,BASE_PLANEJADOUNIDADES!$B:$C,2,0)</f>
        <v>0.86499999999999999</v>
      </c>
      <c r="J129" s="9">
        <f>VLOOKUP($B129&amp;$C129&amp;$J$2,BASE_PLANEJADOUNIDADES!$B:$C,2,0)</f>
        <v>0.86499999999999999</v>
      </c>
      <c r="L129" s="9">
        <f>VLOOKUP($B129&amp;$C129&amp;$L$2,BASE_PLANEJADOUNIDADES!$B:$C,2,0)</f>
        <v>0.86499999999999999</v>
      </c>
    </row>
    <row r="130" spans="2:12">
      <c r="B130" s="8" t="s">
        <v>45</v>
      </c>
      <c r="C130" s="9" t="s">
        <v>1890</v>
      </c>
      <c r="D130" s="9">
        <f>VLOOKUP($B130&amp;$C130&amp;$D$2,BASE_PLANEJADOUNIDADES!$B:$C,2,0)</f>
        <v>0.03</v>
      </c>
      <c r="F130" s="9">
        <f>VLOOKUP($B130&amp;$C130&amp;$F$2,BASE_PLANEJADOUNIDADES!$B:$C,2,0)</f>
        <v>0.03</v>
      </c>
      <c r="H130" s="9">
        <f>VLOOKUP($B130&amp;$C130&amp;$H$2,BASE_PLANEJADOUNIDADES!$B:$C,2,0)</f>
        <v>0.03</v>
      </c>
      <c r="J130" s="9">
        <f>VLOOKUP($B130&amp;$C130&amp;$J$2,BASE_PLANEJADOUNIDADES!$B:$C,2,0)</f>
        <v>0.03</v>
      </c>
      <c r="L130" s="9">
        <f>VLOOKUP($B130&amp;$C130&amp;$L$2,BASE_PLANEJADOUNIDADES!$B:$C,2,0)</f>
        <v>0.03</v>
      </c>
    </row>
    <row r="131" spans="2:12">
      <c r="B131" s="8" t="s">
        <v>48</v>
      </c>
      <c r="C131" s="9" t="s">
        <v>1890</v>
      </c>
      <c r="D131" s="9">
        <f>VLOOKUP($B131&amp;$C131&amp;$D$2,BASE_PLANEJADOUNIDADES!$B:$C,2,0)</f>
        <v>5.8999999999999997E-2</v>
      </c>
      <c r="F131" s="9">
        <f>VLOOKUP($B131&amp;$C131&amp;$F$2,BASE_PLANEJADOUNIDADES!$B:$C,2,0)</f>
        <v>5.7000000000000002E-2</v>
      </c>
      <c r="H131" s="9">
        <f>VLOOKUP($B131&amp;$C131&amp;$H$2,BASE_PLANEJADOUNIDADES!$B:$C,2,0)</f>
        <v>5.5E-2</v>
      </c>
      <c r="J131" s="9">
        <f>VLOOKUP($B131&amp;$C131&amp;$J$2,BASE_PLANEJADOUNIDADES!$B:$C,2,0)</f>
        <v>5.5E-2</v>
      </c>
      <c r="L131" s="9">
        <f>VLOOKUP($B131&amp;$C131&amp;$L$2,BASE_PLANEJADOUNIDADES!$B:$C,2,0)</f>
        <v>5.5E-2</v>
      </c>
    </row>
    <row r="132" spans="2:12">
      <c r="B132" s="8" t="s">
        <v>51</v>
      </c>
      <c r="C132" s="9" t="s">
        <v>1890</v>
      </c>
      <c r="D132" s="9">
        <f>VLOOKUP($B132&amp;$C132&amp;$D$2,BASE_PLANEJADOUNIDADES!$B:$C,2,0)</f>
        <v>0.87</v>
      </c>
      <c r="F132" s="9">
        <f>VLOOKUP($B132&amp;$C132&amp;$F$2,BASE_PLANEJADOUNIDADES!$B:$C,2,0)</f>
        <v>0.84</v>
      </c>
      <c r="H132" s="9">
        <f>VLOOKUP($B132&amp;$C132&amp;$H$2,BASE_PLANEJADOUNIDADES!$B:$C,2,0)</f>
        <v>0.83499999999999996</v>
      </c>
      <c r="J132" s="9">
        <f>VLOOKUP($B132&amp;$C132&amp;$J$2,BASE_PLANEJADOUNIDADES!$B:$C,2,0)</f>
        <v>0.83</v>
      </c>
      <c r="L132" s="9">
        <f>VLOOKUP($B132&amp;$C132&amp;$L$2,BASE_PLANEJADOUNIDADES!$B:$C,2,0)</f>
        <v>0.82499999999999996</v>
      </c>
    </row>
    <row r="133" spans="2:12">
      <c r="B133" s="8" t="s">
        <v>54</v>
      </c>
      <c r="C133" s="9" t="s">
        <v>1890</v>
      </c>
      <c r="D133" s="9">
        <f>VLOOKUP($B133&amp;$C133&amp;$D$2,BASE_PLANEJADOUNIDADES!$B:$C,2,0)</f>
        <v>0.87</v>
      </c>
      <c r="F133" s="9">
        <f>VLOOKUP($B133&amp;$C133&amp;$F$2,BASE_PLANEJADOUNIDADES!$B:$C,2,0)</f>
        <v>0.83499999999999996</v>
      </c>
      <c r="H133" s="9">
        <f>VLOOKUP($B133&amp;$C133&amp;$H$2,BASE_PLANEJADOUNIDADES!$B:$C,2,0)</f>
        <v>0.83499999999999996</v>
      </c>
      <c r="J133" s="9">
        <f>VLOOKUP($B133&amp;$C133&amp;$J$2,BASE_PLANEJADOUNIDADES!$B:$C,2,0)</f>
        <v>0.83</v>
      </c>
      <c r="L133" s="9">
        <f>VLOOKUP($B133&amp;$C133&amp;$L$2,BASE_PLANEJADOUNIDADES!$B:$C,2,0)</f>
        <v>0.82499999999999996</v>
      </c>
    </row>
    <row r="134" spans="2:12">
      <c r="B134" s="8" t="s">
        <v>57</v>
      </c>
      <c r="C134" s="9" t="s">
        <v>1890</v>
      </c>
      <c r="D134" s="9">
        <f>VLOOKUP($B134&amp;$C134&amp;$D$2,BASE_PLANEJADOUNIDADES!$B:$C,2,0)</f>
        <v>0.26</v>
      </c>
      <c r="F134" s="9">
        <f>VLOOKUP($B134&amp;$C134&amp;$F$2,BASE_PLANEJADOUNIDADES!$B:$C,2,0)</f>
        <v>0.26500000000000001</v>
      </c>
      <c r="H134" s="9">
        <f>VLOOKUP($B134&amp;$C134&amp;$H$2,BASE_PLANEJADOUNIDADES!$B:$C,2,0)</f>
        <v>0.27500000000000002</v>
      </c>
      <c r="J134" s="9">
        <f>VLOOKUP($B134&amp;$C134&amp;$J$2,BASE_PLANEJADOUNIDADES!$B:$C,2,0)</f>
        <v>0.27500000000000002</v>
      </c>
      <c r="L134" s="9">
        <f>VLOOKUP($B134&amp;$C134&amp;$L$2,BASE_PLANEJADOUNIDADES!$B:$C,2,0)</f>
        <v>0.27500000000000002</v>
      </c>
    </row>
    <row r="135" spans="2:12">
      <c r="B135" s="8" t="s">
        <v>61</v>
      </c>
      <c r="C135" s="9" t="s">
        <v>1890</v>
      </c>
      <c r="D135" s="9">
        <f>VLOOKUP($B135&amp;$C135&amp;$D$2,BASE_PLANEJADOUNIDADES!$B:$C,2,0)</f>
        <v>0.08</v>
      </c>
      <c r="F135" s="9">
        <f>VLOOKUP($B135&amp;$C135&amp;$F$2,BASE_PLANEJADOUNIDADES!$B:$C,2,0)</f>
        <v>0.08</v>
      </c>
      <c r="H135" s="9">
        <f>VLOOKUP($B135&amp;$C135&amp;$H$2,BASE_PLANEJADOUNIDADES!$B:$C,2,0)</f>
        <v>0.09</v>
      </c>
      <c r="J135" s="9">
        <f>VLOOKUP($B135&amp;$C135&amp;$J$2,BASE_PLANEJADOUNIDADES!$B:$C,2,0)</f>
        <v>0.1</v>
      </c>
      <c r="L135" s="9">
        <f>VLOOKUP($B135&amp;$C135&amp;$L$2,BASE_PLANEJADOUNIDADES!$B:$C,2,0)</f>
        <v>0.1</v>
      </c>
    </row>
    <row r="136" spans="2:12">
      <c r="B136" s="8" t="s">
        <v>65</v>
      </c>
      <c r="C136" s="9" t="s">
        <v>1890</v>
      </c>
      <c r="D136" s="9">
        <f>VLOOKUP($B136&amp;$C136&amp;$D$2,BASE_PLANEJADOUNIDADES!$B:$C,2,0)</f>
        <v>4</v>
      </c>
      <c r="F136" s="9">
        <f>VLOOKUP($B136&amp;$C136&amp;$F$2,BASE_PLANEJADOUNIDADES!$B:$C,2,0)</f>
        <v>4</v>
      </c>
      <c r="H136" s="9">
        <f>VLOOKUP($B136&amp;$C136&amp;$H$2,BASE_PLANEJADOUNIDADES!$B:$C,2,0)</f>
        <v>4</v>
      </c>
      <c r="J136" s="9">
        <f>VLOOKUP($B136&amp;$C136&amp;$J$2,BASE_PLANEJADOUNIDADES!$B:$C,2,0)</f>
        <v>4</v>
      </c>
      <c r="L136" s="9">
        <f>VLOOKUP($B136&amp;$C136&amp;$L$2,BASE_PLANEJADOUNIDADES!$B:$C,2,0)</f>
        <v>4.5</v>
      </c>
    </row>
    <row r="137" spans="2:12">
      <c r="B137" s="8" t="s">
        <v>70</v>
      </c>
      <c r="C137" s="9" t="s">
        <v>1890</v>
      </c>
      <c r="D137" s="9">
        <f>VLOOKUP($B137&amp;$C137&amp;$D$2,BASE_PLANEJADOUNIDADES!$B:$C,2,0)</f>
        <v>4</v>
      </c>
      <c r="F137" s="9">
        <f>VLOOKUP($B137&amp;$C137&amp;$F$2,BASE_PLANEJADOUNIDADES!$B:$C,2,0)</f>
        <v>4</v>
      </c>
      <c r="H137" s="9">
        <f>VLOOKUP($B137&amp;$C137&amp;$H$2,BASE_PLANEJADOUNIDADES!$B:$C,2,0)</f>
        <v>4</v>
      </c>
      <c r="J137" s="9">
        <f>VLOOKUP($B137&amp;$C137&amp;$J$2,BASE_PLANEJADOUNIDADES!$B:$C,2,0)</f>
        <v>4</v>
      </c>
      <c r="L137" s="9">
        <f>VLOOKUP($B137&amp;$C137&amp;$L$2,BASE_PLANEJADOUNIDADES!$B:$C,2,0)</f>
        <v>4</v>
      </c>
    </row>
    <row r="138" spans="2:12">
      <c r="B138" s="8" t="s">
        <v>39</v>
      </c>
      <c r="C138" s="9" t="s">
        <v>1902</v>
      </c>
      <c r="D138" s="9">
        <f>VLOOKUP($B138&amp;$C138&amp;$D$2,BASE_PLANEJADOUNIDADES!$B:$C,2,0)</f>
        <v>0.79</v>
      </c>
      <c r="F138" s="9">
        <f>VLOOKUP($B138&amp;$C138&amp;$F$2,BASE_PLANEJADOUNIDADES!$B:$C,2,0)</f>
        <v>0.8</v>
      </c>
      <c r="H138" s="9">
        <f>VLOOKUP($B138&amp;$C138&amp;$H$2,BASE_PLANEJADOUNIDADES!$B:$C,2,0)</f>
        <v>0.8</v>
      </c>
      <c r="J138" s="9">
        <f>VLOOKUP($B138&amp;$C138&amp;$J$2,BASE_PLANEJADOUNIDADES!$B:$C,2,0)</f>
        <v>0.8</v>
      </c>
      <c r="L138" s="9">
        <f>VLOOKUP($B138&amp;$C138&amp;$L$2,BASE_PLANEJADOUNIDADES!$B:$C,2,0)</f>
        <v>0.8</v>
      </c>
    </row>
    <row r="139" spans="2:12">
      <c r="B139" s="8" t="s">
        <v>45</v>
      </c>
      <c r="C139" s="9" t="s">
        <v>1902</v>
      </c>
      <c r="D139" s="9">
        <f>VLOOKUP($B139&amp;$C139&amp;$D$2,BASE_PLANEJADOUNIDADES!$B:$C,2,0)</f>
        <v>0.04</v>
      </c>
      <c r="F139" s="9">
        <f>VLOOKUP($B139&amp;$C139&amp;$F$2,BASE_PLANEJADOUNIDADES!$B:$C,2,0)</f>
        <v>0.03</v>
      </c>
      <c r="H139" s="9">
        <f>VLOOKUP($B139&amp;$C139&amp;$H$2,BASE_PLANEJADOUNIDADES!$B:$C,2,0)</f>
        <v>0.03</v>
      </c>
      <c r="J139" s="9">
        <f>VLOOKUP($B139&amp;$C139&amp;$J$2,BASE_PLANEJADOUNIDADES!$B:$C,2,0)</f>
        <v>0.03</v>
      </c>
      <c r="L139" s="9">
        <f>VLOOKUP($B139&amp;$C139&amp;$L$2,BASE_PLANEJADOUNIDADES!$B:$C,2,0)</f>
        <v>0.03</v>
      </c>
    </row>
    <row r="140" spans="2:12">
      <c r="B140" s="8" t="s">
        <v>48</v>
      </c>
      <c r="C140" s="9" t="s">
        <v>1902</v>
      </c>
      <c r="D140" s="9">
        <f>VLOOKUP($B140&amp;$C140&amp;$D$2,BASE_PLANEJADOUNIDADES!$B:$C,2,0)</f>
        <v>0.06</v>
      </c>
      <c r="F140" s="9">
        <f>VLOOKUP($B140&amp;$C140&amp;$F$2,BASE_PLANEJADOUNIDADES!$B:$C,2,0)</f>
        <v>0.05</v>
      </c>
      <c r="H140" s="9">
        <f>VLOOKUP($B140&amp;$C140&amp;$H$2,BASE_PLANEJADOUNIDADES!$B:$C,2,0)</f>
        <v>0.05</v>
      </c>
      <c r="J140" s="9">
        <f>VLOOKUP($B140&amp;$C140&amp;$J$2,BASE_PLANEJADOUNIDADES!$B:$C,2,0)</f>
        <v>0.05</v>
      </c>
      <c r="L140" s="9">
        <f>VLOOKUP($B140&amp;$C140&amp;$L$2,BASE_PLANEJADOUNIDADES!$B:$C,2,0)</f>
        <v>0.05</v>
      </c>
    </row>
    <row r="141" spans="2:12">
      <c r="B141" s="8" t="s">
        <v>51</v>
      </c>
      <c r="C141" s="9" t="s">
        <v>1902</v>
      </c>
      <c r="D141" s="9">
        <f>VLOOKUP($B141&amp;$C141&amp;$D$2,BASE_PLANEJADOUNIDADES!$B:$C,2,0)</f>
        <v>0.2</v>
      </c>
      <c r="F141" s="9">
        <f>VLOOKUP($B141&amp;$C141&amp;$F$2,BASE_PLANEJADOUNIDADES!$B:$C,2,0)</f>
        <v>0.2</v>
      </c>
      <c r="H141" s="9">
        <f>VLOOKUP($B141&amp;$C141&amp;$H$2,BASE_PLANEJADOUNIDADES!$B:$C,2,0)</f>
        <v>0.2</v>
      </c>
      <c r="J141" s="9">
        <f>VLOOKUP($B141&amp;$C141&amp;$J$2,BASE_PLANEJADOUNIDADES!$B:$C,2,0)</f>
        <v>0.2</v>
      </c>
      <c r="L141" s="9">
        <f>VLOOKUP($B141&amp;$C141&amp;$L$2,BASE_PLANEJADOUNIDADES!$B:$C,2,0)</f>
        <v>0.2</v>
      </c>
    </row>
    <row r="142" spans="2:12">
      <c r="B142" s="8" t="s">
        <v>54</v>
      </c>
      <c r="C142" s="9" t="s">
        <v>1902</v>
      </c>
      <c r="D142" s="9">
        <f>VLOOKUP($B142&amp;$C142&amp;$D$2,BASE_PLANEJADOUNIDADES!$B:$C,2,0)</f>
        <v>0.15</v>
      </c>
      <c r="F142" s="9">
        <f>VLOOKUP($B142&amp;$C142&amp;$F$2,BASE_PLANEJADOUNIDADES!$B:$C,2,0)</f>
        <v>0.15</v>
      </c>
      <c r="H142" s="9">
        <f>VLOOKUP($B142&amp;$C142&amp;$H$2,BASE_PLANEJADOUNIDADES!$B:$C,2,0)</f>
        <v>0.15</v>
      </c>
      <c r="J142" s="9">
        <f>VLOOKUP($B142&amp;$C142&amp;$J$2,BASE_PLANEJADOUNIDADES!$B:$C,2,0)</f>
        <v>0.15</v>
      </c>
      <c r="L142" s="9">
        <f>VLOOKUP($B142&amp;$C142&amp;$L$2,BASE_PLANEJADOUNIDADES!$B:$C,2,0)</f>
        <v>0.15</v>
      </c>
    </row>
    <row r="143" spans="2:12">
      <c r="B143" s="8" t="s">
        <v>57</v>
      </c>
      <c r="C143" s="9" t="s">
        <v>1902</v>
      </c>
      <c r="D143" s="9">
        <f>VLOOKUP($B143&amp;$C143&amp;$D$2,BASE_PLANEJADOUNIDADES!$B:$C,2,0)</f>
        <v>0.8</v>
      </c>
      <c r="F143" s="9">
        <f>VLOOKUP($B143&amp;$C143&amp;$F$2,BASE_PLANEJADOUNIDADES!$B:$C,2,0)</f>
        <v>0.8</v>
      </c>
      <c r="H143" s="9">
        <f>VLOOKUP($B143&amp;$C143&amp;$H$2,BASE_PLANEJADOUNIDADES!$B:$C,2,0)</f>
        <v>0.8</v>
      </c>
      <c r="J143" s="9">
        <f>VLOOKUP($B143&amp;$C143&amp;$J$2,BASE_PLANEJADOUNIDADES!$B:$C,2,0)</f>
        <v>0.8</v>
      </c>
      <c r="L143" s="9">
        <f>VLOOKUP($B143&amp;$C143&amp;$L$2,BASE_PLANEJADOUNIDADES!$B:$C,2,0)</f>
        <v>0.8</v>
      </c>
    </row>
    <row r="144" spans="2:12">
      <c r="B144" s="8" t="s">
        <v>61</v>
      </c>
      <c r="C144" s="9" t="s">
        <v>1902</v>
      </c>
      <c r="D144" s="9">
        <f>VLOOKUP($B144&amp;$C144&amp;$D$2,BASE_PLANEJADOUNIDADES!$B:$C,2,0)</f>
        <v>0.76</v>
      </c>
      <c r="F144" s="9">
        <f>VLOOKUP($B144&amp;$C144&amp;$F$2,BASE_PLANEJADOUNIDADES!$B:$C,2,0)</f>
        <v>0.76</v>
      </c>
      <c r="H144" s="9">
        <f>VLOOKUP($B144&amp;$C144&amp;$H$2,BASE_PLANEJADOUNIDADES!$B:$C,2,0)</f>
        <v>0.76</v>
      </c>
      <c r="J144" s="9">
        <f>VLOOKUP($B144&amp;$C144&amp;$J$2,BASE_PLANEJADOUNIDADES!$B:$C,2,0)</f>
        <v>0.76</v>
      </c>
      <c r="L144" s="9">
        <f>VLOOKUP($B144&amp;$C144&amp;$L$2,BASE_PLANEJADOUNIDADES!$B:$C,2,0)</f>
        <v>0.76</v>
      </c>
    </row>
    <row r="145" spans="2:12">
      <c r="B145" s="8" t="s">
        <v>65</v>
      </c>
      <c r="C145" s="9" t="s">
        <v>1902</v>
      </c>
      <c r="D145" s="9">
        <f>VLOOKUP($B145&amp;$C145&amp;$D$2,BASE_PLANEJADOUNIDADES!$B:$C,2,0)</f>
        <v>4</v>
      </c>
      <c r="F145" s="9">
        <f>VLOOKUP($B145&amp;$C145&amp;$F$2,BASE_PLANEJADOUNIDADES!$B:$C,2,0)</f>
        <v>5</v>
      </c>
      <c r="H145" s="9">
        <f>VLOOKUP($B145&amp;$C145&amp;$H$2,BASE_PLANEJADOUNIDADES!$B:$C,2,0)</f>
        <v>5</v>
      </c>
      <c r="J145" s="9">
        <f>VLOOKUP($B145&amp;$C145&amp;$J$2,BASE_PLANEJADOUNIDADES!$B:$C,2,0)</f>
        <v>5</v>
      </c>
      <c r="L145" s="9">
        <f>VLOOKUP($B145&amp;$C145&amp;$L$2,BASE_PLANEJADOUNIDADES!$B:$C,2,0)</f>
        <v>5</v>
      </c>
    </row>
    <row r="146" spans="2:12">
      <c r="B146" s="8" t="s">
        <v>70</v>
      </c>
      <c r="C146" s="9" t="s">
        <v>1902</v>
      </c>
      <c r="D146" s="9">
        <f>VLOOKUP($B146&amp;$C146&amp;$D$2,BASE_PLANEJADOUNIDADES!$B:$C,2,0)</f>
        <v>4</v>
      </c>
      <c r="F146" s="9">
        <f>VLOOKUP($B146&amp;$C146&amp;$F$2,BASE_PLANEJADOUNIDADES!$B:$C,2,0)</f>
        <v>4</v>
      </c>
      <c r="H146" s="9">
        <f>VLOOKUP($B146&amp;$C146&amp;$H$2,BASE_PLANEJADOUNIDADES!$B:$C,2,0)</f>
        <v>4</v>
      </c>
      <c r="J146" s="9">
        <f>VLOOKUP($B146&amp;$C146&amp;$J$2,BASE_PLANEJADOUNIDADES!$B:$C,2,0)</f>
        <v>4</v>
      </c>
      <c r="L146" s="9">
        <f>VLOOKUP($B146&amp;$C146&amp;$L$2,BASE_PLANEJADOUNIDADES!$B:$C,2,0)</f>
        <v>4</v>
      </c>
    </row>
    <row r="147" spans="2:12">
      <c r="B147" s="8" t="s">
        <v>39</v>
      </c>
      <c r="C147" s="9" t="s">
        <v>1913</v>
      </c>
      <c r="D147" s="9">
        <f>VLOOKUP($B147&amp;$C147&amp;$D$2,BASE_PLANEJADOUNIDADES!$B:$C,2,0)</f>
        <v>0.62</v>
      </c>
      <c r="F147" s="9">
        <f>VLOOKUP($B147&amp;$C147&amp;$F$2,BASE_PLANEJADOUNIDADES!$B:$C,2,0)</f>
        <v>0.62</v>
      </c>
      <c r="H147" s="9">
        <f>VLOOKUP($B147&amp;$C147&amp;$H$2,BASE_PLANEJADOUNIDADES!$B:$C,2,0)</f>
        <v>0.63</v>
      </c>
      <c r="J147" s="9">
        <f>VLOOKUP($B147&amp;$C147&amp;$J$2,BASE_PLANEJADOUNIDADES!$B:$C,2,0)</f>
        <v>0.64</v>
      </c>
      <c r="L147" s="9">
        <f>VLOOKUP($B147&amp;$C147&amp;$L$2,BASE_PLANEJADOUNIDADES!$B:$C,2,0)</f>
        <v>0.65</v>
      </c>
    </row>
    <row r="148" spans="2:12">
      <c r="B148" s="8" t="s">
        <v>45</v>
      </c>
      <c r="C148" s="9" t="s">
        <v>1913</v>
      </c>
      <c r="D148" s="9">
        <f>VLOOKUP($B148&amp;$C148&amp;$D$2,BASE_PLANEJADOUNIDADES!$B:$C,2,0)</f>
        <v>0.13</v>
      </c>
      <c r="F148" s="9">
        <f>VLOOKUP($B148&amp;$C148&amp;$F$2,BASE_PLANEJADOUNIDADES!$B:$C,2,0)</f>
        <v>0.13</v>
      </c>
      <c r="H148" s="9">
        <f>VLOOKUP($B148&amp;$C148&amp;$H$2,BASE_PLANEJADOUNIDADES!$B:$C,2,0)</f>
        <v>0.13</v>
      </c>
      <c r="J148" s="9">
        <f>VLOOKUP($B148&amp;$C148&amp;$J$2,BASE_PLANEJADOUNIDADES!$B:$C,2,0)</f>
        <v>0.13</v>
      </c>
      <c r="L148" s="9">
        <f>VLOOKUP($B148&amp;$C148&amp;$L$2,BASE_PLANEJADOUNIDADES!$B:$C,2,0)</f>
        <v>0.13</v>
      </c>
    </row>
    <row r="149" spans="2:12">
      <c r="B149" s="8" t="s">
        <v>48</v>
      </c>
      <c r="C149" s="9" t="s">
        <v>1913</v>
      </c>
      <c r="D149" s="9">
        <f>VLOOKUP($B149&amp;$C149&amp;$D$2,BASE_PLANEJADOUNIDADES!$B:$C,2,0)</f>
        <v>0.15</v>
      </c>
      <c r="F149" s="9">
        <f>VLOOKUP($B149&amp;$C149&amp;$F$2,BASE_PLANEJADOUNIDADES!$B:$C,2,0)</f>
        <v>0.15</v>
      </c>
      <c r="H149" s="9">
        <f>VLOOKUP($B149&amp;$C149&amp;$H$2,BASE_PLANEJADOUNIDADES!$B:$C,2,0)</f>
        <v>0.15</v>
      </c>
      <c r="J149" s="9">
        <f>VLOOKUP($B149&amp;$C149&amp;$J$2,BASE_PLANEJADOUNIDADES!$B:$C,2,0)</f>
        <v>0.15</v>
      </c>
      <c r="L149" s="9">
        <f>VLOOKUP($B149&amp;$C149&amp;$L$2,BASE_PLANEJADOUNIDADES!$B:$C,2,0)</f>
        <v>0.15</v>
      </c>
    </row>
    <row r="150" spans="2:12">
      <c r="B150" s="8" t="s">
        <v>51</v>
      </c>
      <c r="C150" s="9" t="s">
        <v>1913</v>
      </c>
      <c r="D150" s="9">
        <f>VLOOKUP($B150&amp;$C150&amp;$D$2,BASE_PLANEJADOUNIDADES!$B:$C,2,0)</f>
        <v>0.89</v>
      </c>
      <c r="F150" s="9">
        <f>VLOOKUP($B150&amp;$C150&amp;$F$2,BASE_PLANEJADOUNIDADES!$B:$C,2,0)</f>
        <v>0.89</v>
      </c>
      <c r="H150" s="9">
        <f>VLOOKUP($B150&amp;$C150&amp;$H$2,BASE_PLANEJADOUNIDADES!$B:$C,2,0)</f>
        <v>0.87</v>
      </c>
      <c r="J150" s="9">
        <f>VLOOKUP($B150&amp;$C150&amp;$J$2,BASE_PLANEJADOUNIDADES!$B:$C,2,0)</f>
        <v>0.85</v>
      </c>
      <c r="L150" s="9">
        <f>VLOOKUP($B150&amp;$C150&amp;$L$2,BASE_PLANEJADOUNIDADES!$B:$C,2,0)</f>
        <v>0.83</v>
      </c>
    </row>
    <row r="151" spans="2:12">
      <c r="B151" s="8" t="s">
        <v>54</v>
      </c>
      <c r="C151" s="9" t="s">
        <v>1913</v>
      </c>
      <c r="D151" s="9">
        <f>VLOOKUP($B151&amp;$C151&amp;$D$2,BASE_PLANEJADOUNIDADES!$B:$C,2,0)</f>
        <v>0.91</v>
      </c>
      <c r="F151" s="9">
        <f>VLOOKUP($B151&amp;$C151&amp;$F$2,BASE_PLANEJADOUNIDADES!$B:$C,2,0)</f>
        <v>0.88</v>
      </c>
      <c r="H151" s="9">
        <f>VLOOKUP($B151&amp;$C151&amp;$H$2,BASE_PLANEJADOUNIDADES!$B:$C,2,0)</f>
        <v>0.88</v>
      </c>
      <c r="J151" s="9">
        <f>VLOOKUP($B151&amp;$C151&amp;$J$2,BASE_PLANEJADOUNIDADES!$B:$C,2,0)</f>
        <v>0.85</v>
      </c>
      <c r="L151" s="9">
        <f>VLOOKUP($B151&amp;$C151&amp;$L$2,BASE_PLANEJADOUNIDADES!$B:$C,2,0)</f>
        <v>0.81</v>
      </c>
    </row>
    <row r="152" spans="2:12">
      <c r="B152" s="8" t="s">
        <v>57</v>
      </c>
      <c r="C152" s="9" t="s">
        <v>1913</v>
      </c>
      <c r="D152" s="9">
        <f>VLOOKUP($B152&amp;$C152&amp;$D$2,BASE_PLANEJADOUNIDADES!$B:$C,2,0)</f>
        <v>0.5</v>
      </c>
      <c r="F152" s="9">
        <f>VLOOKUP($B152&amp;$C152&amp;$F$2,BASE_PLANEJADOUNIDADES!$B:$C,2,0)</f>
        <v>0.5</v>
      </c>
      <c r="H152" s="9">
        <f>VLOOKUP($B152&amp;$C152&amp;$H$2,BASE_PLANEJADOUNIDADES!$B:$C,2,0)</f>
        <v>0.5</v>
      </c>
      <c r="J152" s="9">
        <f>VLOOKUP($B152&amp;$C152&amp;$J$2,BASE_PLANEJADOUNIDADES!$B:$C,2,0)</f>
        <v>0.5</v>
      </c>
      <c r="L152" s="9">
        <f>VLOOKUP($B152&amp;$C152&amp;$L$2,BASE_PLANEJADOUNIDADES!$B:$C,2,0)</f>
        <v>0.5</v>
      </c>
    </row>
    <row r="153" spans="2:12">
      <c r="B153" s="8" t="s">
        <v>61</v>
      </c>
      <c r="C153" s="9" t="s">
        <v>1913</v>
      </c>
      <c r="D153" s="9">
        <f>VLOOKUP($B153&amp;$C153&amp;$D$2,BASE_PLANEJADOUNIDADES!$B:$C,2,0)</f>
        <v>0.1</v>
      </c>
      <c r="F153" s="9">
        <f>VLOOKUP($B153&amp;$C153&amp;$F$2,BASE_PLANEJADOUNIDADES!$B:$C,2,0)</f>
        <v>0.1</v>
      </c>
      <c r="H153" s="9">
        <f>VLOOKUP($B153&amp;$C153&amp;$H$2,BASE_PLANEJADOUNIDADES!$B:$C,2,0)</f>
        <v>0.11</v>
      </c>
      <c r="J153" s="9">
        <f>VLOOKUP($B153&amp;$C153&amp;$J$2,BASE_PLANEJADOUNIDADES!$B:$C,2,0)</f>
        <v>0.11</v>
      </c>
      <c r="L153" s="9">
        <f>VLOOKUP($B153&amp;$C153&amp;$L$2,BASE_PLANEJADOUNIDADES!$B:$C,2,0)</f>
        <v>0.12</v>
      </c>
    </row>
    <row r="154" spans="2:12">
      <c r="B154" s="8" t="s">
        <v>65</v>
      </c>
      <c r="C154" s="9" t="s">
        <v>1913</v>
      </c>
      <c r="D154" s="9">
        <f>VLOOKUP($B154&amp;$C154&amp;$D$2,BASE_PLANEJADOUNIDADES!$B:$C,2,0)</f>
        <v>3.5</v>
      </c>
      <c r="F154" s="9">
        <f>VLOOKUP($B154&amp;$C154&amp;$F$2,BASE_PLANEJADOUNIDADES!$B:$C,2,0)</f>
        <v>3.75</v>
      </c>
      <c r="H154" s="9">
        <f>VLOOKUP($B154&amp;$C154&amp;$H$2,BASE_PLANEJADOUNIDADES!$B:$C,2,0)</f>
        <v>3.75</v>
      </c>
      <c r="J154" s="9">
        <f>VLOOKUP($B154&amp;$C154&amp;$J$2,BASE_PLANEJADOUNIDADES!$B:$C,2,0)</f>
        <v>4</v>
      </c>
      <c r="L154" s="9">
        <f>VLOOKUP($B154&amp;$C154&amp;$L$2,BASE_PLANEJADOUNIDADES!$B:$C,2,0)</f>
        <v>4</v>
      </c>
    </row>
    <row r="155" spans="2:12">
      <c r="B155" s="8" t="s">
        <v>70</v>
      </c>
      <c r="C155" s="9" t="s">
        <v>1913</v>
      </c>
      <c r="D155" s="9">
        <f>VLOOKUP($B155&amp;$C155&amp;$D$2,BASE_PLANEJADOUNIDADES!$B:$C,2,0)</f>
        <v>3.5</v>
      </c>
      <c r="F155" s="9">
        <f>VLOOKUP($B155&amp;$C155&amp;$F$2,BASE_PLANEJADOUNIDADES!$B:$C,2,0)</f>
        <v>3.75</v>
      </c>
      <c r="H155" s="9">
        <f>VLOOKUP($B155&amp;$C155&amp;$H$2,BASE_PLANEJADOUNIDADES!$B:$C,2,0)</f>
        <v>3.75</v>
      </c>
      <c r="J155" s="9">
        <f>VLOOKUP($B155&amp;$C155&amp;$J$2,BASE_PLANEJADOUNIDADES!$B:$C,2,0)</f>
        <v>4</v>
      </c>
      <c r="L155" s="9">
        <f>VLOOKUP($B155&amp;$C155&amp;$L$2,BASE_PLANEJADOUNIDADES!$B:$C,2,0)</f>
        <v>4</v>
      </c>
    </row>
    <row r="156" spans="2:12">
      <c r="B156" s="8" t="s">
        <v>39</v>
      </c>
      <c r="C156" s="9" t="s">
        <v>1920</v>
      </c>
      <c r="D156" s="9">
        <f>VLOOKUP($B156&amp;$C156&amp;$D$2,BASE_PLANEJADOUNIDADES!$B:$C,2,0)</f>
        <v>0.75</v>
      </c>
      <c r="F156" s="9">
        <f>VLOOKUP($B156&amp;$C156&amp;$F$2,BASE_PLANEJADOUNIDADES!$B:$C,2,0)</f>
        <v>0.77</v>
      </c>
      <c r="H156" s="9">
        <f>VLOOKUP($B156&amp;$C156&amp;$H$2,BASE_PLANEJADOUNIDADES!$B:$C,2,0)</f>
        <v>0.78</v>
      </c>
      <c r="J156" s="9">
        <f>VLOOKUP($B156&amp;$C156&amp;$J$2,BASE_PLANEJADOUNIDADES!$B:$C,2,0)</f>
        <v>0.79</v>
      </c>
      <c r="L156" s="9">
        <f>VLOOKUP($B156&amp;$C156&amp;$L$2,BASE_PLANEJADOUNIDADES!$B:$C,2,0)</f>
        <v>0.8</v>
      </c>
    </row>
    <row r="157" spans="2:12">
      <c r="B157" s="8" t="s">
        <v>45</v>
      </c>
      <c r="C157" s="9" t="s">
        <v>1920</v>
      </c>
      <c r="D157" s="9">
        <f>VLOOKUP($B157&amp;$C157&amp;$D$2,BASE_PLANEJADOUNIDADES!$B:$C,2,0)</f>
        <v>6.25E-2</v>
      </c>
      <c r="F157" s="9">
        <f>VLOOKUP($B157&amp;$C157&amp;$F$2,BASE_PLANEJADOUNIDADES!$B:$C,2,0)</f>
        <v>0.05</v>
      </c>
      <c r="H157" s="9">
        <f>VLOOKUP($B157&amp;$C157&amp;$H$2,BASE_PLANEJADOUNIDADES!$B:$C,2,0)</f>
        <v>0.05</v>
      </c>
      <c r="J157" s="9">
        <f>VLOOKUP($B157&amp;$C157&amp;$J$2,BASE_PLANEJADOUNIDADES!$B:$C,2,0)</f>
        <v>0.04</v>
      </c>
      <c r="L157" s="9">
        <f>VLOOKUP($B157&amp;$C157&amp;$L$2,BASE_PLANEJADOUNIDADES!$B:$C,2,0)</f>
        <v>0.03</v>
      </c>
    </row>
    <row r="158" spans="2:12">
      <c r="B158" s="8" t="s">
        <v>48</v>
      </c>
      <c r="C158" s="9" t="s">
        <v>1920</v>
      </c>
      <c r="D158" s="9">
        <f>VLOOKUP($B158&amp;$C158&amp;$D$2,BASE_PLANEJADOUNIDADES!$B:$C,2,0)</f>
        <v>0</v>
      </c>
      <c r="F158" s="9">
        <f>VLOOKUP($B158&amp;$C158&amp;$F$2,BASE_PLANEJADOUNIDADES!$B:$C,2,0)</f>
        <v>0</v>
      </c>
      <c r="H158" s="9">
        <f>VLOOKUP($B158&amp;$C158&amp;$H$2,BASE_PLANEJADOUNIDADES!$B:$C,2,0)</f>
        <v>0</v>
      </c>
      <c r="J158" s="9">
        <f>VLOOKUP($B158&amp;$C158&amp;$J$2,BASE_PLANEJADOUNIDADES!$B:$C,2,0)</f>
        <v>0</v>
      </c>
      <c r="L158" s="9">
        <f>VLOOKUP($B158&amp;$C158&amp;$L$2,BASE_PLANEJADOUNIDADES!$B:$C,2,0)</f>
        <v>0</v>
      </c>
    </row>
    <row r="159" spans="2:12">
      <c r="B159" s="8" t="s">
        <v>51</v>
      </c>
      <c r="C159" s="9" t="s">
        <v>1920</v>
      </c>
      <c r="D159" s="9">
        <f>VLOOKUP($B159&amp;$C159&amp;$D$2,BASE_PLANEJADOUNIDADES!$B:$C,2,0)</f>
        <v>0.74</v>
      </c>
      <c r="F159" s="9">
        <f>VLOOKUP($B159&amp;$C159&amp;$F$2,BASE_PLANEJADOUNIDADES!$B:$C,2,0)</f>
        <v>0.7</v>
      </c>
      <c r="H159" s="9">
        <f>VLOOKUP($B159&amp;$C159&amp;$H$2,BASE_PLANEJADOUNIDADES!$B:$C,2,0)</f>
        <v>0.65</v>
      </c>
      <c r="J159" s="9">
        <f>VLOOKUP($B159&amp;$C159&amp;$J$2,BASE_PLANEJADOUNIDADES!$B:$C,2,0)</f>
        <v>0.6</v>
      </c>
      <c r="L159" s="9">
        <f>VLOOKUP($B159&amp;$C159&amp;$L$2,BASE_PLANEJADOUNIDADES!$B:$C,2,0)</f>
        <v>0.6</v>
      </c>
    </row>
    <row r="160" spans="2:12">
      <c r="B160" s="8" t="s">
        <v>54</v>
      </c>
      <c r="C160" s="9" t="s">
        <v>1920</v>
      </c>
      <c r="D160" s="9">
        <f>VLOOKUP($B160&amp;$C160&amp;$D$2,BASE_PLANEJADOUNIDADES!$B:$C,2,0)</f>
        <v>0.76500000000000001</v>
      </c>
      <c r="F160" s="9">
        <f>VLOOKUP($B160&amp;$C160&amp;$F$2,BASE_PLANEJADOUNIDADES!$B:$C,2,0)</f>
        <v>0.65</v>
      </c>
      <c r="H160" s="9">
        <f>VLOOKUP($B160&amp;$C160&amp;$H$2,BASE_PLANEJADOUNIDADES!$B:$C,2,0)</f>
        <v>0.65</v>
      </c>
      <c r="J160" s="9">
        <f>VLOOKUP($B160&amp;$C160&amp;$J$2,BASE_PLANEJADOUNIDADES!$B:$C,2,0)</f>
        <v>0.6</v>
      </c>
      <c r="L160" s="9">
        <f>VLOOKUP($B160&amp;$C160&amp;$L$2,BASE_PLANEJADOUNIDADES!$B:$C,2,0)</f>
        <v>0.6</v>
      </c>
    </row>
    <row r="161" spans="2:12">
      <c r="B161" s="8" t="s">
        <v>57</v>
      </c>
      <c r="C161" s="9" t="s">
        <v>1920</v>
      </c>
      <c r="D161" s="9">
        <f>VLOOKUP($B161&amp;$C161&amp;$D$2,BASE_PLANEJADOUNIDADES!$B:$C,2,0)</f>
        <v>0.25</v>
      </c>
      <c r="F161" s="9">
        <f>VLOOKUP($B161&amp;$C161&amp;$F$2,BASE_PLANEJADOUNIDADES!$B:$C,2,0)</f>
        <v>0.3</v>
      </c>
      <c r="H161" s="9">
        <f>VLOOKUP($B161&amp;$C161&amp;$H$2,BASE_PLANEJADOUNIDADES!$B:$C,2,0)</f>
        <v>0.35</v>
      </c>
      <c r="J161" s="9">
        <f>VLOOKUP($B161&amp;$C161&amp;$J$2,BASE_PLANEJADOUNIDADES!$B:$C,2,0)</f>
        <v>0.4</v>
      </c>
      <c r="L161" s="9">
        <f>VLOOKUP($B161&amp;$C161&amp;$L$2,BASE_PLANEJADOUNIDADES!$B:$C,2,0)</f>
        <v>0.4</v>
      </c>
    </row>
    <row r="162" spans="2:12">
      <c r="B162" s="8" t="s">
        <v>61</v>
      </c>
      <c r="C162" s="9" t="s">
        <v>1920</v>
      </c>
      <c r="D162" s="9">
        <f>VLOOKUP($B162&amp;$C162&amp;$D$2,BASE_PLANEJADOUNIDADES!$B:$C,2,0)</f>
        <v>0.2</v>
      </c>
      <c r="F162" s="9">
        <f>VLOOKUP($B162&amp;$C162&amp;$F$2,BASE_PLANEJADOUNIDADES!$B:$C,2,0)</f>
        <v>0.25</v>
      </c>
      <c r="H162" s="9">
        <f>VLOOKUP($B162&amp;$C162&amp;$H$2,BASE_PLANEJADOUNIDADES!$B:$C,2,0)</f>
        <v>0.3</v>
      </c>
      <c r="J162" s="9">
        <f>VLOOKUP($B162&amp;$C162&amp;$J$2,BASE_PLANEJADOUNIDADES!$B:$C,2,0)</f>
        <v>0.35</v>
      </c>
      <c r="L162" s="9">
        <f>VLOOKUP($B162&amp;$C162&amp;$L$2,BASE_PLANEJADOUNIDADES!$B:$C,2,0)</f>
        <v>0.4</v>
      </c>
    </row>
    <row r="163" spans="2:12">
      <c r="B163" s="8" t="s">
        <v>65</v>
      </c>
      <c r="C163" s="9" t="s">
        <v>1920</v>
      </c>
      <c r="D163" s="9">
        <f>VLOOKUP($B163&amp;$C163&amp;$D$2,BASE_PLANEJADOUNIDADES!$B:$C,2,0)</f>
        <v>0</v>
      </c>
      <c r="F163" s="9">
        <f>VLOOKUP($B163&amp;$C163&amp;$F$2,BASE_PLANEJADOUNIDADES!$B:$C,2,0)</f>
        <v>0</v>
      </c>
      <c r="H163" s="9">
        <f>VLOOKUP($B163&amp;$C163&amp;$H$2,BASE_PLANEJADOUNIDADES!$B:$C,2,0)</f>
        <v>0</v>
      </c>
      <c r="J163" s="9">
        <f>VLOOKUP($B163&amp;$C163&amp;$J$2,BASE_PLANEJADOUNIDADES!$B:$C,2,0)</f>
        <v>0</v>
      </c>
      <c r="L163" s="9">
        <f>VLOOKUP($B163&amp;$C163&amp;$L$2,BASE_PLANEJADOUNIDADES!$B:$C,2,0)</f>
        <v>0</v>
      </c>
    </row>
    <row r="164" spans="2:12">
      <c r="B164" s="8" t="s">
        <v>70</v>
      </c>
      <c r="C164" s="9" t="s">
        <v>1920</v>
      </c>
      <c r="D164" s="9">
        <f>VLOOKUP($B164&amp;$C164&amp;$D$2,BASE_PLANEJADOUNIDADES!$B:$C,2,0)</f>
        <v>0</v>
      </c>
      <c r="F164" s="9">
        <f>VLOOKUP($B164&amp;$C164&amp;$F$2,BASE_PLANEJADOUNIDADES!$B:$C,2,0)</f>
        <v>0</v>
      </c>
      <c r="H164" s="9">
        <f>VLOOKUP($B164&amp;$C164&amp;$H$2,BASE_PLANEJADOUNIDADES!$B:$C,2,0)</f>
        <v>0</v>
      </c>
      <c r="J164" s="9">
        <f>VLOOKUP($B164&amp;$C164&amp;$J$2,BASE_PLANEJADOUNIDADES!$B:$C,2,0)</f>
        <v>0</v>
      </c>
      <c r="L164" s="9">
        <f>VLOOKUP($B164&amp;$C164&amp;$L$2,BASE_PLANEJADOUNIDADES!$B:$C,2,0)</f>
        <v>0</v>
      </c>
    </row>
    <row r="165" spans="2:12">
      <c r="B165" s="8" t="s">
        <v>39</v>
      </c>
      <c r="C165" s="9" t="s">
        <v>1924</v>
      </c>
      <c r="D165" s="9">
        <f>VLOOKUP($B165&amp;$C165&amp;$D$2,BASE_PLANEJADOUNIDADES!$B:$C,2,0)</f>
        <v>0.74</v>
      </c>
      <c r="F165" s="9">
        <f>VLOOKUP($B165&amp;$C165&amp;$F$2,BASE_PLANEJADOUNIDADES!$B:$C,2,0)</f>
        <v>0.77</v>
      </c>
      <c r="H165" s="9">
        <f>VLOOKUP($B165&amp;$C165&amp;$H$2,BASE_PLANEJADOUNIDADES!$B:$C,2,0)</f>
        <v>0.8</v>
      </c>
      <c r="J165" s="9">
        <f>VLOOKUP($B165&amp;$C165&amp;$J$2,BASE_PLANEJADOUNIDADES!$B:$C,2,0)</f>
        <v>0.83</v>
      </c>
      <c r="L165" s="9">
        <f>VLOOKUP($B165&amp;$C165&amp;$L$2,BASE_PLANEJADOUNIDADES!$B:$C,2,0)</f>
        <v>0.86</v>
      </c>
    </row>
    <row r="166" spans="2:12">
      <c r="B166" s="8" t="s">
        <v>45</v>
      </c>
      <c r="C166" s="9" t="s">
        <v>1924</v>
      </c>
      <c r="D166" s="9">
        <f>VLOOKUP($B166&amp;$C166&amp;$D$2,BASE_PLANEJADOUNIDADES!$B:$C,2,0)</f>
        <v>0.05</v>
      </c>
      <c r="F166" s="9">
        <f>VLOOKUP($B166&amp;$C166&amp;$F$2,BASE_PLANEJADOUNIDADES!$B:$C,2,0)</f>
        <v>4.7E-2</v>
      </c>
      <c r="H166" s="9">
        <f>VLOOKUP($B166&amp;$C166&amp;$H$2,BASE_PLANEJADOUNIDADES!$B:$C,2,0)</f>
        <v>4.3999999999999997E-2</v>
      </c>
      <c r="J166" s="9">
        <f>VLOOKUP($B166&amp;$C166&amp;$J$2,BASE_PLANEJADOUNIDADES!$B:$C,2,0)</f>
        <v>4.1000000000000002E-2</v>
      </c>
      <c r="L166" s="9">
        <f>VLOOKUP($B166&amp;$C166&amp;$L$2,BASE_PLANEJADOUNIDADES!$B:$C,2,0)</f>
        <v>3.7999999999999999E-2</v>
      </c>
    </row>
    <row r="167" spans="2:12">
      <c r="B167" s="8" t="s">
        <v>48</v>
      </c>
      <c r="C167" s="9" t="s">
        <v>1924</v>
      </c>
      <c r="D167" s="9">
        <f>VLOOKUP($B167&amp;$C167&amp;$D$2,BASE_PLANEJADOUNIDADES!$B:$C,2,0)</f>
        <v>1.9E-2</v>
      </c>
      <c r="F167" s="9">
        <f>VLOOKUP($B167&amp;$C167&amp;$F$2,BASE_PLANEJADOUNIDADES!$B:$C,2,0)</f>
        <v>1.7000000000000001E-2</v>
      </c>
      <c r="H167" s="9">
        <f>VLOOKUP($B167&amp;$C167&amp;$H$2,BASE_PLANEJADOUNIDADES!$B:$C,2,0)</f>
        <v>1.4999999999999999E-2</v>
      </c>
      <c r="J167" s="9">
        <f>VLOOKUP($B167&amp;$C167&amp;$J$2,BASE_PLANEJADOUNIDADES!$B:$C,2,0)</f>
        <v>1.2E-2</v>
      </c>
      <c r="L167" s="9">
        <f>VLOOKUP($B167&amp;$C167&amp;$L$2,BASE_PLANEJADOUNIDADES!$B:$C,2,0)</f>
        <v>1</v>
      </c>
    </row>
    <row r="168" spans="2:12">
      <c r="B168" s="8" t="s">
        <v>51</v>
      </c>
      <c r="C168" s="9" t="s">
        <v>1924</v>
      </c>
      <c r="D168" s="9">
        <f>VLOOKUP($B168&amp;$C168&amp;$D$2,BASE_PLANEJADOUNIDADES!$B:$C,2,0)</f>
        <v>0.38</v>
      </c>
      <c r="F168" s="9">
        <f>VLOOKUP($B168&amp;$C168&amp;$F$2,BASE_PLANEJADOUNIDADES!$B:$C,2,0)</f>
        <v>0.33</v>
      </c>
      <c r="H168" s="9">
        <f>VLOOKUP($B168&amp;$C168&amp;$H$2,BASE_PLANEJADOUNIDADES!$B:$C,2,0)</f>
        <v>0.28000000000000003</v>
      </c>
      <c r="J168" s="9">
        <f>VLOOKUP($B168&amp;$C168&amp;$J$2,BASE_PLANEJADOUNIDADES!$B:$C,2,0)</f>
        <v>0.23</v>
      </c>
      <c r="L168" s="9">
        <f>VLOOKUP($B168&amp;$C168&amp;$L$2,BASE_PLANEJADOUNIDADES!$B:$C,2,0)</f>
        <v>0.18</v>
      </c>
    </row>
    <row r="169" spans="2:12">
      <c r="B169" s="8" t="s">
        <v>54</v>
      </c>
      <c r="C169" s="9" t="s">
        <v>1924</v>
      </c>
      <c r="D169" s="9">
        <f>VLOOKUP($B169&amp;$C169&amp;$D$2,BASE_PLANEJADOUNIDADES!$B:$C,2,0)</f>
        <v>0.37</v>
      </c>
      <c r="F169" s="9">
        <f>VLOOKUP($B169&amp;$C169&amp;$F$2,BASE_PLANEJADOUNIDADES!$B:$C,2,0)</f>
        <v>0.27</v>
      </c>
      <c r="H169" s="9">
        <f>VLOOKUP($B169&amp;$C169&amp;$H$2,BASE_PLANEJADOUNIDADES!$B:$C,2,0)</f>
        <v>0.27</v>
      </c>
      <c r="J169" s="9">
        <f>VLOOKUP($B169&amp;$C169&amp;$J$2,BASE_PLANEJADOUNIDADES!$B:$C,2,0)</f>
        <v>0.22</v>
      </c>
      <c r="L169" s="9">
        <f>VLOOKUP($B169&amp;$C169&amp;$L$2,BASE_PLANEJADOUNIDADES!$B:$C,2,0)</f>
        <v>0.17</v>
      </c>
    </row>
    <row r="170" spans="2:12">
      <c r="B170" s="8" t="s">
        <v>57</v>
      </c>
      <c r="C170" s="9" t="s">
        <v>1924</v>
      </c>
      <c r="D170" s="9">
        <f>VLOOKUP($B170&amp;$C170&amp;$D$2,BASE_PLANEJADOUNIDADES!$B:$C,2,0)</f>
        <v>0.61</v>
      </c>
      <c r="F170" s="9">
        <f>VLOOKUP($B170&amp;$C170&amp;$F$2,BASE_PLANEJADOUNIDADES!$B:$C,2,0)</f>
        <v>0.66</v>
      </c>
      <c r="H170" s="9">
        <f>VLOOKUP($B170&amp;$C170&amp;$H$2,BASE_PLANEJADOUNIDADES!$B:$C,2,0)</f>
        <v>0.71</v>
      </c>
      <c r="J170" s="9">
        <f>VLOOKUP($B170&amp;$C170&amp;$J$2,BASE_PLANEJADOUNIDADES!$B:$C,2,0)</f>
        <v>0.76</v>
      </c>
      <c r="L170" s="9">
        <f>VLOOKUP($B170&amp;$C170&amp;$L$2,BASE_PLANEJADOUNIDADES!$B:$C,2,0)</f>
        <v>0.81</v>
      </c>
    </row>
    <row r="171" spans="2:12">
      <c r="B171" s="8" t="s">
        <v>61</v>
      </c>
      <c r="C171" s="9" t="s">
        <v>1924</v>
      </c>
      <c r="D171" s="9">
        <f>VLOOKUP($B171&amp;$C171&amp;$D$2,BASE_PLANEJADOUNIDADES!$B:$C,2,0)</f>
        <v>0.56000000000000005</v>
      </c>
      <c r="F171" s="9">
        <f>VLOOKUP($B171&amp;$C171&amp;$F$2,BASE_PLANEJADOUNIDADES!$B:$C,2,0)</f>
        <v>0.62</v>
      </c>
      <c r="H171" s="9">
        <f>VLOOKUP($B171&amp;$C171&amp;$H$2,BASE_PLANEJADOUNIDADES!$B:$C,2,0)</f>
        <v>0.68</v>
      </c>
      <c r="J171" s="9">
        <f>VLOOKUP($B171&amp;$C171&amp;$J$2,BASE_PLANEJADOUNIDADES!$B:$C,2,0)</f>
        <v>0.74</v>
      </c>
      <c r="L171" s="9">
        <f>VLOOKUP($B171&amp;$C171&amp;$L$2,BASE_PLANEJADOUNIDADES!$B:$C,2,0)</f>
        <v>0.8</v>
      </c>
    </row>
    <row r="172" spans="2:12">
      <c r="B172" s="8" t="s">
        <v>65</v>
      </c>
      <c r="C172" s="9" t="s">
        <v>1924</v>
      </c>
      <c r="D172" s="9">
        <f>VLOOKUP($B172&amp;$C172&amp;$D$2,BASE_PLANEJADOUNIDADES!$B:$C,2,0)</f>
        <v>4</v>
      </c>
      <c r="F172" s="9">
        <f>VLOOKUP($B172&amp;$C172&amp;$F$2,BASE_PLANEJADOUNIDADES!$B:$C,2,0)</f>
        <v>4</v>
      </c>
      <c r="H172" s="9">
        <f>VLOOKUP($B172&amp;$C172&amp;$H$2,BASE_PLANEJADOUNIDADES!$B:$C,2,0)</f>
        <v>5</v>
      </c>
      <c r="J172" s="9">
        <f>VLOOKUP($B172&amp;$C172&amp;$J$2,BASE_PLANEJADOUNIDADES!$B:$C,2,0)</f>
        <v>5</v>
      </c>
      <c r="L172" s="9">
        <f>VLOOKUP($B172&amp;$C172&amp;$L$2,BASE_PLANEJADOUNIDADES!$B:$C,2,0)</f>
        <v>5</v>
      </c>
    </row>
    <row r="173" spans="2:12">
      <c r="B173" s="8" t="s">
        <v>70</v>
      </c>
      <c r="C173" s="9" t="s">
        <v>1924</v>
      </c>
      <c r="D173" s="9">
        <f>VLOOKUP($B173&amp;$C173&amp;$D$2,BASE_PLANEJADOUNIDADES!$B:$C,2,0)</f>
        <v>4</v>
      </c>
      <c r="F173" s="9">
        <f>VLOOKUP($B173&amp;$C173&amp;$F$2,BASE_PLANEJADOUNIDADES!$B:$C,2,0)</f>
        <v>4</v>
      </c>
      <c r="H173" s="9">
        <f>VLOOKUP($B173&amp;$C173&amp;$H$2,BASE_PLANEJADOUNIDADES!$B:$C,2,0)</f>
        <v>5</v>
      </c>
      <c r="J173" s="9">
        <f>VLOOKUP($B173&amp;$C173&amp;$J$2,BASE_PLANEJADOUNIDADES!$B:$C,2,0)</f>
        <v>5</v>
      </c>
      <c r="L173" s="9">
        <f>VLOOKUP($B173&amp;$C173&amp;$L$2,BASE_PLANEJADOUNIDADES!$B:$C,2,0)</f>
        <v>5</v>
      </c>
    </row>
    <row r="174" spans="2:12">
      <c r="B174" s="8" t="s">
        <v>39</v>
      </c>
      <c r="C174" s="9" t="s">
        <v>1932</v>
      </c>
      <c r="D174" s="9">
        <f>VLOOKUP($B174&amp;$C174&amp;$D$2,BASE_PLANEJADOUNIDADES!$B:$C,2,0)</f>
        <v>0.375</v>
      </c>
      <c r="F174" s="9">
        <f>VLOOKUP($B174&amp;$C174&amp;$F$2,BASE_PLANEJADOUNIDADES!$B:$C,2,0)</f>
        <v>0.378</v>
      </c>
      <c r="H174" s="9">
        <f>VLOOKUP($B174&amp;$C174&amp;$H$2,BASE_PLANEJADOUNIDADES!$B:$C,2,0)</f>
        <v>0.38</v>
      </c>
      <c r="J174" s="9">
        <f>VLOOKUP($B174&amp;$C174&amp;$J$2,BASE_PLANEJADOUNIDADES!$B:$C,2,0)</f>
        <v>0.38200000000000001</v>
      </c>
      <c r="L174" s="9">
        <f>VLOOKUP($B174&amp;$C174&amp;$L$2,BASE_PLANEJADOUNIDADES!$B:$C,2,0)</f>
        <v>0.38500000000000001</v>
      </c>
    </row>
    <row r="175" spans="2:12">
      <c r="B175" s="8" t="s">
        <v>45</v>
      </c>
      <c r="C175" s="9" t="s">
        <v>1932</v>
      </c>
      <c r="D175" s="9">
        <f>VLOOKUP($B175&amp;$C175&amp;$D$2,BASE_PLANEJADOUNIDADES!$B:$C,2,0)</f>
        <v>0.15</v>
      </c>
      <c r="F175" s="9">
        <f>VLOOKUP($B175&amp;$C175&amp;$F$2,BASE_PLANEJADOUNIDADES!$B:$C,2,0)</f>
        <v>0.14699999999999999</v>
      </c>
      <c r="H175" s="9">
        <f>VLOOKUP($B175&amp;$C175&amp;$H$2,BASE_PLANEJADOUNIDADES!$B:$C,2,0)</f>
        <v>0.14399999999999999</v>
      </c>
      <c r="J175" s="9">
        <f>VLOOKUP($B175&amp;$C175&amp;$J$2,BASE_PLANEJADOUNIDADES!$B:$C,2,0)</f>
        <v>0.13800000000000001</v>
      </c>
      <c r="L175" s="9">
        <f>VLOOKUP($B175&amp;$C175&amp;$L$2,BASE_PLANEJADOUNIDADES!$B:$C,2,0)</f>
        <v>0.13500000000000001</v>
      </c>
    </row>
    <row r="176" spans="2:12">
      <c r="B176" s="8" t="s">
        <v>48</v>
      </c>
      <c r="C176" s="9" t="s">
        <v>1932</v>
      </c>
      <c r="D176" s="9">
        <f>VLOOKUP($B176&amp;$C176&amp;$D$2,BASE_PLANEJADOUNIDADES!$B:$C,2,0)</f>
        <v>0.11</v>
      </c>
      <c r="F176" s="9">
        <f>VLOOKUP($B176&amp;$C176&amp;$F$2,BASE_PLANEJADOUNIDADES!$B:$C,2,0)</f>
        <v>0.11</v>
      </c>
      <c r="H176" s="9">
        <f>VLOOKUP($B176&amp;$C176&amp;$H$2,BASE_PLANEJADOUNIDADES!$B:$C,2,0)</f>
        <v>0.11</v>
      </c>
      <c r="J176" s="9">
        <f>VLOOKUP($B176&amp;$C176&amp;$J$2,BASE_PLANEJADOUNIDADES!$B:$C,2,0)</f>
        <v>0.11</v>
      </c>
      <c r="L176" s="9">
        <f>VLOOKUP($B176&amp;$C176&amp;$L$2,BASE_PLANEJADOUNIDADES!$B:$C,2,0)</f>
        <v>0.11</v>
      </c>
    </row>
    <row r="177" spans="2:12">
      <c r="B177" s="8" t="s">
        <v>51</v>
      </c>
      <c r="C177" s="9" t="s">
        <v>1932</v>
      </c>
      <c r="D177" s="9">
        <f>VLOOKUP($B177&amp;$C177&amp;$D$2,BASE_PLANEJADOUNIDADES!$B:$C,2,0)</f>
        <v>0.63700000000000001</v>
      </c>
      <c r="F177" s="9">
        <f>VLOOKUP($B177&amp;$C177&amp;$F$2,BASE_PLANEJADOUNIDADES!$B:$C,2,0)</f>
        <v>0.63400000000000001</v>
      </c>
      <c r="H177" s="9">
        <f>VLOOKUP($B177&amp;$C177&amp;$H$2,BASE_PLANEJADOUNIDADES!$B:$C,2,0)</f>
        <v>0.63</v>
      </c>
      <c r="J177" s="9">
        <f>VLOOKUP($B177&amp;$C177&amp;$J$2,BASE_PLANEJADOUNIDADES!$B:$C,2,0)</f>
        <v>0.62</v>
      </c>
      <c r="L177" s="9">
        <f>VLOOKUP($B177&amp;$C177&amp;$L$2,BASE_PLANEJADOUNIDADES!$B:$C,2,0)</f>
        <v>0.61</v>
      </c>
    </row>
    <row r="178" spans="2:12">
      <c r="B178" s="8" t="s">
        <v>54</v>
      </c>
      <c r="C178" s="9" t="s">
        <v>1932</v>
      </c>
      <c r="D178" s="9">
        <f>VLOOKUP($B178&amp;$C178&amp;$D$2,BASE_PLANEJADOUNIDADES!$B:$C,2,0)</f>
        <v>0.65500000000000003</v>
      </c>
      <c r="F178" s="9">
        <f>VLOOKUP($B178&amp;$C178&amp;$F$2,BASE_PLANEJADOUNIDADES!$B:$C,2,0)</f>
        <v>0.64500000000000002</v>
      </c>
      <c r="H178" s="9">
        <f>VLOOKUP($B178&amp;$C178&amp;$H$2,BASE_PLANEJADOUNIDADES!$B:$C,2,0)</f>
        <v>0.64500000000000002</v>
      </c>
      <c r="J178" s="9">
        <f>VLOOKUP($B178&amp;$C178&amp;$J$2,BASE_PLANEJADOUNIDADES!$B:$C,2,0)</f>
        <v>0.64</v>
      </c>
      <c r="L178" s="9">
        <f>VLOOKUP($B178&amp;$C178&amp;$L$2,BASE_PLANEJADOUNIDADES!$B:$C,2,0)</f>
        <v>0.63500000000000001</v>
      </c>
    </row>
    <row r="179" spans="2:12">
      <c r="B179" s="8" t="s">
        <v>57</v>
      </c>
      <c r="C179" s="9" t="s">
        <v>1932</v>
      </c>
      <c r="D179" s="9">
        <f>VLOOKUP($B179&amp;$C179&amp;$D$2,BASE_PLANEJADOUNIDADES!$B:$C,2,0)</f>
        <v>0.26939999999999997</v>
      </c>
      <c r="F179" s="9">
        <f>VLOOKUP($B179&amp;$C179&amp;$F$2,BASE_PLANEJADOUNIDADES!$B:$C,2,0)</f>
        <v>0.26939999999999997</v>
      </c>
      <c r="H179" s="9">
        <f>VLOOKUP($B179&amp;$C179&amp;$H$2,BASE_PLANEJADOUNIDADES!$B:$C,2,0)</f>
        <v>0.26939999999999997</v>
      </c>
      <c r="J179" s="9">
        <f>VLOOKUP($B179&amp;$C179&amp;$J$2,BASE_PLANEJADOUNIDADES!$B:$C,2,0)</f>
        <v>0.26939999999999997</v>
      </c>
      <c r="L179" s="9">
        <f>VLOOKUP($B179&amp;$C179&amp;$L$2,BASE_PLANEJADOUNIDADES!$B:$C,2,0)</f>
        <v>0.26939999999999997</v>
      </c>
    </row>
    <row r="180" spans="2:12">
      <c r="B180" s="8" t="s">
        <v>61</v>
      </c>
      <c r="C180" s="9" t="s">
        <v>1932</v>
      </c>
      <c r="D180" s="9">
        <f>VLOOKUP($B180&amp;$C180&amp;$D$2,BASE_PLANEJADOUNIDADES!$B:$C,2,0)</f>
        <v>0.18</v>
      </c>
      <c r="F180" s="9">
        <f>VLOOKUP($B180&amp;$C180&amp;$F$2,BASE_PLANEJADOUNIDADES!$B:$C,2,0)</f>
        <v>0.18</v>
      </c>
      <c r="H180" s="9">
        <f>VLOOKUP($B180&amp;$C180&amp;$H$2,BASE_PLANEJADOUNIDADES!$B:$C,2,0)</f>
        <v>0.18</v>
      </c>
      <c r="J180" s="9">
        <f>VLOOKUP($B180&amp;$C180&amp;$J$2,BASE_PLANEJADOUNIDADES!$B:$C,2,0)</f>
        <v>0.18</v>
      </c>
      <c r="L180" s="9">
        <f>VLOOKUP($B180&amp;$C180&amp;$L$2,BASE_PLANEJADOUNIDADES!$B:$C,2,0)</f>
        <v>0.185</v>
      </c>
    </row>
    <row r="181" spans="2:12">
      <c r="B181" s="8" t="s">
        <v>65</v>
      </c>
      <c r="C181" s="9" t="s">
        <v>1932</v>
      </c>
      <c r="D181" s="9">
        <f>VLOOKUP($B181&amp;$C181&amp;$D$2,BASE_PLANEJADOUNIDADES!$B:$C,2,0)</f>
        <v>3</v>
      </c>
      <c r="F181" s="9">
        <f>VLOOKUP($B181&amp;$C181&amp;$F$2,BASE_PLANEJADOUNIDADES!$B:$C,2,0)</f>
        <v>3</v>
      </c>
      <c r="H181" s="9">
        <f>VLOOKUP($B181&amp;$C181&amp;$H$2,BASE_PLANEJADOUNIDADES!$B:$C,2,0)</f>
        <v>3.5</v>
      </c>
      <c r="J181" s="9">
        <f>VLOOKUP($B181&amp;$C181&amp;$J$2,BASE_PLANEJADOUNIDADES!$B:$C,2,0)</f>
        <v>4</v>
      </c>
      <c r="L181" s="9">
        <f>VLOOKUP($B181&amp;$C181&amp;$L$2,BASE_PLANEJADOUNIDADES!$B:$C,2,0)</f>
        <v>4</v>
      </c>
    </row>
    <row r="182" spans="2:12">
      <c r="B182" s="8" t="s">
        <v>70</v>
      </c>
      <c r="C182" s="9" t="s">
        <v>1932</v>
      </c>
      <c r="D182" s="9">
        <f>VLOOKUP($B182&amp;$C182&amp;$D$2,BASE_PLANEJADOUNIDADES!$B:$C,2,0)</f>
        <v>4</v>
      </c>
      <c r="F182" s="9">
        <f>VLOOKUP($B182&amp;$C182&amp;$F$2,BASE_PLANEJADOUNIDADES!$B:$C,2,0)</f>
        <v>4</v>
      </c>
      <c r="H182" s="9">
        <f>VLOOKUP($B182&amp;$C182&amp;$H$2,BASE_PLANEJADOUNIDADES!$B:$C,2,0)</f>
        <v>4.2</v>
      </c>
      <c r="J182" s="9">
        <f>VLOOKUP($B182&amp;$C182&amp;$J$2,BASE_PLANEJADOUNIDADES!$B:$C,2,0)</f>
        <v>4.5</v>
      </c>
      <c r="L182" s="9">
        <f>VLOOKUP($B182&amp;$C182&amp;$L$2,BASE_PLANEJADOUNIDADES!$B:$C,2,0)</f>
        <v>4.5</v>
      </c>
    </row>
    <row r="183" spans="2:12">
      <c r="B183" s="8" t="s">
        <v>39</v>
      </c>
      <c r="C183" s="9" t="s">
        <v>1942</v>
      </c>
      <c r="D183" s="9">
        <f>VLOOKUP($B183&amp;$C183&amp;$D$2,BASE_PLANEJADOUNIDADES!$B:$C,2,0)</f>
        <v>0.36259999999999998</v>
      </c>
      <c r="F183" s="9">
        <f>VLOOKUP($B183&amp;$C183&amp;$F$2,BASE_PLANEJADOUNIDADES!$B:$C,2,0)</f>
        <v>0.36259999999999998</v>
      </c>
      <c r="H183" s="9">
        <f>VLOOKUP($B183&amp;$C183&amp;$H$2,BASE_PLANEJADOUNIDADES!$B:$C,2,0)</f>
        <v>0.37</v>
      </c>
      <c r="J183" s="9">
        <f>VLOOKUP($B183&amp;$C183&amp;$J$2,BASE_PLANEJADOUNIDADES!$B:$C,2,0)</f>
        <v>0.375</v>
      </c>
      <c r="L183" s="9">
        <f>VLOOKUP($B183&amp;$C183&amp;$L$2,BASE_PLANEJADOUNIDADES!$B:$C,2,0)</f>
        <v>0.38</v>
      </c>
    </row>
    <row r="184" spans="2:12">
      <c r="B184" s="8" t="s">
        <v>45</v>
      </c>
      <c r="C184" s="9" t="s">
        <v>1942</v>
      </c>
      <c r="D184" s="9">
        <f>VLOOKUP($B184&amp;$C184&amp;$D$2,BASE_PLANEJADOUNIDADES!$B:$C,2,0)</f>
        <v>0.15579999999999999</v>
      </c>
      <c r="F184" s="9">
        <f>VLOOKUP($B184&amp;$C184&amp;$F$2,BASE_PLANEJADOUNIDADES!$B:$C,2,0)</f>
        <v>0.15579999999999999</v>
      </c>
      <c r="H184" s="9">
        <f>VLOOKUP($B184&amp;$C184&amp;$H$2,BASE_PLANEJADOUNIDADES!$B:$C,2,0)</f>
        <v>0.15579999999999999</v>
      </c>
      <c r="J184" s="9">
        <f>VLOOKUP($B184&amp;$C184&amp;$J$2,BASE_PLANEJADOUNIDADES!$B:$C,2,0)</f>
        <v>0.15579999999999999</v>
      </c>
      <c r="L184" s="9">
        <f>VLOOKUP($B184&amp;$C184&amp;$L$2,BASE_PLANEJADOUNIDADES!$B:$C,2,0)</f>
        <v>0.15579999999999999</v>
      </c>
    </row>
    <row r="185" spans="2:12">
      <c r="B185" s="8" t="s">
        <v>48</v>
      </c>
      <c r="C185" s="9" t="s">
        <v>1942</v>
      </c>
      <c r="D185" s="9">
        <f>VLOOKUP($B185&amp;$C185&amp;$D$2,BASE_PLANEJADOUNIDADES!$B:$C,2,0)</f>
        <v>9.5000000000000001E-2</v>
      </c>
      <c r="F185" s="9">
        <f>VLOOKUP($B185&amp;$C185&amp;$F$2,BASE_PLANEJADOUNIDADES!$B:$C,2,0)</f>
        <v>9.5000000000000001E-2</v>
      </c>
      <c r="H185" s="9">
        <f>VLOOKUP($B185&amp;$C185&amp;$H$2,BASE_PLANEJADOUNIDADES!$B:$C,2,0)</f>
        <v>9.5000000000000001E-2</v>
      </c>
      <c r="J185" s="9">
        <f>VLOOKUP($B185&amp;$C185&amp;$J$2,BASE_PLANEJADOUNIDADES!$B:$C,2,0)</f>
        <v>9.5000000000000001E-2</v>
      </c>
      <c r="L185" s="9">
        <f>VLOOKUP($B185&amp;$C185&amp;$L$2,BASE_PLANEJADOUNIDADES!$B:$C,2,0)</f>
        <v>9.5000000000000001E-2</v>
      </c>
    </row>
    <row r="186" spans="2:12">
      <c r="B186" s="8" t="s">
        <v>51</v>
      </c>
      <c r="C186" s="9" t="s">
        <v>1942</v>
      </c>
      <c r="D186" s="9">
        <f>VLOOKUP($B186&amp;$C186&amp;$D$2,BASE_PLANEJADOUNIDADES!$B:$C,2,0)</f>
        <v>0.76139999999999997</v>
      </c>
      <c r="F186" s="9">
        <f>VLOOKUP($B186&amp;$C186&amp;$F$2,BASE_PLANEJADOUNIDADES!$B:$C,2,0)</f>
        <v>0.76139999999999997</v>
      </c>
      <c r="H186" s="9">
        <f>VLOOKUP($B186&amp;$C186&amp;$H$2,BASE_PLANEJADOUNIDADES!$B:$C,2,0)</f>
        <v>0.76139999999999997</v>
      </c>
      <c r="J186" s="9">
        <f>VLOOKUP($B186&amp;$C186&amp;$J$2,BASE_PLANEJADOUNIDADES!$B:$C,2,0)</f>
        <v>0.75</v>
      </c>
      <c r="L186" s="9">
        <f>VLOOKUP($B186&amp;$C186&amp;$L$2,BASE_PLANEJADOUNIDADES!$B:$C,2,0)</f>
        <v>0.74</v>
      </c>
    </row>
    <row r="187" spans="2:12">
      <c r="B187" s="8" t="s">
        <v>54</v>
      </c>
      <c r="C187" s="9" t="s">
        <v>1942</v>
      </c>
      <c r="D187" s="9">
        <f>VLOOKUP($B187&amp;$C187&amp;$D$2,BASE_PLANEJADOUNIDADES!$B:$C,2,0)</f>
        <v>0.74399999999999999</v>
      </c>
      <c r="F187" s="9">
        <f>VLOOKUP($B187&amp;$C187&amp;$F$2,BASE_PLANEJADOUNIDADES!$B:$C,2,0)</f>
        <v>0.74399999999999999</v>
      </c>
      <c r="H187" s="9">
        <f>VLOOKUP($B187&amp;$C187&amp;$H$2,BASE_PLANEJADOUNIDADES!$B:$C,2,0)</f>
        <v>0.74399999999999999</v>
      </c>
      <c r="J187" s="9">
        <f>VLOOKUP($B187&amp;$C187&amp;$J$2,BASE_PLANEJADOUNIDADES!$B:$C,2,0)</f>
        <v>0.73</v>
      </c>
      <c r="L187" s="9">
        <f>VLOOKUP($B187&amp;$C187&amp;$L$2,BASE_PLANEJADOUNIDADES!$B:$C,2,0)</f>
        <v>0.72</v>
      </c>
    </row>
    <row r="188" spans="2:12">
      <c r="B188" s="8" t="s">
        <v>57</v>
      </c>
      <c r="C188" s="9" t="s">
        <v>1942</v>
      </c>
      <c r="D188" s="9">
        <f>VLOOKUP($B188&amp;$C188&amp;$D$2,BASE_PLANEJADOUNIDADES!$B:$C,2,0)</f>
        <v>0.19350000000000001</v>
      </c>
      <c r="F188" s="9">
        <f>VLOOKUP($B188&amp;$C188&amp;$F$2,BASE_PLANEJADOUNIDADES!$B:$C,2,0)</f>
        <v>0.19350000000000001</v>
      </c>
      <c r="H188" s="9">
        <f>VLOOKUP($B188&amp;$C188&amp;$H$2,BASE_PLANEJADOUNIDADES!$B:$C,2,0)</f>
        <v>0.19350000000000001</v>
      </c>
      <c r="J188" s="9">
        <f>VLOOKUP($B188&amp;$C188&amp;$J$2,BASE_PLANEJADOUNIDADES!$B:$C,2,0)</f>
        <v>0.19350000000000001</v>
      </c>
      <c r="L188" s="9">
        <f>VLOOKUP($B188&amp;$C188&amp;$L$2,BASE_PLANEJADOUNIDADES!$B:$C,2,0)</f>
        <v>0.19350000000000001</v>
      </c>
    </row>
    <row r="189" spans="2:12">
      <c r="B189" s="8" t="s">
        <v>61</v>
      </c>
      <c r="C189" s="9" t="s">
        <v>1942</v>
      </c>
      <c r="D189" s="9">
        <f>VLOOKUP($B189&amp;$C189&amp;$D$2,BASE_PLANEJADOUNIDADES!$B:$C,2,0)</f>
        <v>0.12</v>
      </c>
      <c r="F189" s="9">
        <f>VLOOKUP($B189&amp;$C189&amp;$F$2,BASE_PLANEJADOUNIDADES!$B:$C,2,0)</f>
        <v>0.12</v>
      </c>
      <c r="H189" s="9">
        <f>VLOOKUP($B189&amp;$C189&amp;$H$2,BASE_PLANEJADOUNIDADES!$B:$C,2,0)</f>
        <v>0.13</v>
      </c>
      <c r="J189" s="9">
        <f>VLOOKUP($B189&amp;$C189&amp;$J$2,BASE_PLANEJADOUNIDADES!$B:$C,2,0)</f>
        <v>0.13500000000000001</v>
      </c>
      <c r="L189" s="9">
        <f>VLOOKUP($B189&amp;$C189&amp;$L$2,BASE_PLANEJADOUNIDADES!$B:$C,2,0)</f>
        <v>0.14000000000000001</v>
      </c>
    </row>
    <row r="190" spans="2:12">
      <c r="B190" s="8" t="s">
        <v>65</v>
      </c>
      <c r="C190" s="9" t="s">
        <v>1942</v>
      </c>
      <c r="D190" s="9">
        <f>VLOOKUP($B190&amp;$C190&amp;$D$2,BASE_PLANEJADOUNIDADES!$B:$C,2,0)</f>
        <v>3.2</v>
      </c>
      <c r="F190" s="9">
        <f>VLOOKUP($B190&amp;$C190&amp;$F$2,BASE_PLANEJADOUNIDADES!$B:$C,2,0)</f>
        <v>3.2</v>
      </c>
      <c r="H190" s="9">
        <f>VLOOKUP($B190&amp;$C190&amp;$H$2,BASE_PLANEJADOUNIDADES!$B:$C,2,0)</f>
        <v>3.2</v>
      </c>
      <c r="J190" s="9">
        <f>VLOOKUP($B190&amp;$C190&amp;$J$2,BASE_PLANEJADOUNIDADES!$B:$C,2,0)</f>
        <v>3.2</v>
      </c>
      <c r="L190" s="9">
        <f>VLOOKUP($B190&amp;$C190&amp;$L$2,BASE_PLANEJADOUNIDADES!$B:$C,2,0)</f>
        <v>3.2</v>
      </c>
    </row>
    <row r="191" spans="2:12">
      <c r="B191" s="8" t="s">
        <v>70</v>
      </c>
      <c r="C191" s="9" t="s">
        <v>1942</v>
      </c>
      <c r="D191" s="9">
        <f>VLOOKUP($B191&amp;$C191&amp;$D$2,BASE_PLANEJADOUNIDADES!$B:$C,2,0)</f>
        <v>4</v>
      </c>
      <c r="F191" s="9">
        <f>VLOOKUP($B191&amp;$C191&amp;$F$2,BASE_PLANEJADOUNIDADES!$B:$C,2,0)</f>
        <v>4</v>
      </c>
      <c r="H191" s="9">
        <f>VLOOKUP($B191&amp;$C191&amp;$H$2,BASE_PLANEJADOUNIDADES!$B:$C,2,0)</f>
        <v>4</v>
      </c>
      <c r="J191" s="9">
        <f>VLOOKUP($B191&amp;$C191&amp;$J$2,BASE_PLANEJADOUNIDADES!$B:$C,2,0)</f>
        <v>4</v>
      </c>
      <c r="L191" s="9">
        <f>VLOOKUP($B191&amp;$C191&amp;$L$2,BASE_PLANEJADOUNIDADES!$B:$C,2,0)</f>
        <v>4</v>
      </c>
    </row>
    <row r="192" spans="2:12">
      <c r="B192" s="8" t="s">
        <v>39</v>
      </c>
      <c r="C192" s="9" t="s">
        <v>1943</v>
      </c>
      <c r="D192" s="9">
        <f>VLOOKUP($B192&amp;$C192&amp;$D$2,BASE_PLANEJADOUNIDADES!$B:$C,2,0)</f>
        <v>0.55000000000000004</v>
      </c>
      <c r="F192" s="9">
        <f>VLOOKUP($B192&amp;$C192&amp;$F$2,BASE_PLANEJADOUNIDADES!$B:$C,2,0)</f>
        <v>0.56499999999999995</v>
      </c>
      <c r="H192" s="9">
        <f>VLOOKUP($B192&amp;$C192&amp;$H$2,BASE_PLANEJADOUNIDADES!$B:$C,2,0)</f>
        <v>0.57499999999999996</v>
      </c>
      <c r="J192" s="9">
        <f>VLOOKUP($B192&amp;$C192&amp;$J$2,BASE_PLANEJADOUNIDADES!$B:$C,2,0)</f>
        <v>0.59</v>
      </c>
      <c r="L192" s="9">
        <f>VLOOKUP($B192&amp;$C192&amp;$L$2,BASE_PLANEJADOUNIDADES!$B:$C,2,0)</f>
        <v>0.60499999999999998</v>
      </c>
    </row>
    <row r="193" spans="2:12">
      <c r="B193" s="8" t="s">
        <v>45</v>
      </c>
      <c r="C193" s="9" t="s">
        <v>1943</v>
      </c>
      <c r="D193" s="9">
        <f>VLOOKUP($B193&amp;$C193&amp;$D$2,BASE_PLANEJADOUNIDADES!$B:$C,2,0)</f>
        <v>6.6299999999999998E-2</v>
      </c>
      <c r="F193" s="9">
        <f>VLOOKUP($B193&amp;$C193&amp;$F$2,BASE_PLANEJADOUNIDADES!$B:$C,2,0)</f>
        <v>6.6299999999999998E-2</v>
      </c>
      <c r="H193" s="9">
        <f>VLOOKUP($B193&amp;$C193&amp;$H$2,BASE_PLANEJADOUNIDADES!$B:$C,2,0)</f>
        <v>6.6299999999999998E-2</v>
      </c>
      <c r="J193" s="9">
        <f>VLOOKUP($B193&amp;$C193&amp;$J$2,BASE_PLANEJADOUNIDADES!$B:$C,2,0)</f>
        <v>6.6299999999999998E-2</v>
      </c>
      <c r="L193" s="9">
        <f>VLOOKUP($B193&amp;$C193&amp;$L$2,BASE_PLANEJADOUNIDADES!$B:$C,2,0)</f>
        <v>6.6299999999999998E-2</v>
      </c>
    </row>
    <row r="194" spans="2:12">
      <c r="B194" s="8" t="s">
        <v>48</v>
      </c>
      <c r="C194" s="9" t="s">
        <v>1943</v>
      </c>
      <c r="D194" s="9">
        <f>VLOOKUP($B194&amp;$C194&amp;$D$2,BASE_PLANEJADOUNIDADES!$B:$C,2,0)</f>
        <v>8.6499999999999994E-2</v>
      </c>
      <c r="F194" s="9">
        <f>VLOOKUP($B194&amp;$C194&amp;$F$2,BASE_PLANEJADOUNIDADES!$B:$C,2,0)</f>
        <v>8.5500000000000007E-2</v>
      </c>
      <c r="H194" s="9">
        <f>VLOOKUP($B194&amp;$C194&amp;$H$2,BASE_PLANEJADOUNIDADES!$B:$C,2,0)</f>
        <v>8.3500000000000005E-2</v>
      </c>
      <c r="J194" s="9">
        <f>VLOOKUP($B194&amp;$C194&amp;$J$2,BASE_PLANEJADOUNIDADES!$B:$C,2,0)</f>
        <v>8.1500000000000003E-2</v>
      </c>
      <c r="L194" s="9">
        <f>VLOOKUP($B194&amp;$C194&amp;$L$2,BASE_PLANEJADOUNIDADES!$B:$C,2,0)</f>
        <v>7.9000000000000001E-2</v>
      </c>
    </row>
    <row r="195" spans="2:12">
      <c r="B195" s="8" t="s">
        <v>51</v>
      </c>
      <c r="C195" s="9" t="s">
        <v>1943</v>
      </c>
      <c r="D195" s="9">
        <f>VLOOKUP($B195&amp;$C195&amp;$D$2,BASE_PLANEJADOUNIDADES!$B:$C,2,0)</f>
        <v>0.68510000000000004</v>
      </c>
      <c r="F195" s="9">
        <f>VLOOKUP($B195&amp;$C195&amp;$F$2,BASE_PLANEJADOUNIDADES!$B:$C,2,0)</f>
        <v>0.67200000000000004</v>
      </c>
      <c r="H195" s="9">
        <f>VLOOKUP($B195&amp;$C195&amp;$H$2,BASE_PLANEJADOUNIDADES!$B:$C,2,0)</f>
        <v>0.65300000000000002</v>
      </c>
      <c r="J195" s="9">
        <f>VLOOKUP($B195&amp;$C195&amp;$J$2,BASE_PLANEJADOUNIDADES!$B:$C,2,0)</f>
        <v>0.63200000000000001</v>
      </c>
      <c r="L195" s="9">
        <f>VLOOKUP($B195&amp;$C195&amp;$L$2,BASE_PLANEJADOUNIDADES!$B:$C,2,0)</f>
        <v>0.61660000000000004</v>
      </c>
    </row>
    <row r="196" spans="2:12">
      <c r="B196" s="8" t="s">
        <v>54</v>
      </c>
      <c r="C196" s="9" t="s">
        <v>1943</v>
      </c>
      <c r="D196" s="9">
        <f>VLOOKUP($B196&amp;$C196&amp;$D$2,BASE_PLANEJADOUNIDADES!$B:$C,2,0)</f>
        <v>0.73</v>
      </c>
      <c r="F196" s="9">
        <f>VLOOKUP($B196&amp;$C196&amp;$F$2,BASE_PLANEJADOUNIDADES!$B:$C,2,0)</f>
        <v>0.69499999999999995</v>
      </c>
      <c r="H196" s="9">
        <f>VLOOKUP($B196&amp;$C196&amp;$H$2,BASE_PLANEJADOUNIDADES!$B:$C,2,0)</f>
        <v>0.69499999999999995</v>
      </c>
      <c r="J196" s="9">
        <f>VLOOKUP($B196&amp;$C196&amp;$J$2,BASE_PLANEJADOUNIDADES!$B:$C,2,0)</f>
        <v>0.67500000000000004</v>
      </c>
      <c r="L196" s="9">
        <f>VLOOKUP($B196&amp;$C196&amp;$L$2,BASE_PLANEJADOUNIDADES!$B:$C,2,0)</f>
        <v>0.65700000000000003</v>
      </c>
    </row>
    <row r="197" spans="2:12">
      <c r="B197" s="8" t="s">
        <v>57</v>
      </c>
      <c r="C197" s="9" t="s">
        <v>1943</v>
      </c>
      <c r="D197" s="9">
        <f>VLOOKUP($B197&amp;$C197&amp;$D$2,BASE_PLANEJADOUNIDADES!$B:$C,2,0)</f>
        <v>0.17019999999999999</v>
      </c>
      <c r="F197" s="9">
        <f>VLOOKUP($B197&amp;$C197&amp;$F$2,BASE_PLANEJADOUNIDADES!$B:$C,2,0)</f>
        <v>0.1802</v>
      </c>
      <c r="H197" s="9">
        <f>VLOOKUP($B197&amp;$C197&amp;$H$2,BASE_PLANEJADOUNIDADES!$B:$C,2,0)</f>
        <v>0.19020000000000001</v>
      </c>
      <c r="J197" s="9">
        <f>VLOOKUP($B197&amp;$C197&amp;$J$2,BASE_PLANEJADOUNIDADES!$B:$C,2,0)</f>
        <v>0.20019999999999999</v>
      </c>
      <c r="L197" s="9">
        <f>VLOOKUP($B197&amp;$C197&amp;$L$2,BASE_PLANEJADOUNIDADES!$B:$C,2,0)</f>
        <v>0.21</v>
      </c>
    </row>
    <row r="198" spans="2:12">
      <c r="B198" s="8" t="s">
        <v>61</v>
      </c>
      <c r="C198" s="9" t="s">
        <v>1943</v>
      </c>
      <c r="D198" s="9">
        <f>VLOOKUP($B198&amp;$C198&amp;$D$2,BASE_PLANEJADOUNIDADES!$B:$C,2,0)</f>
        <v>0.26</v>
      </c>
      <c r="F198" s="9">
        <f>VLOOKUP($B198&amp;$C198&amp;$F$2,BASE_PLANEJADOUNIDADES!$B:$C,2,0)</f>
        <v>0.26</v>
      </c>
      <c r="H198" s="9">
        <f>VLOOKUP($B198&amp;$C198&amp;$H$2,BASE_PLANEJADOUNIDADES!$B:$C,2,0)</f>
        <v>0.26</v>
      </c>
      <c r="J198" s="9">
        <f>VLOOKUP($B198&amp;$C198&amp;$J$2,BASE_PLANEJADOUNIDADES!$B:$C,2,0)</f>
        <v>0.26</v>
      </c>
      <c r="L198" s="9">
        <f>VLOOKUP($B198&amp;$C198&amp;$L$2,BASE_PLANEJADOUNIDADES!$B:$C,2,0)</f>
        <v>0.26</v>
      </c>
    </row>
    <row r="199" spans="2:12">
      <c r="B199" s="8" t="s">
        <v>65</v>
      </c>
      <c r="C199" s="9" t="s">
        <v>1943</v>
      </c>
      <c r="D199" s="9">
        <f>VLOOKUP($B199&amp;$C199&amp;$D$2,BASE_PLANEJADOUNIDADES!$B:$C,2,0)</f>
        <v>4</v>
      </c>
      <c r="F199" s="9">
        <f>VLOOKUP($B199&amp;$C199&amp;$F$2,BASE_PLANEJADOUNIDADES!$B:$C,2,0)</f>
        <v>4</v>
      </c>
      <c r="H199" s="9">
        <f>VLOOKUP($B199&amp;$C199&amp;$H$2,BASE_PLANEJADOUNIDADES!$B:$C,2,0)</f>
        <v>5</v>
      </c>
      <c r="J199" s="9">
        <f>VLOOKUP($B199&amp;$C199&amp;$J$2,BASE_PLANEJADOUNIDADES!$B:$C,2,0)</f>
        <v>5</v>
      </c>
      <c r="L199" s="9">
        <f>VLOOKUP($B199&amp;$C199&amp;$L$2,BASE_PLANEJADOUNIDADES!$B:$C,2,0)</f>
        <v>5</v>
      </c>
    </row>
    <row r="200" spans="2:12">
      <c r="B200" s="8" t="s">
        <v>70</v>
      </c>
      <c r="C200" s="9" t="s">
        <v>1943</v>
      </c>
      <c r="D200" s="9">
        <f>VLOOKUP($B200&amp;$C200&amp;$D$2,BASE_PLANEJADOUNIDADES!$B:$C,2,0)</f>
        <v>4</v>
      </c>
      <c r="F200" s="9">
        <f>VLOOKUP($B200&amp;$C200&amp;$F$2,BASE_PLANEJADOUNIDADES!$B:$C,2,0)</f>
        <v>5</v>
      </c>
      <c r="H200" s="9">
        <f>VLOOKUP($B200&amp;$C200&amp;$H$2,BASE_PLANEJADOUNIDADES!$B:$C,2,0)</f>
        <v>5</v>
      </c>
      <c r="J200" s="9">
        <f>VLOOKUP($B200&amp;$C200&amp;$J$2,BASE_PLANEJADOUNIDADES!$B:$C,2,0)</f>
        <v>5</v>
      </c>
      <c r="L200" s="9">
        <f>VLOOKUP($B200&amp;$C200&amp;$L$2,BASE_PLANEJADOUNIDADES!$B:$C,2,0)</f>
        <v>5</v>
      </c>
    </row>
    <row r="201" spans="2:12">
      <c r="B201" s="8" t="s">
        <v>39</v>
      </c>
      <c r="C201" s="9" t="s">
        <v>1962</v>
      </c>
      <c r="D201" s="9">
        <f>VLOOKUP($B201&amp;$C201&amp;$D$2,BASE_PLANEJADOUNIDADES!$B:$C,2,0)</f>
        <v>0.50560000000000005</v>
      </c>
      <c r="F201" s="9">
        <f>VLOOKUP($B201&amp;$C201&amp;$F$2,BASE_PLANEJADOUNIDADES!$B:$C,2,0)</f>
        <v>0.56559999999999999</v>
      </c>
      <c r="H201" s="9">
        <f>VLOOKUP($B201&amp;$C201&amp;$H$2,BASE_PLANEJADOUNIDADES!$B:$C,2,0)</f>
        <v>0.61560000000000004</v>
      </c>
      <c r="J201" s="9">
        <f>VLOOKUP($B201&amp;$C201&amp;$J$2,BASE_PLANEJADOUNIDADES!$B:$C,2,0)</f>
        <v>0.65066985645932995</v>
      </c>
      <c r="L201" s="9">
        <f>VLOOKUP($B201&amp;$C201&amp;$L$2,BASE_PLANEJADOUNIDADES!$B:$C,2,0)</f>
        <v>0.67574162679425798</v>
      </c>
    </row>
    <row r="202" spans="2:12">
      <c r="B202" s="8" t="s">
        <v>45</v>
      </c>
      <c r="C202" s="9" t="s">
        <v>1962</v>
      </c>
      <c r="D202" s="9">
        <f>VLOOKUP($B202&amp;$C202&amp;$D$2,BASE_PLANEJADOUNIDADES!$B:$C,2,0)</f>
        <v>6.3450000000000006E-2</v>
      </c>
      <c r="F202" s="9">
        <f>VLOOKUP($B202&amp;$C202&amp;$F$2,BASE_PLANEJADOUNIDADES!$B:$C,2,0)</f>
        <v>5.8000000000000003E-2</v>
      </c>
      <c r="H202" s="9">
        <f>VLOOKUP($B202&amp;$C202&amp;$H$2,BASE_PLANEJADOUNIDADES!$B:$C,2,0)</f>
        <v>5.2999999999999999E-2</v>
      </c>
      <c r="J202" s="9">
        <f>VLOOKUP($B202&amp;$C202&amp;$J$2,BASE_PLANEJADOUNIDADES!$B:$C,2,0)</f>
        <v>4.8000000000000001E-2</v>
      </c>
      <c r="L202" s="9">
        <f>VLOOKUP($B202&amp;$C202&amp;$L$2,BASE_PLANEJADOUNIDADES!$B:$C,2,0)</f>
        <v>4.2999999999999997E-2</v>
      </c>
    </row>
    <row r="203" spans="2:12">
      <c r="B203" s="8" t="s">
        <v>48</v>
      </c>
      <c r="C203" s="9" t="s">
        <v>1962</v>
      </c>
      <c r="D203" s="9">
        <f>VLOOKUP($B203&amp;$C203&amp;$D$2,BASE_PLANEJADOUNIDADES!$B:$C,2,0)</f>
        <v>6.3450000000000006E-2</v>
      </c>
      <c r="F203" s="9">
        <f>VLOOKUP($B203&amp;$C203&amp;$F$2,BASE_PLANEJADOUNIDADES!$B:$C,2,0)</f>
        <v>5.8000000000000003E-2</v>
      </c>
      <c r="H203" s="9">
        <f>VLOOKUP($B203&amp;$C203&amp;$H$2,BASE_PLANEJADOUNIDADES!$B:$C,2,0)</f>
        <v>5.2999999999999999E-2</v>
      </c>
      <c r="J203" s="9">
        <f>VLOOKUP($B203&amp;$C203&amp;$J$2,BASE_PLANEJADOUNIDADES!$B:$C,2,0)</f>
        <v>4.8000000000000001E-2</v>
      </c>
      <c r="L203" s="9">
        <f>VLOOKUP($B203&amp;$C203&amp;$L$2,BASE_PLANEJADOUNIDADES!$B:$C,2,0)</f>
        <v>4.2999999999999997E-2</v>
      </c>
    </row>
    <row r="204" spans="2:12">
      <c r="B204" s="8" t="s">
        <v>51</v>
      </c>
      <c r="C204" s="9" t="s">
        <v>1962</v>
      </c>
      <c r="D204" s="9">
        <f>VLOOKUP($B204&amp;$C204&amp;$D$2,BASE_PLANEJADOUNIDADES!$B:$C,2,0)</f>
        <v>0.72499999999999998</v>
      </c>
      <c r="F204" s="9">
        <f>VLOOKUP($B204&amp;$C204&amp;$F$2,BASE_PLANEJADOUNIDADES!$B:$C,2,0)</f>
        <v>0.65</v>
      </c>
      <c r="H204" s="9">
        <f>VLOOKUP($B204&amp;$C204&amp;$H$2,BASE_PLANEJADOUNIDADES!$B:$C,2,0)</f>
        <v>0.6</v>
      </c>
      <c r="J204" s="9">
        <f>VLOOKUP($B204&amp;$C204&amp;$J$2,BASE_PLANEJADOUNIDADES!$B:$C,2,0)</f>
        <v>0.5</v>
      </c>
      <c r="L204" s="9">
        <f>VLOOKUP($B204&amp;$C204&amp;$L$2,BASE_PLANEJADOUNIDADES!$B:$C,2,0)</f>
        <v>0.38500000000000001</v>
      </c>
    </row>
    <row r="205" spans="2:12">
      <c r="B205" s="8" t="s">
        <v>54</v>
      </c>
      <c r="C205" s="9" t="s">
        <v>1962</v>
      </c>
      <c r="D205" s="9">
        <f>VLOOKUP($B205&amp;$C205&amp;$D$2,BASE_PLANEJADOUNIDADES!$B:$C,2,0)</f>
        <v>0.72499999999999998</v>
      </c>
      <c r="F205" s="9">
        <f>VLOOKUP($B205&amp;$C205&amp;$F$2,BASE_PLANEJADOUNIDADES!$B:$C,2,0)</f>
        <v>0.6</v>
      </c>
      <c r="H205" s="9">
        <f>VLOOKUP($B205&amp;$C205&amp;$H$2,BASE_PLANEJADOUNIDADES!$B:$C,2,0)</f>
        <v>0.6</v>
      </c>
      <c r="J205" s="9">
        <f>VLOOKUP($B205&amp;$C205&amp;$J$2,BASE_PLANEJADOUNIDADES!$B:$C,2,0)</f>
        <v>0.5</v>
      </c>
      <c r="L205" s="9">
        <f>VLOOKUP($B205&amp;$C205&amp;$L$2,BASE_PLANEJADOUNIDADES!$B:$C,2,0)</f>
        <v>0.38500000000000001</v>
      </c>
    </row>
    <row r="206" spans="2:12">
      <c r="B206" s="8" t="s">
        <v>57</v>
      </c>
      <c r="C206" s="9" t="s">
        <v>1962</v>
      </c>
      <c r="D206" s="9">
        <f>VLOOKUP($B206&amp;$C206&amp;$D$2,BASE_PLANEJADOUNIDADES!$B:$C,2,0)</f>
        <v>0.43</v>
      </c>
      <c r="F206" s="9">
        <f>VLOOKUP($B206&amp;$C206&amp;$F$2,BASE_PLANEJADOUNIDADES!$B:$C,2,0)</f>
        <v>0.5</v>
      </c>
      <c r="H206" s="9">
        <f>VLOOKUP($B206&amp;$C206&amp;$H$2,BASE_PLANEJADOUNIDADES!$B:$C,2,0)</f>
        <v>0.54</v>
      </c>
      <c r="J206" s="9">
        <f>VLOOKUP($B206&amp;$C206&amp;$J$2,BASE_PLANEJADOUNIDADES!$B:$C,2,0)</f>
        <v>0.57999999999999996</v>
      </c>
      <c r="L206" s="9">
        <f>VLOOKUP($B206&amp;$C206&amp;$L$2,BASE_PLANEJADOUNIDADES!$B:$C,2,0)</f>
        <v>0.6</v>
      </c>
    </row>
    <row r="207" spans="2:12">
      <c r="B207" s="8" t="s">
        <v>61</v>
      </c>
      <c r="C207" s="9" t="s">
        <v>1962</v>
      </c>
      <c r="D207" s="9">
        <f>VLOOKUP($B207&amp;$C207&amp;$D$2,BASE_PLANEJADOUNIDADES!$B:$C,2,0)</f>
        <v>0.19</v>
      </c>
      <c r="F207" s="9">
        <f>VLOOKUP($B207&amp;$C207&amp;$F$2,BASE_PLANEJADOUNIDADES!$B:$C,2,0)</f>
        <v>0.21</v>
      </c>
      <c r="H207" s="9">
        <f>VLOOKUP($B207&amp;$C207&amp;$H$2,BASE_PLANEJADOUNIDADES!$B:$C,2,0)</f>
        <v>0.23</v>
      </c>
      <c r="J207" s="9">
        <f>VLOOKUP($B207&amp;$C207&amp;$J$2,BASE_PLANEJADOUNIDADES!$B:$C,2,0)</f>
        <v>0.25</v>
      </c>
      <c r="L207" s="9">
        <f>VLOOKUP($B207&amp;$C207&amp;$L$2,BASE_PLANEJADOUNIDADES!$B:$C,2,0)</f>
        <v>0.26</v>
      </c>
    </row>
    <row r="208" spans="2:12">
      <c r="B208" s="8" t="s">
        <v>65</v>
      </c>
      <c r="C208" s="9" t="s">
        <v>1962</v>
      </c>
      <c r="D208" s="9">
        <f>VLOOKUP($B208&amp;$C208&amp;$D$2,BASE_PLANEJADOUNIDADES!$B:$C,2,0)</f>
        <v>5</v>
      </c>
      <c r="F208" s="9">
        <f>VLOOKUP($B208&amp;$C208&amp;$F$2,BASE_PLANEJADOUNIDADES!$B:$C,2,0)</f>
        <v>5</v>
      </c>
      <c r="H208" s="9">
        <f>VLOOKUP($B208&amp;$C208&amp;$H$2,BASE_PLANEJADOUNIDADES!$B:$C,2,0)</f>
        <v>5</v>
      </c>
      <c r="J208" s="9">
        <f>VLOOKUP($B208&amp;$C208&amp;$J$2,BASE_PLANEJADOUNIDADES!$B:$C,2,0)</f>
        <v>5</v>
      </c>
      <c r="L208" s="9">
        <f>VLOOKUP($B208&amp;$C208&amp;$L$2,BASE_PLANEJADOUNIDADES!$B:$C,2,0)</f>
        <v>5</v>
      </c>
    </row>
    <row r="209" spans="2:12">
      <c r="B209" s="8" t="s">
        <v>70</v>
      </c>
      <c r="C209" s="9" t="s">
        <v>1962</v>
      </c>
      <c r="D209" s="9">
        <f>VLOOKUP($B209&amp;$C209&amp;$D$2,BASE_PLANEJADOUNIDADES!$B:$C,2,0)</f>
        <v>5</v>
      </c>
      <c r="F209" s="9">
        <f>VLOOKUP($B209&amp;$C209&amp;$F$2,BASE_PLANEJADOUNIDADES!$B:$C,2,0)</f>
        <v>5</v>
      </c>
      <c r="H209" s="9">
        <f>VLOOKUP($B209&amp;$C209&amp;$H$2,BASE_PLANEJADOUNIDADES!$B:$C,2,0)</f>
        <v>5</v>
      </c>
      <c r="J209" s="9">
        <f>VLOOKUP($B209&amp;$C209&amp;$J$2,BASE_PLANEJADOUNIDADES!$B:$C,2,0)</f>
        <v>5</v>
      </c>
      <c r="L209" s="9">
        <f>VLOOKUP($B209&amp;$C209&amp;$L$2,BASE_PLANEJADOUNIDADES!$B:$C,2,0)</f>
        <v>5</v>
      </c>
    </row>
    <row r="210" spans="2:12">
      <c r="B210" s="8" t="s">
        <v>39</v>
      </c>
      <c r="C210" s="9" t="s">
        <v>1980</v>
      </c>
      <c r="D210" s="9">
        <f>VLOOKUP($B210&amp;$C210&amp;$D$2,BASE_PLANEJADOUNIDADES!$B:$C,2,0)</f>
        <v>0.6</v>
      </c>
      <c r="F210" s="9">
        <f>VLOOKUP($B210&amp;$C210&amp;$F$2,BASE_PLANEJADOUNIDADES!$B:$C,2,0)</f>
        <v>0.6</v>
      </c>
      <c r="H210" s="9">
        <f>VLOOKUP($B210&amp;$C210&amp;$H$2,BASE_PLANEJADOUNIDADES!$B:$C,2,0)</f>
        <v>0.7</v>
      </c>
      <c r="J210" s="9">
        <f>VLOOKUP($B210&amp;$C210&amp;$J$2,BASE_PLANEJADOUNIDADES!$B:$C,2,0)</f>
        <v>0.7</v>
      </c>
      <c r="L210" s="9">
        <f>VLOOKUP($B210&amp;$C210&amp;$L$2,BASE_PLANEJADOUNIDADES!$B:$C,2,0)</f>
        <v>0.8</v>
      </c>
    </row>
    <row r="211" spans="2:12">
      <c r="B211" s="8" t="s">
        <v>45</v>
      </c>
      <c r="C211" s="9" t="s">
        <v>1980</v>
      </c>
      <c r="D211" s="9">
        <f>VLOOKUP($B211&amp;$C211&amp;$D$2,BASE_PLANEJADOUNIDADES!$B:$C,2,0)</f>
        <v>0.6</v>
      </c>
      <c r="F211" s="9">
        <f>VLOOKUP($B211&amp;$C211&amp;$F$2,BASE_PLANEJADOUNIDADES!$B:$C,2,0)</f>
        <v>0.6</v>
      </c>
      <c r="H211" s="9">
        <f>VLOOKUP($B211&amp;$C211&amp;$H$2,BASE_PLANEJADOUNIDADES!$B:$C,2,0)</f>
        <v>0.7</v>
      </c>
      <c r="J211" s="9">
        <f>VLOOKUP($B211&amp;$C211&amp;$J$2,BASE_PLANEJADOUNIDADES!$B:$C,2,0)</f>
        <v>0.7</v>
      </c>
      <c r="L211" s="9">
        <f>VLOOKUP($B211&amp;$C211&amp;$L$2,BASE_PLANEJADOUNIDADES!$B:$C,2,0)</f>
        <v>0.8</v>
      </c>
    </row>
    <row r="212" spans="2:12">
      <c r="B212" s="8" t="s">
        <v>48</v>
      </c>
      <c r="C212" s="9" t="s">
        <v>1980</v>
      </c>
      <c r="D212" s="9">
        <f>VLOOKUP($B212&amp;$C212&amp;$D$2,BASE_PLANEJADOUNIDADES!$B:$C,2,0)</f>
        <v>0.6</v>
      </c>
      <c r="F212" s="9">
        <f>VLOOKUP($B212&amp;$C212&amp;$F$2,BASE_PLANEJADOUNIDADES!$B:$C,2,0)</f>
        <v>0.6</v>
      </c>
      <c r="H212" s="9">
        <f>VLOOKUP($B212&amp;$C212&amp;$H$2,BASE_PLANEJADOUNIDADES!$B:$C,2,0)</f>
        <v>0.7</v>
      </c>
      <c r="J212" s="9">
        <f>VLOOKUP($B212&amp;$C212&amp;$J$2,BASE_PLANEJADOUNIDADES!$B:$C,2,0)</f>
        <v>0.7</v>
      </c>
      <c r="L212" s="9">
        <f>VLOOKUP($B212&amp;$C212&amp;$L$2,BASE_PLANEJADOUNIDADES!$B:$C,2,0)</f>
        <v>0.8</v>
      </c>
    </row>
    <row r="213" spans="2:12">
      <c r="B213" s="8" t="s">
        <v>51</v>
      </c>
      <c r="C213" s="9" t="s">
        <v>1980</v>
      </c>
      <c r="D213" s="9">
        <f>VLOOKUP($B213&amp;$C213&amp;$D$2,BASE_PLANEJADOUNIDADES!$B:$C,2,0)</f>
        <v>0.6</v>
      </c>
      <c r="F213" s="9">
        <f>VLOOKUP($B213&amp;$C213&amp;$F$2,BASE_PLANEJADOUNIDADES!$B:$C,2,0)</f>
        <v>0.6</v>
      </c>
      <c r="H213" s="9">
        <f>VLOOKUP($B213&amp;$C213&amp;$H$2,BASE_PLANEJADOUNIDADES!$B:$C,2,0)</f>
        <v>0.7</v>
      </c>
      <c r="J213" s="9">
        <f>VLOOKUP($B213&amp;$C213&amp;$J$2,BASE_PLANEJADOUNIDADES!$B:$C,2,0)</f>
        <v>0.7</v>
      </c>
      <c r="L213" s="9">
        <f>VLOOKUP($B213&amp;$C213&amp;$L$2,BASE_PLANEJADOUNIDADES!$B:$C,2,0)</f>
        <v>0.8</v>
      </c>
    </row>
    <row r="214" spans="2:12">
      <c r="B214" s="8" t="s">
        <v>54</v>
      </c>
      <c r="C214" s="9" t="s">
        <v>1980</v>
      </c>
      <c r="D214" s="9">
        <f>VLOOKUP($B214&amp;$C214&amp;$D$2,BASE_PLANEJADOUNIDADES!$B:$C,2,0)</f>
        <v>0.6</v>
      </c>
      <c r="F214" s="9">
        <f>VLOOKUP($B214&amp;$C214&amp;$F$2,BASE_PLANEJADOUNIDADES!$B:$C,2,0)</f>
        <v>0.7</v>
      </c>
      <c r="H214" s="9">
        <f>VLOOKUP($B214&amp;$C214&amp;$H$2,BASE_PLANEJADOUNIDADES!$B:$C,2,0)</f>
        <v>0.7</v>
      </c>
      <c r="J214" s="9">
        <f>VLOOKUP($B214&amp;$C214&amp;$J$2,BASE_PLANEJADOUNIDADES!$B:$C,2,0)</f>
        <v>0.7</v>
      </c>
      <c r="L214" s="9">
        <f>VLOOKUP($B214&amp;$C214&amp;$L$2,BASE_PLANEJADOUNIDADES!$B:$C,2,0)</f>
        <v>0.8</v>
      </c>
    </row>
    <row r="215" spans="2:12">
      <c r="B215" s="8" t="s">
        <v>57</v>
      </c>
      <c r="C215" s="9" t="s">
        <v>1980</v>
      </c>
      <c r="D215" s="9">
        <f>VLOOKUP($B215&amp;$C215&amp;$D$2,BASE_PLANEJADOUNIDADES!$B:$C,2,0)</f>
        <v>0.7</v>
      </c>
      <c r="F215" s="9">
        <f>VLOOKUP($B215&amp;$C215&amp;$F$2,BASE_PLANEJADOUNIDADES!$B:$C,2,0)</f>
        <v>0.7</v>
      </c>
      <c r="H215" s="9">
        <f>VLOOKUP($B215&amp;$C215&amp;$H$2,BASE_PLANEJADOUNIDADES!$B:$C,2,0)</f>
        <v>0.8</v>
      </c>
      <c r="J215" s="9">
        <f>VLOOKUP($B215&amp;$C215&amp;$J$2,BASE_PLANEJADOUNIDADES!$B:$C,2,0)</f>
        <v>0.8</v>
      </c>
      <c r="L215" s="9">
        <f>VLOOKUP($B215&amp;$C215&amp;$L$2,BASE_PLANEJADOUNIDADES!$B:$C,2,0)</f>
        <v>0.9</v>
      </c>
    </row>
    <row r="216" spans="2:12">
      <c r="B216" s="8" t="s">
        <v>61</v>
      </c>
      <c r="C216" s="9" t="s">
        <v>1980</v>
      </c>
      <c r="D216" s="9">
        <f>VLOOKUP($B216&amp;$C216&amp;$D$2,BASE_PLANEJADOUNIDADES!$B:$C,2,0)</f>
        <v>0.2</v>
      </c>
      <c r="F216" s="9">
        <f>VLOOKUP($B216&amp;$C216&amp;$F$2,BASE_PLANEJADOUNIDADES!$B:$C,2,0)</f>
        <v>0.3</v>
      </c>
      <c r="H216" s="9">
        <f>VLOOKUP($B216&amp;$C216&amp;$H$2,BASE_PLANEJADOUNIDADES!$B:$C,2,0)</f>
        <v>0.3</v>
      </c>
      <c r="J216" s="9">
        <f>VLOOKUP($B216&amp;$C216&amp;$J$2,BASE_PLANEJADOUNIDADES!$B:$C,2,0)</f>
        <v>0.4</v>
      </c>
      <c r="L216" s="9">
        <f>VLOOKUP($B216&amp;$C216&amp;$L$2,BASE_PLANEJADOUNIDADES!$B:$C,2,0)</f>
        <v>0.4</v>
      </c>
    </row>
    <row r="217" spans="2:12">
      <c r="B217" s="8" t="s">
        <v>65</v>
      </c>
      <c r="C217" s="9" t="s">
        <v>1980</v>
      </c>
      <c r="D217" s="9">
        <f>VLOOKUP($B217&amp;$C217&amp;$D$2,BASE_PLANEJADOUNIDADES!$B:$C,2,0)</f>
        <v>5</v>
      </c>
      <c r="F217" s="9">
        <f>VLOOKUP($B217&amp;$C217&amp;$F$2,BASE_PLANEJADOUNIDADES!$B:$C,2,0)</f>
        <v>5</v>
      </c>
      <c r="H217" s="9">
        <f>VLOOKUP($B217&amp;$C217&amp;$H$2,BASE_PLANEJADOUNIDADES!$B:$C,2,0)</f>
        <v>5</v>
      </c>
      <c r="J217" s="9">
        <f>VLOOKUP($B217&amp;$C217&amp;$J$2,BASE_PLANEJADOUNIDADES!$B:$C,2,0)</f>
        <v>5</v>
      </c>
      <c r="L217" s="9">
        <f>VLOOKUP($B217&amp;$C217&amp;$L$2,BASE_PLANEJADOUNIDADES!$B:$C,2,0)</f>
        <v>5</v>
      </c>
    </row>
    <row r="218" spans="2:12">
      <c r="B218" s="8" t="s">
        <v>70</v>
      </c>
      <c r="C218" s="9" t="s">
        <v>1980</v>
      </c>
      <c r="D218" s="9">
        <f>VLOOKUP($B218&amp;$C218&amp;$D$2,BASE_PLANEJADOUNIDADES!$B:$C,2,0)</f>
        <v>5</v>
      </c>
      <c r="F218" s="9">
        <f>VLOOKUP($B218&amp;$C218&amp;$F$2,BASE_PLANEJADOUNIDADES!$B:$C,2,0)</f>
        <v>5</v>
      </c>
      <c r="H218" s="9">
        <f>VLOOKUP($B218&amp;$C218&amp;$H$2,BASE_PLANEJADOUNIDADES!$B:$C,2,0)</f>
        <v>5</v>
      </c>
      <c r="J218" s="9">
        <f>VLOOKUP($B218&amp;$C218&amp;$J$2,BASE_PLANEJADOUNIDADES!$B:$C,2,0)</f>
        <v>5</v>
      </c>
      <c r="L218" s="9">
        <f>VLOOKUP($B218&amp;$C218&amp;$L$2,BASE_PLANEJADOUNIDADES!$B:$C,2,0)</f>
        <v>5</v>
      </c>
    </row>
    <row r="219" spans="2:12">
      <c r="B219" s="8" t="s">
        <v>39</v>
      </c>
      <c r="C219" s="9" t="s">
        <v>1982</v>
      </c>
      <c r="D219" s="9">
        <f>VLOOKUP($B219&amp;$C219&amp;$D$2,BASE_PLANEJADOUNIDADES!$B:$C,2,0)</f>
        <v>0.45</v>
      </c>
      <c r="F219" s="9">
        <f>VLOOKUP($B219&amp;$C219&amp;$F$2,BASE_PLANEJADOUNIDADES!$B:$C,2,0)</f>
        <v>0.5</v>
      </c>
      <c r="H219" s="9">
        <f>VLOOKUP($B219&amp;$C219&amp;$H$2,BASE_PLANEJADOUNIDADES!$B:$C,2,0)</f>
        <v>0.55000000000000004</v>
      </c>
      <c r="J219" s="9">
        <f>VLOOKUP($B219&amp;$C219&amp;$J$2,BASE_PLANEJADOUNIDADES!$B:$C,2,0)</f>
        <v>0.6</v>
      </c>
      <c r="L219" s="9">
        <f>VLOOKUP($B219&amp;$C219&amp;$L$2,BASE_PLANEJADOUNIDADES!$B:$C,2,0)</f>
        <v>0.65</v>
      </c>
    </row>
    <row r="220" spans="2:12">
      <c r="B220" s="8" t="s">
        <v>45</v>
      </c>
      <c r="C220" s="9" t="s">
        <v>1982</v>
      </c>
      <c r="D220" s="9">
        <f>VLOOKUP($B220&amp;$C220&amp;$D$2,BASE_PLANEJADOUNIDADES!$B:$C,2,0)</f>
        <v>0.09</v>
      </c>
      <c r="F220" s="9">
        <f>VLOOKUP($B220&amp;$C220&amp;$F$2,BASE_PLANEJADOUNIDADES!$B:$C,2,0)</f>
        <v>0.08</v>
      </c>
      <c r="H220" s="9">
        <f>VLOOKUP($B220&amp;$C220&amp;$H$2,BASE_PLANEJADOUNIDADES!$B:$C,2,0)</f>
        <v>7.0000000000000007E-2</v>
      </c>
      <c r="J220" s="9">
        <f>VLOOKUP($B220&amp;$C220&amp;$J$2,BASE_PLANEJADOUNIDADES!$B:$C,2,0)</f>
        <v>0.06</v>
      </c>
      <c r="L220" s="9">
        <f>VLOOKUP($B220&amp;$C220&amp;$L$2,BASE_PLANEJADOUNIDADES!$B:$C,2,0)</f>
        <v>0.05</v>
      </c>
    </row>
    <row r="221" spans="2:12">
      <c r="B221" s="8" t="s">
        <v>48</v>
      </c>
      <c r="C221" s="9" t="s">
        <v>1982</v>
      </c>
      <c r="D221" s="9">
        <f>VLOOKUP($B221&amp;$C221&amp;$D$2,BASE_PLANEJADOUNIDADES!$B:$C,2,0)</f>
        <v>0.1</v>
      </c>
      <c r="F221" s="9">
        <f>VLOOKUP($B221&amp;$C221&amp;$F$2,BASE_PLANEJADOUNIDADES!$B:$C,2,0)</f>
        <v>0.09</v>
      </c>
      <c r="H221" s="9">
        <f>VLOOKUP($B221&amp;$C221&amp;$H$2,BASE_PLANEJADOUNIDADES!$B:$C,2,0)</f>
        <v>0.08</v>
      </c>
      <c r="J221" s="9">
        <f>VLOOKUP($B221&amp;$C221&amp;$J$2,BASE_PLANEJADOUNIDADES!$B:$C,2,0)</f>
        <v>7.0000000000000007E-2</v>
      </c>
      <c r="L221" s="9">
        <f>VLOOKUP($B221&amp;$C221&amp;$L$2,BASE_PLANEJADOUNIDADES!$B:$C,2,0)</f>
        <v>0.06</v>
      </c>
    </row>
    <row r="222" spans="2:12">
      <c r="B222" s="8" t="s">
        <v>51</v>
      </c>
      <c r="C222" s="9" t="s">
        <v>1982</v>
      </c>
      <c r="D222" s="9">
        <f>VLOOKUP($B222&amp;$C222&amp;$D$2,BASE_PLANEJADOUNIDADES!$B:$C,2,0)</f>
        <v>0.65</v>
      </c>
      <c r="F222" s="9">
        <f>VLOOKUP($B222&amp;$C222&amp;$F$2,BASE_PLANEJADOUNIDADES!$B:$C,2,0)</f>
        <v>0.6</v>
      </c>
      <c r="H222" s="9">
        <f>VLOOKUP($B222&amp;$C222&amp;$H$2,BASE_PLANEJADOUNIDADES!$B:$C,2,0)</f>
        <v>0.55000000000000004</v>
      </c>
      <c r="J222" s="9">
        <f>VLOOKUP($B222&amp;$C222&amp;$J$2,BASE_PLANEJADOUNIDADES!$B:$C,2,0)</f>
        <v>0.5</v>
      </c>
      <c r="L222" s="9">
        <f>VLOOKUP($B222&amp;$C222&amp;$L$2,BASE_PLANEJADOUNIDADES!$B:$C,2,0)</f>
        <v>0.45</v>
      </c>
    </row>
    <row r="223" spans="2:12">
      <c r="B223" s="8" t="s">
        <v>54</v>
      </c>
      <c r="C223" s="9" t="s">
        <v>1982</v>
      </c>
      <c r="D223" s="9">
        <f>VLOOKUP($B223&amp;$C223&amp;$D$2,BASE_PLANEJADOUNIDADES!$B:$C,2,0)</f>
        <v>0.65</v>
      </c>
      <c r="F223" s="9">
        <f>VLOOKUP($B223&amp;$C223&amp;$F$2,BASE_PLANEJADOUNIDADES!$B:$C,2,0)</f>
        <v>0.55000000000000004</v>
      </c>
      <c r="H223" s="9">
        <f>VLOOKUP($B223&amp;$C223&amp;$H$2,BASE_PLANEJADOUNIDADES!$B:$C,2,0)</f>
        <v>0.55000000000000004</v>
      </c>
      <c r="J223" s="9">
        <f>VLOOKUP($B223&amp;$C223&amp;$J$2,BASE_PLANEJADOUNIDADES!$B:$C,2,0)</f>
        <v>0.5</v>
      </c>
      <c r="L223" s="9">
        <f>VLOOKUP($B223&amp;$C223&amp;$L$2,BASE_PLANEJADOUNIDADES!$B:$C,2,0)</f>
        <v>0.45</v>
      </c>
    </row>
    <row r="224" spans="2:12">
      <c r="B224" s="8" t="s">
        <v>57</v>
      </c>
      <c r="C224" s="9" t="s">
        <v>1982</v>
      </c>
      <c r="D224" s="9">
        <f>VLOOKUP($B224&amp;$C224&amp;$D$2,BASE_PLANEJADOUNIDADES!$B:$C,2,0)</f>
        <v>0.48</v>
      </c>
      <c r="F224" s="9">
        <f>VLOOKUP($B224&amp;$C224&amp;$F$2,BASE_PLANEJADOUNIDADES!$B:$C,2,0)</f>
        <v>0.5</v>
      </c>
      <c r="H224" s="9">
        <f>VLOOKUP($B224&amp;$C224&amp;$H$2,BASE_PLANEJADOUNIDADES!$B:$C,2,0)</f>
        <v>0.52</v>
      </c>
      <c r="J224" s="9">
        <f>VLOOKUP($B224&amp;$C224&amp;$J$2,BASE_PLANEJADOUNIDADES!$B:$C,2,0)</f>
        <v>0.55000000000000004</v>
      </c>
      <c r="L224" s="9">
        <f>VLOOKUP($B224&amp;$C224&amp;$L$2,BASE_PLANEJADOUNIDADES!$B:$C,2,0)</f>
        <v>0.6</v>
      </c>
    </row>
    <row r="225" spans="2:12">
      <c r="B225" s="8" t="s">
        <v>61</v>
      </c>
      <c r="C225" s="9" t="s">
        <v>1982</v>
      </c>
      <c r="D225" s="9">
        <f>VLOOKUP($B225&amp;$C225&amp;$D$2,BASE_PLANEJADOUNIDADES!$B:$C,2,0)</f>
        <v>0.3</v>
      </c>
      <c r="F225" s="9">
        <f>VLOOKUP($B225&amp;$C225&amp;$F$2,BASE_PLANEJADOUNIDADES!$B:$C,2,0)</f>
        <v>0.35</v>
      </c>
      <c r="H225" s="9">
        <f>VLOOKUP($B225&amp;$C225&amp;$H$2,BASE_PLANEJADOUNIDADES!$B:$C,2,0)</f>
        <v>0.4</v>
      </c>
      <c r="J225" s="9">
        <f>VLOOKUP($B225&amp;$C225&amp;$J$2,BASE_PLANEJADOUNIDADES!$B:$C,2,0)</f>
        <v>0.45</v>
      </c>
      <c r="L225" s="9">
        <f>VLOOKUP($B225&amp;$C225&amp;$L$2,BASE_PLANEJADOUNIDADES!$B:$C,2,0)</f>
        <v>0.5</v>
      </c>
    </row>
    <row r="226" spans="2:12">
      <c r="B226" s="8" t="s">
        <v>65</v>
      </c>
      <c r="C226" s="9" t="s">
        <v>1982</v>
      </c>
      <c r="D226" s="9">
        <f>VLOOKUP($B226&amp;$C226&amp;$D$2,BASE_PLANEJADOUNIDADES!$B:$C,2,0)</f>
        <v>4</v>
      </c>
      <c r="F226" s="9">
        <f>VLOOKUP($B226&amp;$C226&amp;$F$2,BASE_PLANEJADOUNIDADES!$B:$C,2,0)</f>
        <v>4</v>
      </c>
      <c r="H226" s="9">
        <f>VLOOKUP($B226&amp;$C226&amp;$H$2,BASE_PLANEJADOUNIDADES!$B:$C,2,0)</f>
        <v>5</v>
      </c>
      <c r="J226" s="9">
        <f>VLOOKUP($B226&amp;$C226&amp;$J$2,BASE_PLANEJADOUNIDADES!$B:$C,2,0)</f>
        <v>5</v>
      </c>
      <c r="L226" s="9">
        <f>VLOOKUP($B226&amp;$C226&amp;$L$2,BASE_PLANEJADOUNIDADES!$B:$C,2,0)</f>
        <v>5</v>
      </c>
    </row>
    <row r="227" spans="2:12">
      <c r="B227" s="8" t="s">
        <v>70</v>
      </c>
      <c r="C227" s="9" t="s">
        <v>1982</v>
      </c>
      <c r="D227" s="9">
        <f>VLOOKUP($B227&amp;$C227&amp;$D$2,BASE_PLANEJADOUNIDADES!$B:$C,2,0)</f>
        <v>4</v>
      </c>
      <c r="F227" s="9">
        <f>VLOOKUP($B227&amp;$C227&amp;$F$2,BASE_PLANEJADOUNIDADES!$B:$C,2,0)</f>
        <v>4</v>
      </c>
      <c r="H227" s="9">
        <f>VLOOKUP($B227&amp;$C227&amp;$H$2,BASE_PLANEJADOUNIDADES!$B:$C,2,0)</f>
        <v>5</v>
      </c>
      <c r="J227" s="9">
        <f>VLOOKUP($B227&amp;$C227&amp;$J$2,BASE_PLANEJADOUNIDADES!$B:$C,2,0)</f>
        <v>5</v>
      </c>
      <c r="L227" s="9">
        <f>VLOOKUP($B227&amp;$C227&amp;$L$2,BASE_PLANEJADOUNIDADES!$B:$C,2,0)</f>
        <v>5</v>
      </c>
    </row>
    <row r="228" spans="2:12">
      <c r="B228" s="8" t="s">
        <v>39</v>
      </c>
      <c r="C228" s="9" t="s">
        <v>1990</v>
      </c>
      <c r="D228" s="9">
        <f>VLOOKUP($B228&amp;$C228&amp;$D$2,BASE_PLANEJADOUNIDADES!$B:$C,2,0)</f>
        <v>0.42</v>
      </c>
      <c r="F228" s="9">
        <f>VLOOKUP($B228&amp;$C228&amp;$F$2,BASE_PLANEJADOUNIDADES!$B:$C,2,0)</f>
        <v>0.45</v>
      </c>
      <c r="H228" s="9">
        <f>VLOOKUP($B228&amp;$C228&amp;$H$2,BASE_PLANEJADOUNIDADES!$B:$C,2,0)</f>
        <v>0.45</v>
      </c>
      <c r="J228" s="9">
        <f>VLOOKUP($B228&amp;$C228&amp;$J$2,BASE_PLANEJADOUNIDADES!$B:$C,2,0)</f>
        <v>0.5</v>
      </c>
      <c r="L228" s="9">
        <f>VLOOKUP($B228&amp;$C228&amp;$L$2,BASE_PLANEJADOUNIDADES!$B:$C,2,0)</f>
        <v>0.55000000000000004</v>
      </c>
    </row>
    <row r="229" spans="2:12">
      <c r="B229" s="8" t="s">
        <v>45</v>
      </c>
      <c r="C229" s="9" t="s">
        <v>1990</v>
      </c>
      <c r="D229" s="9">
        <f>VLOOKUP($B229&amp;$C229&amp;$D$2,BASE_PLANEJADOUNIDADES!$B:$C,2,0)</f>
        <v>0.155</v>
      </c>
      <c r="F229" s="9">
        <f>VLOOKUP($B229&amp;$C229&amp;$F$2,BASE_PLANEJADOUNIDADES!$B:$C,2,0)</f>
        <v>0.155</v>
      </c>
      <c r="H229" s="9">
        <f>VLOOKUP($B229&amp;$C229&amp;$H$2,BASE_PLANEJADOUNIDADES!$B:$C,2,0)</f>
        <v>0.16</v>
      </c>
      <c r="J229" s="9">
        <f>VLOOKUP($B229&amp;$C229&amp;$J$2,BASE_PLANEJADOUNIDADES!$B:$C,2,0)</f>
        <v>0.16</v>
      </c>
      <c r="L229" s="9">
        <f>VLOOKUP($B229&amp;$C229&amp;$L$2,BASE_PLANEJADOUNIDADES!$B:$C,2,0)</f>
        <v>0.15</v>
      </c>
    </row>
    <row r="230" spans="2:12">
      <c r="B230" s="8" t="s">
        <v>48</v>
      </c>
      <c r="C230" s="9" t="s">
        <v>1990</v>
      </c>
      <c r="D230" s="9">
        <f>VLOOKUP($B230&amp;$C230&amp;$D$2,BASE_PLANEJADOUNIDADES!$B:$C,2,0)</f>
        <v>0.16500000000000001</v>
      </c>
      <c r="F230" s="9">
        <f>VLOOKUP($B230&amp;$C230&amp;$F$2,BASE_PLANEJADOUNIDADES!$B:$C,2,0)</f>
        <v>0.16</v>
      </c>
      <c r="H230" s="9">
        <f>VLOOKUP($B230&amp;$C230&amp;$H$2,BASE_PLANEJADOUNIDADES!$B:$C,2,0)</f>
        <v>0.155</v>
      </c>
      <c r="J230" s="9">
        <f>VLOOKUP($B230&amp;$C230&amp;$J$2,BASE_PLANEJADOUNIDADES!$B:$C,2,0)</f>
        <v>0.14499999999999999</v>
      </c>
      <c r="L230" s="9">
        <f>VLOOKUP($B230&amp;$C230&amp;$L$2,BASE_PLANEJADOUNIDADES!$B:$C,2,0)</f>
        <v>0.14000000000000001</v>
      </c>
    </row>
    <row r="231" spans="2:12">
      <c r="B231" s="8" t="s">
        <v>51</v>
      </c>
      <c r="C231" s="9" t="s">
        <v>1990</v>
      </c>
      <c r="D231" s="9">
        <f>VLOOKUP($B231&amp;$C231&amp;$D$2,BASE_PLANEJADOUNIDADES!$B:$C,2,0)</f>
        <v>0.57579999999999998</v>
      </c>
      <c r="F231" s="9">
        <f>VLOOKUP($B231&amp;$C231&amp;$F$2,BASE_PLANEJADOUNIDADES!$B:$C,2,0)</f>
        <v>0.52159999999999995</v>
      </c>
      <c r="H231" s="9">
        <f>VLOOKUP($B231&amp;$C231&amp;$H$2,BASE_PLANEJADOUNIDADES!$B:$C,2,0)</f>
        <v>0.46739999999999998</v>
      </c>
      <c r="J231" s="9">
        <f>VLOOKUP($B231&amp;$C231&amp;$J$2,BASE_PLANEJADOUNIDADES!$B:$C,2,0)</f>
        <v>0.41320000000000001</v>
      </c>
      <c r="L231" s="9">
        <f>VLOOKUP($B231&amp;$C231&amp;$L$2,BASE_PLANEJADOUNIDADES!$B:$C,2,0)</f>
        <v>0.35899999999999999</v>
      </c>
    </row>
    <row r="232" spans="2:12">
      <c r="B232" s="8" t="s">
        <v>54</v>
      </c>
      <c r="C232" s="9" t="s">
        <v>1990</v>
      </c>
      <c r="D232" s="9">
        <f>VLOOKUP($B232&amp;$C232&amp;$D$2,BASE_PLANEJADOUNIDADES!$B:$C,2,0)</f>
        <v>0.7</v>
      </c>
      <c r="F232" s="9">
        <f>VLOOKUP($B232&amp;$C232&amp;$F$2,BASE_PLANEJADOUNIDADES!$B:$C,2,0)</f>
        <v>0.65</v>
      </c>
      <c r="H232" s="9">
        <f>VLOOKUP($B232&amp;$C232&amp;$H$2,BASE_PLANEJADOUNIDADES!$B:$C,2,0)</f>
        <v>0.65</v>
      </c>
      <c r="J232" s="9">
        <f>VLOOKUP($B232&amp;$C232&amp;$J$2,BASE_PLANEJADOUNIDADES!$B:$C,2,0)</f>
        <v>0.55000000000000004</v>
      </c>
      <c r="L232" s="9">
        <f>VLOOKUP($B232&amp;$C232&amp;$L$2,BASE_PLANEJADOUNIDADES!$B:$C,2,0)</f>
        <v>0.5</v>
      </c>
    </row>
    <row r="233" spans="2:12">
      <c r="B233" s="8" t="s">
        <v>57</v>
      </c>
      <c r="C233" s="9" t="s">
        <v>1990</v>
      </c>
      <c r="D233" s="9">
        <f>VLOOKUP($B233&amp;$C233&amp;$D$2,BASE_PLANEJADOUNIDADES!$B:$C,2,0)</f>
        <v>0.45</v>
      </c>
      <c r="F233" s="9">
        <f>VLOOKUP($B233&amp;$C233&amp;$F$2,BASE_PLANEJADOUNIDADES!$B:$C,2,0)</f>
        <v>0.47</v>
      </c>
      <c r="H233" s="9">
        <f>VLOOKUP($B233&amp;$C233&amp;$H$2,BASE_PLANEJADOUNIDADES!$B:$C,2,0)</f>
        <v>0.5</v>
      </c>
      <c r="J233" s="9">
        <f>VLOOKUP($B233&amp;$C233&amp;$J$2,BASE_PLANEJADOUNIDADES!$B:$C,2,0)</f>
        <v>0.52</v>
      </c>
      <c r="L233" s="9">
        <f>VLOOKUP($B233&amp;$C233&amp;$L$2,BASE_PLANEJADOUNIDADES!$B:$C,2,0)</f>
        <v>0.55000000000000004</v>
      </c>
    </row>
    <row r="234" spans="2:12">
      <c r="B234" s="8" t="s">
        <v>61</v>
      </c>
      <c r="C234" s="9" t="s">
        <v>1990</v>
      </c>
      <c r="D234" s="9">
        <f>VLOOKUP($B234&amp;$C234&amp;$D$2,BASE_PLANEJADOUNIDADES!$B:$C,2,0)</f>
        <v>0.4</v>
      </c>
      <c r="F234" s="9">
        <f>VLOOKUP($B234&amp;$C234&amp;$F$2,BASE_PLANEJADOUNIDADES!$B:$C,2,0)</f>
        <v>0.45</v>
      </c>
      <c r="H234" s="9">
        <f>VLOOKUP($B234&amp;$C234&amp;$H$2,BASE_PLANEJADOUNIDADES!$B:$C,2,0)</f>
        <v>0.5</v>
      </c>
      <c r="J234" s="9">
        <f>VLOOKUP($B234&amp;$C234&amp;$J$2,BASE_PLANEJADOUNIDADES!$B:$C,2,0)</f>
        <v>0.55000000000000004</v>
      </c>
      <c r="L234" s="9">
        <f>VLOOKUP($B234&amp;$C234&amp;$L$2,BASE_PLANEJADOUNIDADES!$B:$C,2,0)</f>
        <v>0.55000000000000004</v>
      </c>
    </row>
    <row r="235" spans="2:12">
      <c r="B235" s="8" t="s">
        <v>65</v>
      </c>
      <c r="C235" s="9" t="s">
        <v>1990</v>
      </c>
      <c r="D235" s="9">
        <f>VLOOKUP($B235&amp;$C235&amp;$D$2,BASE_PLANEJADOUNIDADES!$B:$C,2,0)</f>
        <v>3.9</v>
      </c>
      <c r="F235" s="9">
        <f>VLOOKUP($B235&amp;$C235&amp;$F$2,BASE_PLANEJADOUNIDADES!$B:$C,2,0)</f>
        <v>4.0999999999999996</v>
      </c>
      <c r="H235" s="9">
        <f>VLOOKUP($B235&amp;$C235&amp;$H$2,BASE_PLANEJADOUNIDADES!$B:$C,2,0)</f>
        <v>4.3</v>
      </c>
      <c r="J235" s="9">
        <f>VLOOKUP($B235&amp;$C235&amp;$J$2,BASE_PLANEJADOUNIDADES!$B:$C,2,0)</f>
        <v>4.5</v>
      </c>
      <c r="L235" s="9">
        <f>VLOOKUP($B235&amp;$C235&amp;$L$2,BASE_PLANEJADOUNIDADES!$B:$C,2,0)</f>
        <v>4.7</v>
      </c>
    </row>
    <row r="236" spans="2:12">
      <c r="B236" s="8" t="s">
        <v>70</v>
      </c>
      <c r="C236" s="9" t="s">
        <v>1990</v>
      </c>
      <c r="D236" s="9">
        <f>VLOOKUP($B236&amp;$C236&amp;$D$2,BASE_PLANEJADOUNIDADES!$B:$C,2,0)</f>
        <v>4.03</v>
      </c>
      <c r="F236" s="9">
        <f>VLOOKUP($B236&amp;$C236&amp;$F$2,BASE_PLANEJADOUNIDADES!$B:$C,2,0)</f>
        <v>4.21</v>
      </c>
      <c r="H236" s="9">
        <f>VLOOKUP($B236&amp;$C236&amp;$H$2,BASE_PLANEJADOUNIDADES!$B:$C,2,0)</f>
        <v>4.3899999999999997</v>
      </c>
      <c r="J236" s="9">
        <f>VLOOKUP($B236&amp;$C236&amp;$J$2,BASE_PLANEJADOUNIDADES!$B:$C,2,0)</f>
        <v>4.57</v>
      </c>
      <c r="L236" s="9">
        <f>VLOOKUP($B236&amp;$C236&amp;$L$2,BASE_PLANEJADOUNIDADES!$B:$C,2,0)</f>
        <v>4.75</v>
      </c>
    </row>
    <row r="237" spans="2:12">
      <c r="B237" s="8" t="s">
        <v>39</v>
      </c>
      <c r="C237" s="9" t="s">
        <v>1992</v>
      </c>
      <c r="D237" s="9">
        <f>VLOOKUP($B237&amp;$C237&amp;$D$2,BASE_PLANEJADOUNIDADES!$B:$C,2,0)</f>
        <v>0.76</v>
      </c>
      <c r="F237" s="9">
        <f>VLOOKUP($B237&amp;$C237&amp;$F$2,BASE_PLANEJADOUNIDADES!$B:$C,2,0)</f>
        <v>0.81</v>
      </c>
      <c r="H237" s="9">
        <f>VLOOKUP($B237&amp;$C237&amp;$H$2,BASE_PLANEJADOUNIDADES!$B:$C,2,0)</f>
        <v>0.86</v>
      </c>
      <c r="J237" s="9">
        <f>VLOOKUP($B237&amp;$C237&amp;$J$2,BASE_PLANEJADOUNIDADES!$B:$C,2,0)</f>
        <v>0.91</v>
      </c>
      <c r="L237" s="9">
        <f>VLOOKUP($B237&amp;$C237&amp;$L$2,BASE_PLANEJADOUNIDADES!$B:$C,2,0)</f>
        <v>0.96</v>
      </c>
    </row>
    <row r="238" spans="2:12">
      <c r="B238" s="8" t="s">
        <v>45</v>
      </c>
      <c r="C238" s="9" t="s">
        <v>1992</v>
      </c>
      <c r="D238" s="9">
        <f>VLOOKUP($B238&amp;$C238&amp;$D$2,BASE_PLANEJADOUNIDADES!$B:$C,2,0)</f>
        <v>4.4999999999999998E-2</v>
      </c>
      <c r="F238" s="9">
        <f>VLOOKUP($B238&amp;$C238&amp;$F$2,BASE_PLANEJADOUNIDADES!$B:$C,2,0)</f>
        <v>0.04</v>
      </c>
      <c r="H238" s="9">
        <f>VLOOKUP($B238&amp;$C238&amp;$H$2,BASE_PLANEJADOUNIDADES!$B:$C,2,0)</f>
        <v>3.5000000000000003E-2</v>
      </c>
      <c r="J238" s="9">
        <f>VLOOKUP($B238&amp;$C238&amp;$J$2,BASE_PLANEJADOUNIDADES!$B:$C,2,0)</f>
        <v>0.03</v>
      </c>
      <c r="L238" s="9">
        <f>VLOOKUP($B238&amp;$C238&amp;$L$2,BASE_PLANEJADOUNIDADES!$B:$C,2,0)</f>
        <v>2.5000000000000001E-2</v>
      </c>
    </row>
    <row r="239" spans="2:12">
      <c r="B239" s="8" t="s">
        <v>48</v>
      </c>
      <c r="C239" s="9" t="s">
        <v>1992</v>
      </c>
      <c r="D239" s="9">
        <f>VLOOKUP($B239&amp;$C239&amp;$D$2,BASE_PLANEJADOUNIDADES!$B:$C,2,0)</f>
        <v>0.06</v>
      </c>
      <c r="F239" s="9">
        <f>VLOOKUP($B239&amp;$C239&amp;$F$2,BASE_PLANEJADOUNIDADES!$B:$C,2,0)</f>
        <v>5.5E-2</v>
      </c>
      <c r="H239" s="9">
        <f>VLOOKUP($B239&amp;$C239&amp;$H$2,BASE_PLANEJADOUNIDADES!$B:$C,2,0)</f>
        <v>0.05</v>
      </c>
      <c r="J239" s="9">
        <f>VLOOKUP($B239&amp;$C239&amp;$J$2,BASE_PLANEJADOUNIDADES!$B:$C,2,0)</f>
        <v>4.4999999999999998E-2</v>
      </c>
      <c r="L239" s="9">
        <f>VLOOKUP($B239&amp;$C239&amp;$L$2,BASE_PLANEJADOUNIDADES!$B:$C,2,0)</f>
        <v>0.04</v>
      </c>
    </row>
    <row r="240" spans="2:12">
      <c r="B240" s="8" t="s">
        <v>51</v>
      </c>
      <c r="C240" s="9" t="s">
        <v>1992</v>
      </c>
      <c r="D240" s="9">
        <f>VLOOKUP($B240&amp;$C240&amp;$D$2,BASE_PLANEJADOUNIDADES!$B:$C,2,0)</f>
        <v>0.65</v>
      </c>
      <c r="F240" s="9">
        <f>VLOOKUP($B240&amp;$C240&amp;$F$2,BASE_PLANEJADOUNIDADES!$B:$C,2,0)</f>
        <v>0.6</v>
      </c>
      <c r="H240" s="9">
        <f>VLOOKUP($B240&amp;$C240&amp;$H$2,BASE_PLANEJADOUNIDADES!$B:$C,2,0)</f>
        <v>0.55000000000000004</v>
      </c>
      <c r="J240" s="9">
        <f>VLOOKUP($B240&amp;$C240&amp;$J$2,BASE_PLANEJADOUNIDADES!$B:$C,2,0)</f>
        <v>0.5</v>
      </c>
      <c r="L240" s="9">
        <f>VLOOKUP($B240&amp;$C240&amp;$L$2,BASE_PLANEJADOUNIDADES!$B:$C,2,0)</f>
        <v>0.45</v>
      </c>
    </row>
    <row r="241" spans="2:12">
      <c r="B241" s="8" t="s">
        <v>54</v>
      </c>
      <c r="C241" s="9" t="s">
        <v>1992</v>
      </c>
      <c r="D241" s="9">
        <f>VLOOKUP($B241&amp;$C241&amp;$D$2,BASE_PLANEJADOUNIDADES!$B:$C,2,0)</f>
        <v>0.6</v>
      </c>
      <c r="F241" s="9">
        <f>VLOOKUP($B241&amp;$C241&amp;$F$2,BASE_PLANEJADOUNIDADES!$B:$C,2,0)</f>
        <v>0.5</v>
      </c>
      <c r="H241" s="9">
        <f>VLOOKUP($B241&amp;$C241&amp;$H$2,BASE_PLANEJADOUNIDADES!$B:$C,2,0)</f>
        <v>0.5</v>
      </c>
      <c r="J241" s="9">
        <f>VLOOKUP($B241&amp;$C241&amp;$J$2,BASE_PLANEJADOUNIDADES!$B:$C,2,0)</f>
        <v>0.45</v>
      </c>
      <c r="L241" s="9">
        <f>VLOOKUP($B241&amp;$C241&amp;$L$2,BASE_PLANEJADOUNIDADES!$B:$C,2,0)</f>
        <v>0.4</v>
      </c>
    </row>
    <row r="242" spans="2:12">
      <c r="B242" s="8" t="s">
        <v>57</v>
      </c>
      <c r="C242" s="9" t="s">
        <v>1992</v>
      </c>
      <c r="D242" s="9">
        <f>VLOOKUP($B242&amp;$C242&amp;$D$2,BASE_PLANEJADOUNIDADES!$B:$C,2,0)</f>
        <v>0.4</v>
      </c>
      <c r="F242" s="9">
        <f>VLOOKUP($B242&amp;$C242&amp;$F$2,BASE_PLANEJADOUNIDADES!$B:$C,2,0)</f>
        <v>0.5</v>
      </c>
      <c r="H242" s="9">
        <f>VLOOKUP($B242&amp;$C242&amp;$H$2,BASE_PLANEJADOUNIDADES!$B:$C,2,0)</f>
        <v>0.6</v>
      </c>
      <c r="J242" s="9">
        <f>VLOOKUP($B242&amp;$C242&amp;$J$2,BASE_PLANEJADOUNIDADES!$B:$C,2,0)</f>
        <v>0.7</v>
      </c>
      <c r="L242" s="9">
        <f>VLOOKUP($B242&amp;$C242&amp;$L$2,BASE_PLANEJADOUNIDADES!$B:$C,2,0)</f>
        <v>0.8</v>
      </c>
    </row>
    <row r="243" spans="2:12">
      <c r="B243" s="8" t="s">
        <v>61</v>
      </c>
      <c r="C243" s="9" t="s">
        <v>1992</v>
      </c>
      <c r="D243" s="9">
        <f>VLOOKUP($B243&amp;$C243&amp;$D$2,BASE_PLANEJADOUNIDADES!$B:$C,2,0)</f>
        <v>0.41</v>
      </c>
      <c r="F243" s="9">
        <f>VLOOKUP($B243&amp;$C243&amp;$F$2,BASE_PLANEJADOUNIDADES!$B:$C,2,0)</f>
        <v>0.51</v>
      </c>
      <c r="H243" s="9">
        <f>VLOOKUP($B243&amp;$C243&amp;$H$2,BASE_PLANEJADOUNIDADES!$B:$C,2,0)</f>
        <v>0.61</v>
      </c>
      <c r="J243" s="9">
        <f>VLOOKUP($B243&amp;$C243&amp;$J$2,BASE_PLANEJADOUNIDADES!$B:$C,2,0)</f>
        <v>0.71</v>
      </c>
      <c r="L243" s="9">
        <f>VLOOKUP($B243&amp;$C243&amp;$L$2,BASE_PLANEJADOUNIDADES!$B:$C,2,0)</f>
        <v>0.81</v>
      </c>
    </row>
    <row r="244" spans="2:12">
      <c r="B244" s="8" t="s">
        <v>65</v>
      </c>
      <c r="C244" s="9" t="s">
        <v>1992</v>
      </c>
      <c r="D244" s="9">
        <f>VLOOKUP($B244&amp;$C244&amp;$D$2,BASE_PLANEJADOUNIDADES!$B:$C,2,0)</f>
        <v>4</v>
      </c>
      <c r="F244" s="9">
        <f>VLOOKUP($B244&amp;$C244&amp;$F$2,BASE_PLANEJADOUNIDADES!$B:$C,2,0)</f>
        <v>4</v>
      </c>
      <c r="H244" s="9">
        <f>VLOOKUP($B244&amp;$C244&amp;$H$2,BASE_PLANEJADOUNIDADES!$B:$C,2,0)</f>
        <v>4</v>
      </c>
      <c r="J244" s="9">
        <f>VLOOKUP($B244&amp;$C244&amp;$J$2,BASE_PLANEJADOUNIDADES!$B:$C,2,0)</f>
        <v>5</v>
      </c>
      <c r="L244" s="9">
        <f>VLOOKUP($B244&amp;$C244&amp;$L$2,BASE_PLANEJADOUNIDADES!$B:$C,2,0)</f>
        <v>5</v>
      </c>
    </row>
    <row r="245" spans="2:12">
      <c r="B245" s="8" t="s">
        <v>70</v>
      </c>
      <c r="C245" s="9" t="s">
        <v>1992</v>
      </c>
      <c r="D245" s="9">
        <f>VLOOKUP($B245&amp;$C245&amp;$D$2,BASE_PLANEJADOUNIDADES!$B:$C,2,0)</f>
        <v>5</v>
      </c>
      <c r="F245" s="9">
        <f>VLOOKUP($B245&amp;$C245&amp;$F$2,BASE_PLANEJADOUNIDADES!$B:$C,2,0)</f>
        <v>5</v>
      </c>
      <c r="H245" s="9">
        <f>VLOOKUP($B245&amp;$C245&amp;$H$2,BASE_PLANEJADOUNIDADES!$B:$C,2,0)</f>
        <v>5</v>
      </c>
      <c r="J245" s="9">
        <f>VLOOKUP($B245&amp;$C245&amp;$J$2,BASE_PLANEJADOUNIDADES!$B:$C,2,0)</f>
        <v>5</v>
      </c>
      <c r="L245" s="9">
        <f>VLOOKUP($B245&amp;$C245&amp;$L$2,BASE_PLANEJADOUNIDADES!$B:$C,2,0)</f>
        <v>5</v>
      </c>
    </row>
    <row r="246" spans="2:12">
      <c r="B246" s="8" t="s">
        <v>39</v>
      </c>
      <c r="C246" s="9" t="s">
        <v>2006</v>
      </c>
      <c r="D246" s="9">
        <f>VLOOKUP($B246&amp;$C246&amp;$D$2,BASE_PLANEJADOUNIDADES!$B:$C,2,0)</f>
        <v>0.5</v>
      </c>
      <c r="F246" s="9">
        <f>VLOOKUP($B246&amp;$C246&amp;$F$2,BASE_PLANEJADOUNIDADES!$B:$C,2,0)</f>
        <v>0.51</v>
      </c>
      <c r="H246" s="9">
        <f>VLOOKUP($B246&amp;$C246&amp;$H$2,BASE_PLANEJADOUNIDADES!$B:$C,2,0)</f>
        <v>0.52</v>
      </c>
      <c r="J246" s="9">
        <f>VLOOKUP($B246&amp;$C246&amp;$J$2,BASE_PLANEJADOUNIDADES!$B:$C,2,0)</f>
        <v>0.53</v>
      </c>
      <c r="L246" s="9">
        <f>VLOOKUP($B246&amp;$C246&amp;$L$2,BASE_PLANEJADOUNIDADES!$B:$C,2,0)</f>
        <v>0.55000000000000004</v>
      </c>
    </row>
    <row r="247" spans="2:12">
      <c r="B247" s="8" t="s">
        <v>45</v>
      </c>
      <c r="C247" s="9" t="s">
        <v>2006</v>
      </c>
      <c r="D247" s="9">
        <f>VLOOKUP($B247&amp;$C247&amp;$D$2,BASE_PLANEJADOUNIDADES!$B:$C,2,0)</f>
        <v>0.105</v>
      </c>
      <c r="F247" s="9">
        <f>VLOOKUP($B247&amp;$C247&amp;$F$2,BASE_PLANEJADOUNIDADES!$B:$C,2,0)</f>
        <v>0.105</v>
      </c>
      <c r="H247" s="9">
        <f>VLOOKUP($B247&amp;$C247&amp;$H$2,BASE_PLANEJADOUNIDADES!$B:$C,2,0)</f>
        <v>0.1</v>
      </c>
      <c r="J247" s="9">
        <f>VLOOKUP($B247&amp;$C247&amp;$J$2,BASE_PLANEJADOUNIDADES!$B:$C,2,0)</f>
        <v>9.5000000000000001E-2</v>
      </c>
      <c r="L247" s="9">
        <f>VLOOKUP($B247&amp;$C247&amp;$L$2,BASE_PLANEJADOUNIDADES!$B:$C,2,0)</f>
        <v>0.09</v>
      </c>
    </row>
    <row r="248" spans="2:12">
      <c r="B248" s="8" t="s">
        <v>48</v>
      </c>
      <c r="C248" s="9" t="s">
        <v>2006</v>
      </c>
      <c r="D248" s="9">
        <f>VLOOKUP($B248&amp;$C248&amp;$D$2,BASE_PLANEJADOUNIDADES!$B:$C,2,0)</f>
        <v>0.19</v>
      </c>
      <c r="F248" s="9">
        <f>VLOOKUP($B248&amp;$C248&amp;$F$2,BASE_PLANEJADOUNIDADES!$B:$C,2,0)</f>
        <v>0.185</v>
      </c>
      <c r="H248" s="9">
        <f>VLOOKUP($B248&amp;$C248&amp;$H$2,BASE_PLANEJADOUNIDADES!$B:$C,2,0)</f>
        <v>0.18</v>
      </c>
      <c r="J248" s="9">
        <f>VLOOKUP($B248&amp;$C248&amp;$J$2,BASE_PLANEJADOUNIDADES!$B:$C,2,0)</f>
        <v>0.17499999999999999</v>
      </c>
      <c r="L248" s="9">
        <f>VLOOKUP($B248&amp;$C248&amp;$L$2,BASE_PLANEJADOUNIDADES!$B:$C,2,0)</f>
        <v>0.17</v>
      </c>
    </row>
    <row r="249" spans="2:12">
      <c r="B249" s="8" t="s">
        <v>51</v>
      </c>
      <c r="C249" s="9" t="s">
        <v>2006</v>
      </c>
      <c r="D249" s="9">
        <f>VLOOKUP($B249&amp;$C249&amp;$D$2,BASE_PLANEJADOUNIDADES!$B:$C,2,0)</f>
        <v>0.78</v>
      </c>
      <c r="F249" s="9">
        <f>VLOOKUP($B249&amp;$C249&amp;$F$2,BASE_PLANEJADOUNIDADES!$B:$C,2,0)</f>
        <v>0.76</v>
      </c>
      <c r="H249" s="9">
        <f>VLOOKUP($B249&amp;$C249&amp;$H$2,BASE_PLANEJADOUNIDADES!$B:$C,2,0)</f>
        <v>0.74</v>
      </c>
      <c r="J249" s="9">
        <f>VLOOKUP($B249&amp;$C249&amp;$J$2,BASE_PLANEJADOUNIDADES!$B:$C,2,0)</f>
        <v>0.73</v>
      </c>
      <c r="L249" s="9">
        <f>VLOOKUP($B249&amp;$C249&amp;$L$2,BASE_PLANEJADOUNIDADES!$B:$C,2,0)</f>
        <v>0.72</v>
      </c>
    </row>
    <row r="250" spans="2:12">
      <c r="B250" s="8" t="s">
        <v>54</v>
      </c>
      <c r="C250" s="9" t="s">
        <v>2006</v>
      </c>
      <c r="D250" s="9">
        <f>VLOOKUP($B250&amp;$C250&amp;$D$2,BASE_PLANEJADOUNIDADES!$B:$C,2,0)</f>
        <v>0.9</v>
      </c>
      <c r="F250" s="9">
        <f>VLOOKUP($B250&amp;$C250&amp;$F$2,BASE_PLANEJADOUNIDADES!$B:$C,2,0)</f>
        <v>0.86</v>
      </c>
      <c r="H250" s="9">
        <f>VLOOKUP($B250&amp;$C250&amp;$H$2,BASE_PLANEJADOUNIDADES!$B:$C,2,0)</f>
        <v>0.86</v>
      </c>
      <c r="J250" s="9">
        <f>VLOOKUP($B250&amp;$C250&amp;$J$2,BASE_PLANEJADOUNIDADES!$B:$C,2,0)</f>
        <v>0.84</v>
      </c>
      <c r="L250" s="9">
        <f>VLOOKUP($B250&amp;$C250&amp;$L$2,BASE_PLANEJADOUNIDADES!$B:$C,2,0)</f>
        <v>0.83</v>
      </c>
    </row>
    <row r="251" spans="2:12">
      <c r="B251" s="8" t="s">
        <v>57</v>
      </c>
      <c r="C251" s="9" t="s">
        <v>2006</v>
      </c>
      <c r="D251" s="9">
        <f>VLOOKUP($B251&amp;$C251&amp;$D$2,BASE_PLANEJADOUNIDADES!$B:$C,2,0)</f>
        <v>0.46</v>
      </c>
      <c r="F251" s="9">
        <f>VLOOKUP($B251&amp;$C251&amp;$F$2,BASE_PLANEJADOUNIDADES!$B:$C,2,0)</f>
        <v>0.47</v>
      </c>
      <c r="H251" s="9">
        <f>VLOOKUP($B251&amp;$C251&amp;$H$2,BASE_PLANEJADOUNIDADES!$B:$C,2,0)</f>
        <v>0.48</v>
      </c>
      <c r="J251" s="9">
        <f>VLOOKUP($B251&amp;$C251&amp;$J$2,BASE_PLANEJADOUNIDADES!$B:$C,2,0)</f>
        <v>0.49</v>
      </c>
      <c r="L251" s="9">
        <f>VLOOKUP($B251&amp;$C251&amp;$L$2,BASE_PLANEJADOUNIDADES!$B:$C,2,0)</f>
        <v>0.5</v>
      </c>
    </row>
    <row r="252" spans="2:12">
      <c r="B252" s="8" t="s">
        <v>61</v>
      </c>
      <c r="C252" s="9" t="s">
        <v>2006</v>
      </c>
      <c r="D252" s="9">
        <f>VLOOKUP($B252&amp;$C252&amp;$D$2,BASE_PLANEJADOUNIDADES!$B:$C,2,0)</f>
        <v>0.12</v>
      </c>
      <c r="F252" s="9">
        <f>VLOOKUP($B252&amp;$C252&amp;$F$2,BASE_PLANEJADOUNIDADES!$B:$C,2,0)</f>
        <v>0.13</v>
      </c>
      <c r="H252" s="9">
        <f>VLOOKUP($B252&amp;$C252&amp;$H$2,BASE_PLANEJADOUNIDADES!$B:$C,2,0)</f>
        <v>0.14000000000000001</v>
      </c>
      <c r="J252" s="9">
        <f>VLOOKUP($B252&amp;$C252&amp;$J$2,BASE_PLANEJADOUNIDADES!$B:$C,2,0)</f>
        <v>0.15</v>
      </c>
      <c r="L252" s="9">
        <f>VLOOKUP($B252&amp;$C252&amp;$L$2,BASE_PLANEJADOUNIDADES!$B:$C,2,0)</f>
        <v>0.16</v>
      </c>
    </row>
    <row r="253" spans="2:12">
      <c r="B253" s="8" t="s">
        <v>65</v>
      </c>
      <c r="C253" s="9" t="s">
        <v>2006</v>
      </c>
      <c r="D253" s="9">
        <f>VLOOKUP($B253&amp;$C253&amp;$D$2,BASE_PLANEJADOUNIDADES!$B:$C,2,0)</f>
        <v>4</v>
      </c>
      <c r="F253" s="9">
        <f>VLOOKUP($B253&amp;$C253&amp;$F$2,BASE_PLANEJADOUNIDADES!$B:$C,2,0)</f>
        <v>4</v>
      </c>
      <c r="H253" s="9">
        <f>VLOOKUP($B253&amp;$C253&amp;$H$2,BASE_PLANEJADOUNIDADES!$B:$C,2,0)</f>
        <v>4</v>
      </c>
      <c r="J253" s="9">
        <f>VLOOKUP($B253&amp;$C253&amp;$J$2,BASE_PLANEJADOUNIDADES!$B:$C,2,0)</f>
        <v>5</v>
      </c>
      <c r="L253" s="9">
        <f>VLOOKUP($B253&amp;$C253&amp;$L$2,BASE_PLANEJADOUNIDADES!$B:$C,2,0)</f>
        <v>5</v>
      </c>
    </row>
    <row r="254" spans="2:12">
      <c r="B254" s="8" t="s">
        <v>70</v>
      </c>
      <c r="C254" s="9" t="s">
        <v>2006</v>
      </c>
      <c r="D254" s="9">
        <f>VLOOKUP($B254&amp;$C254&amp;$D$2,BASE_PLANEJADOUNIDADES!$B:$C,2,0)</f>
        <v>4</v>
      </c>
      <c r="F254" s="9">
        <f>VLOOKUP($B254&amp;$C254&amp;$F$2,BASE_PLANEJADOUNIDADES!$B:$C,2,0)</f>
        <v>4</v>
      </c>
      <c r="H254" s="9">
        <f>VLOOKUP($B254&amp;$C254&amp;$H$2,BASE_PLANEJADOUNIDADES!$B:$C,2,0)</f>
        <v>4</v>
      </c>
      <c r="J254" s="9">
        <f>VLOOKUP($B254&amp;$C254&amp;$J$2,BASE_PLANEJADOUNIDADES!$B:$C,2,0)</f>
        <v>5</v>
      </c>
      <c r="L254" s="9">
        <f>VLOOKUP($B254&amp;$C254&amp;$L$2,BASE_PLANEJADOUNIDADES!$B:$C,2,0)</f>
        <v>5</v>
      </c>
    </row>
    <row r="255" spans="2:12">
      <c r="B255" s="8" t="s">
        <v>39</v>
      </c>
      <c r="C255" s="9" t="s">
        <v>2011</v>
      </c>
      <c r="D255" s="9">
        <f>VLOOKUP($B255&amp;$C255&amp;$D$2,BASE_PLANEJADOUNIDADES!$B:$C,2,0)</f>
        <v>0.17</v>
      </c>
      <c r="F255" s="9">
        <f>VLOOKUP($B255&amp;$C255&amp;$F$2,BASE_PLANEJADOUNIDADES!$B:$C,2,0)</f>
        <v>0.18</v>
      </c>
      <c r="H255" s="9">
        <f>VLOOKUP($B255&amp;$C255&amp;$H$2,BASE_PLANEJADOUNIDADES!$B:$C,2,0)</f>
        <v>0.19</v>
      </c>
      <c r="J255" s="9">
        <f>VLOOKUP($B255&amp;$C255&amp;$J$2,BASE_PLANEJADOUNIDADES!$B:$C,2,0)</f>
        <v>0.2</v>
      </c>
      <c r="L255" s="9">
        <f>VLOOKUP($B255&amp;$C255&amp;$L$2,BASE_PLANEJADOUNIDADES!$B:$C,2,0)</f>
        <v>0.2</v>
      </c>
    </row>
    <row r="256" spans="2:12">
      <c r="B256" s="8" t="s">
        <v>45</v>
      </c>
      <c r="C256" s="9" t="s">
        <v>2011</v>
      </c>
      <c r="D256" s="9">
        <f>VLOOKUP($B256&amp;$C256&amp;$D$2,BASE_PLANEJADOUNIDADES!$B:$C,2,0)</f>
        <v>0.21</v>
      </c>
      <c r="F256" s="9">
        <f>VLOOKUP($B256&amp;$C256&amp;$F$2,BASE_PLANEJADOUNIDADES!$B:$C,2,0)</f>
        <v>0.2</v>
      </c>
      <c r="H256" s="9">
        <f>VLOOKUP($B256&amp;$C256&amp;$H$2,BASE_PLANEJADOUNIDADES!$B:$C,2,0)</f>
        <v>0.19</v>
      </c>
      <c r="J256" s="9">
        <f>VLOOKUP($B256&amp;$C256&amp;$J$2,BASE_PLANEJADOUNIDADES!$B:$C,2,0)</f>
        <v>0.18</v>
      </c>
      <c r="L256" s="9">
        <f>VLOOKUP($B256&amp;$C256&amp;$L$2,BASE_PLANEJADOUNIDADES!$B:$C,2,0)</f>
        <v>0.18</v>
      </c>
    </row>
    <row r="257" spans="2:12">
      <c r="B257" s="8" t="s">
        <v>48</v>
      </c>
      <c r="C257" s="9" t="s">
        <v>2011</v>
      </c>
      <c r="D257" s="9">
        <f>VLOOKUP($B257&amp;$C257&amp;$D$2,BASE_PLANEJADOUNIDADES!$B:$C,2,0)</f>
        <v>0.22</v>
      </c>
      <c r="F257" s="9">
        <f>VLOOKUP($B257&amp;$C257&amp;$F$2,BASE_PLANEJADOUNIDADES!$B:$C,2,0)</f>
        <v>0.21</v>
      </c>
      <c r="H257" s="9">
        <f>VLOOKUP($B257&amp;$C257&amp;$H$2,BASE_PLANEJADOUNIDADES!$B:$C,2,0)</f>
        <v>0.2</v>
      </c>
      <c r="J257" s="9">
        <f>VLOOKUP($B257&amp;$C257&amp;$J$2,BASE_PLANEJADOUNIDADES!$B:$C,2,0)</f>
        <v>0.19</v>
      </c>
      <c r="L257" s="9">
        <f>VLOOKUP($B257&amp;$C257&amp;$L$2,BASE_PLANEJADOUNIDADES!$B:$C,2,0)</f>
        <v>0.19</v>
      </c>
    </row>
    <row r="258" spans="2:12">
      <c r="B258" s="8" t="s">
        <v>51</v>
      </c>
      <c r="C258" s="9" t="s">
        <v>2011</v>
      </c>
      <c r="D258" s="9">
        <f>VLOOKUP($B258&amp;$C258&amp;$D$2,BASE_PLANEJADOUNIDADES!$B:$C,2,0)</f>
        <v>0.82</v>
      </c>
      <c r="F258" s="9">
        <f>VLOOKUP($B258&amp;$C258&amp;$F$2,BASE_PLANEJADOUNIDADES!$B:$C,2,0)</f>
        <v>0.81</v>
      </c>
      <c r="H258" s="9">
        <f>VLOOKUP($B258&amp;$C258&amp;$H$2,BASE_PLANEJADOUNIDADES!$B:$C,2,0)</f>
        <v>0.8</v>
      </c>
      <c r="J258" s="9">
        <f>VLOOKUP($B258&amp;$C258&amp;$J$2,BASE_PLANEJADOUNIDADES!$B:$C,2,0)</f>
        <v>0.79</v>
      </c>
      <c r="L258" s="9">
        <f>VLOOKUP($B258&amp;$C258&amp;$L$2,BASE_PLANEJADOUNIDADES!$B:$C,2,0)</f>
        <v>0.79</v>
      </c>
    </row>
    <row r="259" spans="2:12">
      <c r="B259" s="8" t="s">
        <v>54</v>
      </c>
      <c r="C259" s="9" t="s">
        <v>2011</v>
      </c>
      <c r="D259" s="9">
        <f>VLOOKUP($B259&amp;$C259&amp;$D$2,BASE_PLANEJADOUNIDADES!$B:$C,2,0)</f>
        <v>0.87</v>
      </c>
      <c r="F259" s="9">
        <f>VLOOKUP($B259&amp;$C259&amp;$F$2,BASE_PLANEJADOUNIDADES!$B:$C,2,0)</f>
        <v>0.85</v>
      </c>
      <c r="H259" s="9">
        <f>VLOOKUP($B259&amp;$C259&amp;$H$2,BASE_PLANEJADOUNIDADES!$B:$C,2,0)</f>
        <v>0.85</v>
      </c>
      <c r="J259" s="9">
        <f>VLOOKUP($B259&amp;$C259&amp;$J$2,BASE_PLANEJADOUNIDADES!$B:$C,2,0)</f>
        <v>0.84</v>
      </c>
      <c r="L259" s="9">
        <f>VLOOKUP($B259&amp;$C259&amp;$L$2,BASE_PLANEJADOUNIDADES!$B:$C,2,0)</f>
        <v>0.84</v>
      </c>
    </row>
    <row r="260" spans="2:12">
      <c r="B260" s="8" t="s">
        <v>57</v>
      </c>
      <c r="C260" s="9" t="s">
        <v>2011</v>
      </c>
      <c r="D260" s="9">
        <f>VLOOKUP($B260&amp;$C260&amp;$D$2,BASE_PLANEJADOUNIDADES!$B:$C,2,0)</f>
        <v>0.2</v>
      </c>
      <c r="F260" s="9">
        <f>VLOOKUP($B260&amp;$C260&amp;$F$2,BASE_PLANEJADOUNIDADES!$B:$C,2,0)</f>
        <v>0.21</v>
      </c>
      <c r="H260" s="9">
        <f>VLOOKUP($B260&amp;$C260&amp;$H$2,BASE_PLANEJADOUNIDADES!$B:$C,2,0)</f>
        <v>0.22</v>
      </c>
      <c r="J260" s="9">
        <f>VLOOKUP($B260&amp;$C260&amp;$J$2,BASE_PLANEJADOUNIDADES!$B:$C,2,0)</f>
        <v>0.23</v>
      </c>
      <c r="L260" s="9">
        <f>VLOOKUP($B260&amp;$C260&amp;$L$2,BASE_PLANEJADOUNIDADES!$B:$C,2,0)</f>
        <v>0.24</v>
      </c>
    </row>
    <row r="261" spans="2:12">
      <c r="B261" s="8" t="s">
        <v>61</v>
      </c>
      <c r="C261" s="9" t="s">
        <v>2011</v>
      </c>
      <c r="D261" s="9">
        <f>VLOOKUP($B261&amp;$C261&amp;$D$2,BASE_PLANEJADOUNIDADES!$B:$C,2,0)</f>
        <v>0.1</v>
      </c>
      <c r="F261" s="9">
        <f>VLOOKUP($B261&amp;$C261&amp;$F$2,BASE_PLANEJADOUNIDADES!$B:$C,2,0)</f>
        <v>0.11</v>
      </c>
      <c r="H261" s="9">
        <f>VLOOKUP($B261&amp;$C261&amp;$H$2,BASE_PLANEJADOUNIDADES!$B:$C,2,0)</f>
        <v>0.12</v>
      </c>
      <c r="J261" s="9">
        <f>VLOOKUP($B261&amp;$C261&amp;$J$2,BASE_PLANEJADOUNIDADES!$B:$C,2,0)</f>
        <v>0.13</v>
      </c>
      <c r="L261" s="9">
        <f>VLOOKUP($B261&amp;$C261&amp;$L$2,BASE_PLANEJADOUNIDADES!$B:$C,2,0)</f>
        <v>0.13</v>
      </c>
    </row>
    <row r="262" spans="2:12">
      <c r="B262" s="8" t="s">
        <v>65</v>
      </c>
      <c r="C262" s="9" t="s">
        <v>2011</v>
      </c>
      <c r="D262" s="9">
        <f>VLOOKUP($B262&amp;$C262&amp;$D$2,BASE_PLANEJADOUNIDADES!$B:$C,2,0)</f>
        <v>3</v>
      </c>
      <c r="F262" s="9">
        <f>VLOOKUP($B262&amp;$C262&amp;$F$2,BASE_PLANEJADOUNIDADES!$B:$C,2,0)</f>
        <v>4</v>
      </c>
      <c r="H262" s="9">
        <f>VLOOKUP($B262&amp;$C262&amp;$H$2,BASE_PLANEJADOUNIDADES!$B:$C,2,0)</f>
        <v>4</v>
      </c>
      <c r="J262" s="9">
        <f>VLOOKUP($B262&amp;$C262&amp;$J$2,BASE_PLANEJADOUNIDADES!$B:$C,2,0)</f>
        <v>4</v>
      </c>
      <c r="L262" s="9">
        <f>VLOOKUP($B262&amp;$C262&amp;$L$2,BASE_PLANEJADOUNIDADES!$B:$C,2,0)</f>
        <v>4</v>
      </c>
    </row>
    <row r="263" spans="2:12">
      <c r="B263" s="8" t="s">
        <v>70</v>
      </c>
      <c r="C263" s="9" t="s">
        <v>2011</v>
      </c>
      <c r="D263" s="9">
        <f>VLOOKUP($B263&amp;$C263&amp;$D$2,BASE_PLANEJADOUNIDADES!$B:$C,2,0)</f>
        <v>4</v>
      </c>
      <c r="F263" s="9">
        <f>VLOOKUP($B263&amp;$C263&amp;$F$2,BASE_PLANEJADOUNIDADES!$B:$C,2,0)</f>
        <v>5</v>
      </c>
      <c r="H263" s="9">
        <f>VLOOKUP($B263&amp;$C263&amp;$H$2,BASE_PLANEJADOUNIDADES!$B:$C,2,0)</f>
        <v>5</v>
      </c>
      <c r="J263" s="9">
        <f>VLOOKUP($B263&amp;$C263&amp;$J$2,BASE_PLANEJADOUNIDADES!$B:$C,2,0)</f>
        <v>5</v>
      </c>
      <c r="L263" s="9">
        <f>VLOOKUP($B263&amp;$C263&amp;$L$2,BASE_PLANEJADOUNIDADES!$B:$C,2,0)</f>
        <v>5</v>
      </c>
    </row>
    <row r="264" spans="2:12">
      <c r="B264" s="8" t="s">
        <v>39</v>
      </c>
      <c r="C264" s="9" t="s">
        <v>2013</v>
      </c>
      <c r="D264" s="9">
        <f>VLOOKUP($B264&amp;$C264&amp;$D$2,BASE_PLANEJADOUNIDADES!$B:$C,2,0)</f>
        <v>0.43</v>
      </c>
      <c r="F264" s="9">
        <f>VLOOKUP($B264&amp;$C264&amp;$F$2,BASE_PLANEJADOUNIDADES!$B:$C,2,0)</f>
        <v>0.43</v>
      </c>
      <c r="H264" s="9">
        <f>VLOOKUP($B264&amp;$C264&amp;$H$2,BASE_PLANEJADOUNIDADES!$B:$C,2,0)</f>
        <v>0.44</v>
      </c>
      <c r="J264" s="9">
        <f>VLOOKUP($B264&amp;$C264&amp;$J$2,BASE_PLANEJADOUNIDADES!$B:$C,2,0)</f>
        <v>0.44</v>
      </c>
      <c r="L264" s="9">
        <f>VLOOKUP($B264&amp;$C264&amp;$L$2,BASE_PLANEJADOUNIDADES!$B:$C,2,0)</f>
        <v>0.45</v>
      </c>
    </row>
    <row r="265" spans="2:12">
      <c r="B265" s="8" t="s">
        <v>45</v>
      </c>
      <c r="C265" s="9" t="s">
        <v>2013</v>
      </c>
      <c r="D265" s="9">
        <f>VLOOKUP($B265&amp;$C265&amp;$D$2,BASE_PLANEJADOUNIDADES!$B:$C,2,0)</f>
        <v>0.1082</v>
      </c>
      <c r="F265" s="9">
        <f>VLOOKUP($B265&amp;$C265&amp;$F$2,BASE_PLANEJADOUNIDADES!$B:$C,2,0)</f>
        <v>0.1082</v>
      </c>
      <c r="H265" s="9">
        <f>VLOOKUP($B265&amp;$C265&amp;$H$2,BASE_PLANEJADOUNIDADES!$B:$C,2,0)</f>
        <v>0.1</v>
      </c>
      <c r="J265" s="9">
        <f>VLOOKUP($B265&amp;$C265&amp;$J$2,BASE_PLANEJADOUNIDADES!$B:$C,2,0)</f>
        <v>0.1</v>
      </c>
      <c r="L265" s="9">
        <f>VLOOKUP($B265&amp;$C265&amp;$L$2,BASE_PLANEJADOUNIDADES!$B:$C,2,0)</f>
        <v>0.09</v>
      </c>
    </row>
    <row r="266" spans="2:12">
      <c r="B266" s="8" t="s">
        <v>48</v>
      </c>
      <c r="C266" s="9" t="s">
        <v>2013</v>
      </c>
      <c r="D266" s="9">
        <f>VLOOKUP($B266&amp;$C266&amp;$D$2,BASE_PLANEJADOUNIDADES!$B:$C,2,0)</f>
        <v>0.11</v>
      </c>
      <c r="F266" s="9">
        <f>VLOOKUP($B266&amp;$C266&amp;$F$2,BASE_PLANEJADOUNIDADES!$B:$C,2,0)</f>
        <v>0.11</v>
      </c>
      <c r="H266" s="9">
        <f>VLOOKUP($B266&amp;$C266&amp;$H$2,BASE_PLANEJADOUNIDADES!$B:$C,2,0)</f>
        <v>0.1</v>
      </c>
      <c r="J266" s="9">
        <f>VLOOKUP($B266&amp;$C266&amp;$J$2,BASE_PLANEJADOUNIDADES!$B:$C,2,0)</f>
        <v>0.1</v>
      </c>
      <c r="L266" s="9">
        <f>VLOOKUP($B266&amp;$C266&amp;$L$2,BASE_PLANEJADOUNIDADES!$B:$C,2,0)</f>
        <v>0.1</v>
      </c>
    </row>
    <row r="267" spans="2:12">
      <c r="B267" s="8" t="s">
        <v>51</v>
      </c>
      <c r="C267" s="9" t="s">
        <v>2013</v>
      </c>
      <c r="D267" s="9">
        <f>VLOOKUP($B267&amp;$C267&amp;$D$2,BASE_PLANEJADOUNIDADES!$B:$C,2,0)</f>
        <v>0.67</v>
      </c>
      <c r="F267" s="9">
        <f>VLOOKUP($B267&amp;$C267&amp;$F$2,BASE_PLANEJADOUNIDADES!$B:$C,2,0)</f>
        <v>0.67349999999999999</v>
      </c>
      <c r="H267" s="9">
        <f>VLOOKUP($B267&amp;$C267&amp;$H$2,BASE_PLANEJADOUNIDADES!$B:$C,2,0)</f>
        <v>0.67300000000000004</v>
      </c>
      <c r="J267" s="9">
        <f>VLOOKUP($B267&amp;$C267&amp;$J$2,BASE_PLANEJADOUNIDADES!$B:$C,2,0)</f>
        <v>0.66</v>
      </c>
      <c r="L267" s="9">
        <f>VLOOKUP($B267&amp;$C267&amp;$L$2,BASE_PLANEJADOUNIDADES!$B:$C,2,0)</f>
        <v>0.66</v>
      </c>
    </row>
    <row r="268" spans="2:12">
      <c r="B268" s="8" t="s">
        <v>54</v>
      </c>
      <c r="C268" s="9" t="s">
        <v>2013</v>
      </c>
      <c r="D268" s="9">
        <f>VLOOKUP($B268&amp;$C268&amp;$D$2,BASE_PLANEJADOUNIDADES!$B:$C,2,0)</f>
        <v>0.63</v>
      </c>
      <c r="F268" s="9">
        <f>VLOOKUP($B268&amp;$C268&amp;$F$2,BASE_PLANEJADOUNIDADES!$B:$C,2,0)</f>
        <v>0.62</v>
      </c>
      <c r="H268" s="9">
        <f>VLOOKUP($B268&amp;$C268&amp;$H$2,BASE_PLANEJADOUNIDADES!$B:$C,2,0)</f>
        <v>0.62</v>
      </c>
      <c r="J268" s="9">
        <f>VLOOKUP($B268&amp;$C268&amp;$J$2,BASE_PLANEJADOUNIDADES!$B:$C,2,0)</f>
        <v>0.62</v>
      </c>
      <c r="L268" s="9">
        <f>VLOOKUP($B268&amp;$C268&amp;$L$2,BASE_PLANEJADOUNIDADES!$B:$C,2,0)</f>
        <v>0.62</v>
      </c>
    </row>
    <row r="269" spans="2:12">
      <c r="B269" s="8" t="s">
        <v>57</v>
      </c>
      <c r="C269" s="9" t="s">
        <v>2013</v>
      </c>
      <c r="D269" s="9">
        <f>VLOOKUP($B269&amp;$C269&amp;$D$2,BASE_PLANEJADOUNIDADES!$B:$C,2,0)</f>
        <v>0.28999999999999998</v>
      </c>
      <c r="F269" s="9">
        <f>VLOOKUP($B269&amp;$C269&amp;$F$2,BASE_PLANEJADOUNIDADES!$B:$C,2,0)</f>
        <v>0.3</v>
      </c>
      <c r="H269" s="9">
        <f>VLOOKUP($B269&amp;$C269&amp;$H$2,BASE_PLANEJADOUNIDADES!$B:$C,2,0)</f>
        <v>0.3</v>
      </c>
      <c r="J269" s="9">
        <f>VLOOKUP($B269&amp;$C269&amp;$J$2,BASE_PLANEJADOUNIDADES!$B:$C,2,0)</f>
        <v>0.31</v>
      </c>
      <c r="L269" s="9">
        <f>VLOOKUP($B269&amp;$C269&amp;$L$2,BASE_PLANEJADOUNIDADES!$B:$C,2,0)</f>
        <v>0.31</v>
      </c>
    </row>
    <row r="270" spans="2:12">
      <c r="B270" s="8" t="s">
        <v>61</v>
      </c>
      <c r="C270" s="9" t="s">
        <v>2013</v>
      </c>
      <c r="D270" s="9">
        <f>VLOOKUP($B270&amp;$C270&amp;$D$2,BASE_PLANEJADOUNIDADES!$B:$C,2,0)</f>
        <v>0.21</v>
      </c>
      <c r="F270" s="9">
        <f>VLOOKUP($B270&amp;$C270&amp;$F$2,BASE_PLANEJADOUNIDADES!$B:$C,2,0)</f>
        <v>0.21</v>
      </c>
      <c r="H270" s="9">
        <f>VLOOKUP($B270&amp;$C270&amp;$H$2,BASE_PLANEJADOUNIDADES!$B:$C,2,0)</f>
        <v>0.22</v>
      </c>
      <c r="J270" s="9">
        <f>VLOOKUP($B270&amp;$C270&amp;$J$2,BASE_PLANEJADOUNIDADES!$B:$C,2,0)</f>
        <v>0.22</v>
      </c>
      <c r="L270" s="9">
        <f>VLOOKUP($B270&amp;$C270&amp;$L$2,BASE_PLANEJADOUNIDADES!$B:$C,2,0)</f>
        <v>0.23</v>
      </c>
    </row>
    <row r="271" spans="2:12">
      <c r="B271" s="8" t="s">
        <v>65</v>
      </c>
      <c r="C271" s="9" t="s">
        <v>2013</v>
      </c>
      <c r="D271" s="9">
        <f>VLOOKUP($B271&amp;$C271&amp;$D$2,BASE_PLANEJADOUNIDADES!$B:$C,2,0)</f>
        <v>4</v>
      </c>
      <c r="F271" s="9">
        <f>VLOOKUP($B271&amp;$C271&amp;$F$2,BASE_PLANEJADOUNIDADES!$B:$C,2,0)</f>
        <v>4</v>
      </c>
      <c r="H271" s="9">
        <f>VLOOKUP($B271&amp;$C271&amp;$H$2,BASE_PLANEJADOUNIDADES!$B:$C,2,0)</f>
        <v>4</v>
      </c>
      <c r="J271" s="9">
        <f>VLOOKUP($B271&amp;$C271&amp;$J$2,BASE_PLANEJADOUNIDADES!$B:$C,2,0)</f>
        <v>4</v>
      </c>
      <c r="L271" s="9">
        <f>VLOOKUP($B271&amp;$C271&amp;$L$2,BASE_PLANEJADOUNIDADES!$B:$C,2,0)</f>
        <v>4</v>
      </c>
    </row>
    <row r="272" spans="2:12">
      <c r="B272" s="8" t="s">
        <v>70</v>
      </c>
      <c r="C272" s="9" t="s">
        <v>2013</v>
      </c>
      <c r="D272" s="9">
        <f>VLOOKUP($B272&amp;$C272&amp;$D$2,BASE_PLANEJADOUNIDADES!$B:$C,2,0)</f>
        <v>4</v>
      </c>
      <c r="F272" s="9">
        <f>VLOOKUP($B272&amp;$C272&amp;$F$2,BASE_PLANEJADOUNIDADES!$B:$C,2,0)</f>
        <v>4</v>
      </c>
      <c r="H272" s="9">
        <f>VLOOKUP($B272&amp;$C272&amp;$H$2,BASE_PLANEJADOUNIDADES!$B:$C,2,0)</f>
        <v>4</v>
      </c>
      <c r="J272" s="9">
        <f>VLOOKUP($B272&amp;$C272&amp;$J$2,BASE_PLANEJADOUNIDADES!$B:$C,2,0)</f>
        <v>4</v>
      </c>
      <c r="L272" s="9">
        <f>VLOOKUP($B272&amp;$C272&amp;$L$2,BASE_PLANEJADOUNIDADES!$B:$C,2,0)</f>
        <v>4</v>
      </c>
    </row>
    <row r="273" spans="2:12">
      <c r="B273" s="8" t="s">
        <v>39</v>
      </c>
      <c r="C273" s="9" t="s">
        <v>2037</v>
      </c>
      <c r="D273" s="9">
        <f>VLOOKUP($B273&amp;$C273&amp;$D$2,BASE_PLANEJADOUNIDADES!$B:$C,2,0)</f>
        <v>0.79659999999999997</v>
      </c>
      <c r="F273" s="9">
        <f>VLOOKUP($B273&amp;$C273&amp;$F$2,BASE_PLANEJADOUNIDADES!$B:$C,2,0)</f>
        <v>0.80659999999999998</v>
      </c>
      <c r="H273" s="9">
        <f>VLOOKUP($B273&amp;$C273&amp;$H$2,BASE_PLANEJADOUNIDADES!$B:$C,2,0)</f>
        <v>0.81659999999999999</v>
      </c>
      <c r="J273" s="9">
        <f>VLOOKUP($B273&amp;$C273&amp;$J$2,BASE_PLANEJADOUNIDADES!$B:$C,2,0)</f>
        <v>0.8266</v>
      </c>
      <c r="L273" s="9">
        <f>VLOOKUP($B273&amp;$C273&amp;$L$2,BASE_PLANEJADOUNIDADES!$B:$C,2,0)</f>
        <v>0.83660000000000001</v>
      </c>
    </row>
    <row r="274" spans="2:12">
      <c r="B274" s="8" t="s">
        <v>45</v>
      </c>
      <c r="C274" s="9" t="s">
        <v>2037</v>
      </c>
      <c r="D274" s="9">
        <f>VLOOKUP($B274&amp;$C274&amp;$D$2,BASE_PLANEJADOUNIDADES!$B:$C,2,0)</f>
        <v>5.0799999999999998E-2</v>
      </c>
      <c r="F274" s="9">
        <f>VLOOKUP($B274&amp;$C274&amp;$F$2,BASE_PLANEJADOUNIDADES!$B:$C,2,0)</f>
        <v>4.0800000000000003E-2</v>
      </c>
      <c r="H274" s="9">
        <f>VLOOKUP($B274&amp;$C274&amp;$H$2,BASE_PLANEJADOUNIDADES!$B:$C,2,0)</f>
        <v>3.0800000000000001E-2</v>
      </c>
      <c r="J274" s="9">
        <f>VLOOKUP($B274&amp;$C274&amp;$J$2,BASE_PLANEJADOUNIDADES!$B:$C,2,0)</f>
        <v>2.0799999999999999E-2</v>
      </c>
      <c r="L274" s="9">
        <f>VLOOKUP($B274&amp;$C274&amp;$L$2,BASE_PLANEJADOUNIDADES!$B:$C,2,0)</f>
        <v>1.0800000000000001E-2</v>
      </c>
    </row>
    <row r="275" spans="2:12">
      <c r="B275" s="8" t="s">
        <v>48</v>
      </c>
      <c r="C275" s="9" t="s">
        <v>2037</v>
      </c>
      <c r="D275" s="9">
        <f>VLOOKUP($B275&amp;$C275&amp;$D$2,BASE_PLANEJADOUNIDADES!$B:$C,2,0)</f>
        <v>4.0500000000000001E-2</v>
      </c>
      <c r="F275" s="9">
        <f>VLOOKUP($B275&amp;$C275&amp;$F$2,BASE_PLANEJADOUNIDADES!$B:$C,2,0)</f>
        <v>4.0500000000000001E-2</v>
      </c>
      <c r="H275" s="9">
        <f>VLOOKUP($B275&amp;$C275&amp;$H$2,BASE_PLANEJADOUNIDADES!$B:$C,2,0)</f>
        <v>4.0500000000000001E-2</v>
      </c>
      <c r="J275" s="9">
        <f>VLOOKUP($B275&amp;$C275&amp;$J$2,BASE_PLANEJADOUNIDADES!$B:$C,2,0)</f>
        <v>4.0500000000000001E-2</v>
      </c>
      <c r="L275" s="9">
        <f>VLOOKUP($B275&amp;$C275&amp;$L$2,BASE_PLANEJADOUNIDADES!$B:$C,2,0)</f>
        <v>4.0500000000000001E-2</v>
      </c>
    </row>
    <row r="276" spans="2:12">
      <c r="B276" s="8" t="s">
        <v>51</v>
      </c>
      <c r="C276" s="9" t="s">
        <v>2037</v>
      </c>
      <c r="D276" s="9">
        <f>VLOOKUP($B276&amp;$C276&amp;$D$2,BASE_PLANEJADOUNIDADES!$B:$C,2,0)</f>
        <v>0.4738</v>
      </c>
      <c r="F276" s="9">
        <f>VLOOKUP($B276&amp;$C276&amp;$F$2,BASE_PLANEJADOUNIDADES!$B:$C,2,0)</f>
        <v>0.46379999999999999</v>
      </c>
      <c r="H276" s="9">
        <f>VLOOKUP($B276&amp;$C276&amp;$H$2,BASE_PLANEJADOUNIDADES!$B:$C,2,0)</f>
        <v>0.45379999999999998</v>
      </c>
      <c r="J276" s="9">
        <f>VLOOKUP($B276&amp;$C276&amp;$J$2,BASE_PLANEJADOUNIDADES!$B:$C,2,0)</f>
        <v>0.44379999999999997</v>
      </c>
      <c r="L276" s="9">
        <f>VLOOKUP($B276&amp;$C276&amp;$L$2,BASE_PLANEJADOUNIDADES!$B:$C,2,0)</f>
        <v>0.43380000000000002</v>
      </c>
    </row>
    <row r="277" spans="2:12">
      <c r="B277" s="8" t="s">
        <v>54</v>
      </c>
      <c r="C277" s="9" t="s">
        <v>2037</v>
      </c>
      <c r="D277" s="9">
        <f>VLOOKUP($B277&amp;$C277&amp;$D$2,BASE_PLANEJADOUNIDADES!$B:$C,2,0)</f>
        <v>0.51300000000000001</v>
      </c>
      <c r="F277" s="9">
        <f>VLOOKUP($B277&amp;$C277&amp;$F$2,BASE_PLANEJADOUNIDADES!$B:$C,2,0)</f>
        <v>0.49299999999999999</v>
      </c>
      <c r="H277" s="9">
        <f>VLOOKUP($B277&amp;$C277&amp;$H$2,BASE_PLANEJADOUNIDADES!$B:$C,2,0)</f>
        <v>0.49299999999999999</v>
      </c>
      <c r="J277" s="9">
        <f>VLOOKUP($B277&amp;$C277&amp;$J$2,BASE_PLANEJADOUNIDADES!$B:$C,2,0)</f>
        <v>0.48299999999999998</v>
      </c>
      <c r="L277" s="9">
        <f>VLOOKUP($B277&amp;$C277&amp;$L$2,BASE_PLANEJADOUNIDADES!$B:$C,2,0)</f>
        <v>0.47299999999999998</v>
      </c>
    </row>
    <row r="278" spans="2:12">
      <c r="B278" s="8" t="s">
        <v>57</v>
      </c>
      <c r="C278" s="9" t="s">
        <v>2037</v>
      </c>
      <c r="D278" s="9">
        <f>VLOOKUP($B278&amp;$C278&amp;$D$2,BASE_PLANEJADOUNIDADES!$B:$C,2,0)</f>
        <v>0.63680000000000003</v>
      </c>
      <c r="F278" s="9">
        <f>VLOOKUP($B278&amp;$C278&amp;$F$2,BASE_PLANEJADOUNIDADES!$B:$C,2,0)</f>
        <v>0.64680000000000004</v>
      </c>
      <c r="H278" s="9">
        <f>VLOOKUP($B278&amp;$C278&amp;$H$2,BASE_PLANEJADOUNIDADES!$B:$C,2,0)</f>
        <v>0.65680000000000005</v>
      </c>
      <c r="J278" s="9">
        <f>VLOOKUP($B278&amp;$C278&amp;$J$2,BASE_PLANEJADOUNIDADES!$B:$C,2,0)</f>
        <v>0.66679999999999995</v>
      </c>
      <c r="L278" s="9">
        <f>VLOOKUP($B278&amp;$C278&amp;$L$2,BASE_PLANEJADOUNIDADES!$B:$C,2,0)</f>
        <v>0.67679999999999996</v>
      </c>
    </row>
    <row r="279" spans="2:12">
      <c r="B279" s="8" t="s">
        <v>61</v>
      </c>
      <c r="C279" s="9" t="s">
        <v>2037</v>
      </c>
      <c r="D279" s="9">
        <f>VLOOKUP($B279&amp;$C279&amp;$D$2,BASE_PLANEJADOUNIDADES!$B:$C,2,0)</f>
        <v>0.48</v>
      </c>
      <c r="F279" s="9">
        <f>VLOOKUP($B279&amp;$C279&amp;$F$2,BASE_PLANEJADOUNIDADES!$B:$C,2,0)</f>
        <v>0.49</v>
      </c>
      <c r="H279" s="9">
        <f>VLOOKUP($B279&amp;$C279&amp;$H$2,BASE_PLANEJADOUNIDADES!$B:$C,2,0)</f>
        <v>0.5</v>
      </c>
      <c r="J279" s="9">
        <f>VLOOKUP($B279&amp;$C279&amp;$J$2,BASE_PLANEJADOUNIDADES!$B:$C,2,0)</f>
        <v>0.51</v>
      </c>
      <c r="L279" s="9">
        <f>VLOOKUP($B279&amp;$C279&amp;$L$2,BASE_PLANEJADOUNIDADES!$B:$C,2,0)</f>
        <v>0.52</v>
      </c>
    </row>
    <row r="280" spans="2:12">
      <c r="B280" s="8" t="s">
        <v>65</v>
      </c>
      <c r="C280" s="9" t="s">
        <v>2037</v>
      </c>
      <c r="D280" s="9">
        <f>VLOOKUP($B280&amp;$C280&amp;$D$2,BASE_PLANEJADOUNIDADES!$B:$C,2,0)</f>
        <v>5</v>
      </c>
      <c r="F280" s="9">
        <f>VLOOKUP($B280&amp;$C280&amp;$F$2,BASE_PLANEJADOUNIDADES!$B:$C,2,0)</f>
        <v>5</v>
      </c>
      <c r="H280" s="9">
        <f>VLOOKUP($B280&amp;$C280&amp;$H$2,BASE_PLANEJADOUNIDADES!$B:$C,2,0)</f>
        <v>5</v>
      </c>
      <c r="J280" s="9">
        <f>VLOOKUP($B280&amp;$C280&amp;$J$2,BASE_PLANEJADOUNIDADES!$B:$C,2,0)</f>
        <v>5</v>
      </c>
      <c r="L280" s="9">
        <f>VLOOKUP($B280&amp;$C280&amp;$L$2,BASE_PLANEJADOUNIDADES!$B:$C,2,0)</f>
        <v>5</v>
      </c>
    </row>
    <row r="281" spans="2:12">
      <c r="B281" s="8" t="s">
        <v>70</v>
      </c>
      <c r="C281" s="9" t="s">
        <v>2037</v>
      </c>
      <c r="D281" s="9">
        <f>VLOOKUP($B281&amp;$C281&amp;$D$2,BASE_PLANEJADOUNIDADES!$B:$C,2,0)</f>
        <v>4</v>
      </c>
      <c r="F281" s="9">
        <f>VLOOKUP($B281&amp;$C281&amp;$F$2,BASE_PLANEJADOUNIDADES!$B:$C,2,0)</f>
        <v>4</v>
      </c>
      <c r="H281" s="9">
        <f>VLOOKUP($B281&amp;$C281&amp;$H$2,BASE_PLANEJADOUNIDADES!$B:$C,2,0)</f>
        <v>4</v>
      </c>
      <c r="J281" s="9">
        <f>VLOOKUP($B281&amp;$C281&amp;$J$2,BASE_PLANEJADOUNIDADES!$B:$C,2,0)</f>
        <v>4</v>
      </c>
      <c r="L281" s="9">
        <f>VLOOKUP($B281&amp;$C281&amp;$L$2,BASE_PLANEJADOUNIDADES!$B:$C,2,0)</f>
        <v>4</v>
      </c>
    </row>
    <row r="282" spans="2:12">
      <c r="B282" s="8" t="s">
        <v>39</v>
      </c>
      <c r="C282" s="9" t="s">
        <v>2043</v>
      </c>
      <c r="D282" s="9">
        <f>VLOOKUP($B282&amp;$C282&amp;$D$2,BASE_PLANEJADOUNIDADES!$B:$C,2,0)</f>
        <v>0.53</v>
      </c>
      <c r="F282" s="9">
        <f>VLOOKUP($B282&amp;$C282&amp;$F$2,BASE_PLANEJADOUNIDADES!$B:$C,2,0)</f>
        <v>0.53</v>
      </c>
      <c r="H282" s="9">
        <f>VLOOKUP($B282&amp;$C282&amp;$H$2,BASE_PLANEJADOUNIDADES!$B:$C,2,0)</f>
        <v>0.55000000000000004</v>
      </c>
      <c r="J282" s="9">
        <f>VLOOKUP($B282&amp;$C282&amp;$J$2,BASE_PLANEJADOUNIDADES!$B:$C,2,0)</f>
        <v>0.56999999999999995</v>
      </c>
      <c r="L282" s="9">
        <f>VLOOKUP($B282&amp;$C282&amp;$L$2,BASE_PLANEJADOUNIDADES!$B:$C,2,0)</f>
        <v>0.59</v>
      </c>
    </row>
    <row r="283" spans="2:12">
      <c r="B283" s="8" t="s">
        <v>45</v>
      </c>
      <c r="C283" s="9" t="s">
        <v>2043</v>
      </c>
      <c r="D283" s="9">
        <f>VLOOKUP($B283&amp;$C283&amp;$D$2,BASE_PLANEJADOUNIDADES!$B:$C,2,0)</f>
        <v>0.29389999999999999</v>
      </c>
      <c r="F283" s="9">
        <f>VLOOKUP($B283&amp;$C283&amp;$F$2,BASE_PLANEJADOUNIDADES!$B:$C,2,0)</f>
        <v>0.29389999999999999</v>
      </c>
      <c r="H283" s="9">
        <f>VLOOKUP($B283&amp;$C283&amp;$H$2,BASE_PLANEJADOUNIDADES!$B:$C,2,0)</f>
        <v>0.28000000000000003</v>
      </c>
      <c r="J283" s="9">
        <f>VLOOKUP($B283&amp;$C283&amp;$J$2,BASE_PLANEJADOUNIDADES!$B:$C,2,0)</f>
        <v>0.27</v>
      </c>
      <c r="L283" s="9">
        <f>VLOOKUP($B283&amp;$C283&amp;$L$2,BASE_PLANEJADOUNIDADES!$B:$C,2,0)</f>
        <v>0.26</v>
      </c>
    </row>
    <row r="284" spans="2:12">
      <c r="B284" s="8" t="s">
        <v>48</v>
      </c>
      <c r="C284" s="9" t="s">
        <v>2043</v>
      </c>
      <c r="D284" s="9">
        <f>VLOOKUP($B284&amp;$C284&amp;$D$2,BASE_PLANEJADOUNIDADES!$B:$C,2,0)</f>
        <v>0.12</v>
      </c>
      <c r="F284" s="9">
        <f>VLOOKUP($B284&amp;$C284&amp;$F$2,BASE_PLANEJADOUNIDADES!$B:$C,2,0)</f>
        <v>0.12</v>
      </c>
      <c r="H284" s="9">
        <f>VLOOKUP($B284&amp;$C284&amp;$H$2,BASE_PLANEJADOUNIDADES!$B:$C,2,0)</f>
        <v>0.11</v>
      </c>
      <c r="J284" s="9">
        <f>VLOOKUP($B284&amp;$C284&amp;$J$2,BASE_PLANEJADOUNIDADES!$B:$C,2,0)</f>
        <v>0.11</v>
      </c>
      <c r="L284" s="9">
        <f>VLOOKUP($B284&amp;$C284&amp;$L$2,BASE_PLANEJADOUNIDADES!$B:$C,2,0)</f>
        <v>0.1</v>
      </c>
    </row>
    <row r="285" spans="2:12">
      <c r="B285" s="8" t="s">
        <v>51</v>
      </c>
      <c r="C285" s="9" t="s">
        <v>2043</v>
      </c>
      <c r="D285" s="9">
        <f>VLOOKUP($B285&amp;$C285&amp;$D$2,BASE_PLANEJADOUNIDADES!$B:$C,2,0)</f>
        <v>0.92159999999999997</v>
      </c>
      <c r="F285" s="9">
        <f>VLOOKUP($B285&amp;$C285&amp;$F$2,BASE_PLANEJADOUNIDADES!$B:$C,2,0)</f>
        <v>0.92159999999999997</v>
      </c>
      <c r="H285" s="9">
        <f>VLOOKUP($B285&amp;$C285&amp;$H$2,BASE_PLANEJADOUNIDADES!$B:$C,2,0)</f>
        <v>0.9</v>
      </c>
      <c r="J285" s="9">
        <f>VLOOKUP($B285&amp;$C285&amp;$J$2,BASE_PLANEJADOUNIDADES!$B:$C,2,0)</f>
        <v>0.88</v>
      </c>
      <c r="L285" s="9">
        <f>VLOOKUP($B285&amp;$C285&amp;$L$2,BASE_PLANEJADOUNIDADES!$B:$C,2,0)</f>
        <v>0.86</v>
      </c>
    </row>
    <row r="286" spans="2:12">
      <c r="B286" s="8" t="s">
        <v>54</v>
      </c>
      <c r="C286" s="9" t="s">
        <v>2043</v>
      </c>
      <c r="D286" s="9">
        <f>VLOOKUP($B286&amp;$C286&amp;$D$2,BASE_PLANEJADOUNIDADES!$B:$C,2,0)</f>
        <v>1</v>
      </c>
      <c r="F286" s="9">
        <f>VLOOKUP($B286&amp;$C286&amp;$F$2,BASE_PLANEJADOUNIDADES!$B:$C,2,0)</f>
        <v>0.98</v>
      </c>
      <c r="H286" s="9">
        <f>VLOOKUP($B286&amp;$C286&amp;$H$2,BASE_PLANEJADOUNIDADES!$B:$C,2,0)</f>
        <v>0.98</v>
      </c>
      <c r="J286" s="9">
        <f>VLOOKUP($B286&amp;$C286&amp;$J$2,BASE_PLANEJADOUNIDADES!$B:$C,2,0)</f>
        <v>0.96</v>
      </c>
      <c r="L286" s="9">
        <f>VLOOKUP($B286&amp;$C286&amp;$L$2,BASE_PLANEJADOUNIDADES!$B:$C,2,0)</f>
        <v>0.94</v>
      </c>
    </row>
    <row r="287" spans="2:12">
      <c r="B287" s="8" t="s">
        <v>57</v>
      </c>
      <c r="C287" s="9" t="s">
        <v>2043</v>
      </c>
      <c r="D287" s="9">
        <f>VLOOKUP($B287&amp;$C287&amp;$D$2,BASE_PLANEJADOUNIDADES!$B:$C,2,0)</f>
        <v>0.13739999999999999</v>
      </c>
      <c r="F287" s="9">
        <f>VLOOKUP($B287&amp;$C287&amp;$F$2,BASE_PLANEJADOUNIDADES!$B:$C,2,0)</f>
        <v>0.13739999999999999</v>
      </c>
      <c r="H287" s="9">
        <f>VLOOKUP($B287&amp;$C287&amp;$H$2,BASE_PLANEJADOUNIDADES!$B:$C,2,0)</f>
        <v>0.15</v>
      </c>
      <c r="J287" s="9">
        <f>VLOOKUP($B287&amp;$C287&amp;$J$2,BASE_PLANEJADOUNIDADES!$B:$C,2,0)</f>
        <v>0.16</v>
      </c>
      <c r="L287" s="9">
        <f>VLOOKUP($B287&amp;$C287&amp;$L$2,BASE_PLANEJADOUNIDADES!$B:$C,2,0)</f>
        <v>0.17</v>
      </c>
    </row>
    <row r="288" spans="2:12">
      <c r="B288" s="8" t="s">
        <v>61</v>
      </c>
      <c r="C288" s="9" t="s">
        <v>2043</v>
      </c>
      <c r="D288" s="9">
        <f>VLOOKUP($B288&amp;$C288&amp;$D$2,BASE_PLANEJADOUNIDADES!$B:$C,2,0)</f>
        <v>7.0000000000000007E-2</v>
      </c>
      <c r="F288" s="9">
        <f>VLOOKUP($B288&amp;$C288&amp;$F$2,BASE_PLANEJADOUNIDADES!$B:$C,2,0)</f>
        <v>7.0000000000000007E-2</v>
      </c>
      <c r="H288" s="9">
        <f>VLOOKUP($B288&amp;$C288&amp;$H$2,BASE_PLANEJADOUNIDADES!$B:$C,2,0)</f>
        <v>0.08</v>
      </c>
      <c r="J288" s="9">
        <f>VLOOKUP($B288&amp;$C288&amp;$J$2,BASE_PLANEJADOUNIDADES!$B:$C,2,0)</f>
        <v>0.09</v>
      </c>
      <c r="L288" s="9">
        <f>VLOOKUP($B288&amp;$C288&amp;$L$2,BASE_PLANEJADOUNIDADES!$B:$C,2,0)</f>
        <v>0.1</v>
      </c>
    </row>
    <row r="289" spans="2:12">
      <c r="B289" s="8" t="s">
        <v>65</v>
      </c>
      <c r="C289" s="9" t="s">
        <v>2043</v>
      </c>
      <c r="D289" s="9">
        <f>VLOOKUP($B289&amp;$C289&amp;$D$2,BASE_PLANEJADOUNIDADES!$B:$C,2,0)</f>
        <v>4</v>
      </c>
      <c r="F289" s="9">
        <f>VLOOKUP($B289&amp;$C289&amp;$F$2,BASE_PLANEJADOUNIDADES!$B:$C,2,0)</f>
        <v>4</v>
      </c>
      <c r="H289" s="9">
        <f>VLOOKUP($B289&amp;$C289&amp;$H$2,BASE_PLANEJADOUNIDADES!$B:$C,2,0)</f>
        <v>4</v>
      </c>
      <c r="J289" s="9">
        <f>VLOOKUP($B289&amp;$C289&amp;$J$2,BASE_PLANEJADOUNIDADES!$B:$C,2,0)</f>
        <v>4</v>
      </c>
      <c r="L289" s="9">
        <f>VLOOKUP($B289&amp;$C289&amp;$L$2,BASE_PLANEJADOUNIDADES!$B:$C,2,0)</f>
        <v>4</v>
      </c>
    </row>
    <row r="290" spans="2:12">
      <c r="B290" s="8" t="s">
        <v>70</v>
      </c>
      <c r="C290" s="9" t="s">
        <v>2043</v>
      </c>
      <c r="D290" s="9">
        <f>VLOOKUP($B290&amp;$C290&amp;$D$2,BASE_PLANEJADOUNIDADES!$B:$C,2,0)</f>
        <v>4</v>
      </c>
      <c r="F290" s="9">
        <f>VLOOKUP($B290&amp;$C290&amp;$F$2,BASE_PLANEJADOUNIDADES!$B:$C,2,0)</f>
        <v>4</v>
      </c>
      <c r="H290" s="9">
        <f>VLOOKUP($B290&amp;$C290&amp;$H$2,BASE_PLANEJADOUNIDADES!$B:$C,2,0)</f>
        <v>4</v>
      </c>
      <c r="J290" s="9">
        <f>VLOOKUP($B290&amp;$C290&amp;$J$2,BASE_PLANEJADOUNIDADES!$B:$C,2,0)</f>
        <v>4</v>
      </c>
      <c r="L290" s="9">
        <f>VLOOKUP($B290&amp;$C290&amp;$L$2,BASE_PLANEJADOUNIDADES!$B:$C,2,0)</f>
        <v>4</v>
      </c>
    </row>
  </sheetData>
  <autoFilter ref="B2:E290" xr:uid="{8D312ABD-E206-4340-AF4E-9E280680EE69}">
    <sortState xmlns:xlrd2="http://schemas.microsoft.com/office/spreadsheetml/2017/richdata2" ref="B3:E290">
      <sortCondition ref="C2:C290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78808-E99C-479D-821B-258975F8B069}">
  <dimension ref="B2:B33"/>
  <sheetViews>
    <sheetView topLeftCell="A8" workbookViewId="0">
      <selection activeCell="H34" sqref="H34"/>
    </sheetView>
  </sheetViews>
  <sheetFormatPr defaultRowHeight="15"/>
  <sheetData>
    <row r="2" spans="2:2">
      <c r="B2" s="9" t="s">
        <v>74</v>
      </c>
    </row>
    <row r="3" spans="2:2">
      <c r="B3" s="9" t="s">
        <v>1556</v>
      </c>
    </row>
    <row r="4" spans="2:2">
      <c r="B4" s="9" t="s">
        <v>14</v>
      </c>
    </row>
    <row r="5" spans="2:2">
      <c r="B5" s="9" t="s">
        <v>1662</v>
      </c>
    </row>
    <row r="6" spans="2:2">
      <c r="B6" s="9" t="s">
        <v>1668</v>
      </c>
    </row>
    <row r="7" spans="2:2">
      <c r="B7" s="9" t="s">
        <v>1739</v>
      </c>
    </row>
    <row r="8" spans="2:2">
      <c r="B8" s="9" t="s">
        <v>1766</v>
      </c>
    </row>
    <row r="9" spans="2:2">
      <c r="B9" s="9" t="s">
        <v>1785</v>
      </c>
    </row>
    <row r="10" spans="2:2">
      <c r="B10" s="9" t="s">
        <v>1809</v>
      </c>
    </row>
    <row r="11" spans="2:2">
      <c r="B11" s="9" t="s">
        <v>1850</v>
      </c>
    </row>
    <row r="12" spans="2:2">
      <c r="B12" s="9" t="s">
        <v>1852</v>
      </c>
    </row>
    <row r="13" spans="2:2">
      <c r="B13" s="9" t="s">
        <v>1866</v>
      </c>
    </row>
    <row r="14" spans="2:2">
      <c r="B14" s="9" t="s">
        <v>1870</v>
      </c>
    </row>
    <row r="15" spans="2:2">
      <c r="B15" s="9" t="s">
        <v>1884</v>
      </c>
    </row>
    <row r="16" spans="2:2">
      <c r="B16" s="9" t="s">
        <v>1890</v>
      </c>
    </row>
    <row r="17" spans="2:2">
      <c r="B17" s="9" t="s">
        <v>1902</v>
      </c>
    </row>
    <row r="18" spans="2:2">
      <c r="B18" s="9" t="s">
        <v>1913</v>
      </c>
    </row>
    <row r="19" spans="2:2">
      <c r="B19" s="9" t="s">
        <v>1920</v>
      </c>
    </row>
    <row r="20" spans="2:2">
      <c r="B20" s="9" t="s">
        <v>1924</v>
      </c>
    </row>
    <row r="21" spans="2:2">
      <c r="B21" s="9" t="s">
        <v>1932</v>
      </c>
    </row>
    <row r="22" spans="2:2">
      <c r="B22" s="9" t="s">
        <v>1942</v>
      </c>
    </row>
    <row r="23" spans="2:2">
      <c r="B23" s="9" t="s">
        <v>1943</v>
      </c>
    </row>
    <row r="24" spans="2:2">
      <c r="B24" s="9" t="s">
        <v>1962</v>
      </c>
    </row>
    <row r="25" spans="2:2">
      <c r="B25" s="9" t="s">
        <v>1980</v>
      </c>
    </row>
    <row r="26" spans="2:2">
      <c r="B26" s="9" t="s">
        <v>1982</v>
      </c>
    </row>
    <row r="27" spans="2:2">
      <c r="B27" s="9" t="s">
        <v>1990</v>
      </c>
    </row>
    <row r="28" spans="2:2">
      <c r="B28" s="9" t="s">
        <v>1992</v>
      </c>
    </row>
    <row r="29" spans="2:2">
      <c r="B29" s="9" t="s">
        <v>2006</v>
      </c>
    </row>
    <row r="30" spans="2:2">
      <c r="B30" s="9" t="s">
        <v>2011</v>
      </c>
    </row>
    <row r="31" spans="2:2">
      <c r="B31" s="9" t="s">
        <v>2013</v>
      </c>
    </row>
    <row r="32" spans="2:2">
      <c r="B32" s="9" t="s">
        <v>2037</v>
      </c>
    </row>
    <row r="33" spans="2:2">
      <c r="B33" s="9" t="s">
        <v>2043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D1996-4763-40BC-92C4-B6E77CB85B44}">
  <sheetPr>
    <tabColor theme="7" tint="0.39997558519241921"/>
  </sheetPr>
  <dimension ref="A2:X200"/>
  <sheetViews>
    <sheetView showGridLines="0" topLeftCell="A163" zoomScale="70" zoomScaleNormal="70" workbookViewId="0">
      <selection activeCell="W3" sqref="W3:X200"/>
    </sheetView>
  </sheetViews>
  <sheetFormatPr defaultRowHeight="15"/>
  <cols>
    <col min="1" max="1" width="15.28515625" style="17" bestFit="1" customWidth="1"/>
    <col min="2" max="2" width="6.28515625" style="17" bestFit="1" customWidth="1"/>
    <col min="3" max="3" width="17.42578125" style="17" bestFit="1" customWidth="1"/>
    <col min="4" max="4" width="8.7109375" style="17" bestFit="1" customWidth="1"/>
    <col min="5" max="5" width="17.85546875" style="17" bestFit="1" customWidth="1"/>
    <col min="6" max="6" width="8.7109375" style="17" bestFit="1" customWidth="1"/>
    <col min="7" max="7" width="17.28515625" style="17" bestFit="1" customWidth="1"/>
    <col min="8" max="8" width="9.5703125" style="17" bestFit="1" customWidth="1"/>
    <col min="9" max="9" width="17.85546875" style="17" bestFit="1" customWidth="1"/>
    <col min="10" max="10" width="8.7109375" style="17" bestFit="1" customWidth="1"/>
    <col min="11" max="11" width="17.85546875" style="17" bestFit="1" customWidth="1"/>
    <col min="12" max="12" width="9.5703125" style="17" bestFit="1" customWidth="1"/>
    <col min="13" max="13" width="17.85546875" style="17" bestFit="1" customWidth="1"/>
    <col min="14" max="14" width="8.7109375" style="17" bestFit="1" customWidth="1"/>
    <col min="15" max="15" width="17.85546875" style="17" bestFit="1" customWidth="1"/>
    <col min="16" max="16" width="8.7109375" style="18" bestFit="1" customWidth="1"/>
    <col min="17" max="18" width="9.140625" style="18"/>
    <col min="19" max="19" width="15.28515625" style="18" bestFit="1" customWidth="1"/>
    <col min="20" max="20" width="6.28515625" style="18" bestFit="1" customWidth="1"/>
    <col min="21" max="21" width="17.85546875" style="18" bestFit="1" customWidth="1"/>
    <col min="22" max="22" width="5.7109375" style="18" bestFit="1" customWidth="1"/>
    <col min="23" max="23" width="17.140625" style="18" bestFit="1" customWidth="1"/>
    <col min="24" max="24" width="5.7109375" style="18" bestFit="1" customWidth="1"/>
    <col min="25" max="16384" width="9.140625" style="17"/>
  </cols>
  <sheetData>
    <row r="2" spans="1:24">
      <c r="A2" s="19" t="s">
        <v>2322</v>
      </c>
      <c r="B2" s="19" t="s">
        <v>2323</v>
      </c>
      <c r="C2" s="19" t="s">
        <v>2324</v>
      </c>
      <c r="D2" s="19" t="s">
        <v>39</v>
      </c>
      <c r="E2" s="19" t="s">
        <v>2325</v>
      </c>
      <c r="F2" s="19" t="s">
        <v>45</v>
      </c>
      <c r="G2" s="19" t="s">
        <v>2326</v>
      </c>
      <c r="H2" s="19" t="s">
        <v>48</v>
      </c>
      <c r="I2" s="19" t="s">
        <v>2327</v>
      </c>
      <c r="J2" s="19" t="s">
        <v>51</v>
      </c>
      <c r="K2" s="19" t="s">
        <v>2328</v>
      </c>
      <c r="L2" s="19" t="s">
        <v>54</v>
      </c>
      <c r="M2" s="19" t="s">
        <v>2329</v>
      </c>
      <c r="N2" s="19" t="s">
        <v>57</v>
      </c>
      <c r="O2" s="19" t="s">
        <v>2330</v>
      </c>
      <c r="P2" s="19" t="s">
        <v>61</v>
      </c>
      <c r="S2" s="19" t="s">
        <v>2322</v>
      </c>
      <c r="T2" s="19" t="s">
        <v>2331</v>
      </c>
      <c r="U2" s="19" t="s">
        <v>2332</v>
      </c>
      <c r="V2" s="19" t="s">
        <v>65</v>
      </c>
      <c r="W2" s="19" t="s">
        <v>2333</v>
      </c>
      <c r="X2" s="19" t="s">
        <v>70</v>
      </c>
    </row>
    <row r="3" spans="1:24">
      <c r="A3" s="19" t="s">
        <v>74</v>
      </c>
      <c r="B3" s="20">
        <v>2022</v>
      </c>
      <c r="C3" s="20" t="str">
        <f>$D$2&amp;A3&amp;B3</f>
        <v>G01FACED2022</v>
      </c>
      <c r="D3" s="21">
        <v>0.65</v>
      </c>
      <c r="E3" s="20" t="str">
        <f>$F$2&amp;A3&amp;B3</f>
        <v>G02FACED2022</v>
      </c>
      <c r="F3" s="21">
        <v>0.11</v>
      </c>
      <c r="G3" s="21" t="str">
        <f>$H$2&amp;A3&amp;B3</f>
        <v>G03FACED2022</v>
      </c>
      <c r="H3" s="21">
        <v>0.09</v>
      </c>
      <c r="I3" s="21" t="str">
        <f>$J$2&amp;A3&amp;B3</f>
        <v>G04FACED2022</v>
      </c>
      <c r="J3" s="21">
        <v>0.51</v>
      </c>
      <c r="K3" s="21" t="str">
        <f>$L$2&amp;A3&amp;B3</f>
        <v>G05FACED2022</v>
      </c>
      <c r="L3" s="21">
        <v>0.54</v>
      </c>
      <c r="M3" s="21" t="str">
        <f>$N$2&amp;A3&amp;B3</f>
        <v>G06FACED2022</v>
      </c>
      <c r="N3" s="21">
        <v>0.9</v>
      </c>
      <c r="O3" s="21" t="str">
        <f>$P$2&amp;A3&amp;B3</f>
        <v>G07FACED2022</v>
      </c>
      <c r="P3" s="21">
        <v>0.44</v>
      </c>
      <c r="S3" s="19" t="s">
        <v>74</v>
      </c>
      <c r="T3" s="20">
        <v>2022</v>
      </c>
      <c r="U3" s="20" t="str">
        <f>$V$2&amp;S3&amp;T3</f>
        <v>G09FACED2022</v>
      </c>
      <c r="V3" s="22">
        <v>4</v>
      </c>
      <c r="W3" s="22" t="str">
        <f>$X$2&amp;S3&amp;T3</f>
        <v>G11FACED2022</v>
      </c>
      <c r="X3" s="22">
        <v>4</v>
      </c>
    </row>
    <row r="4" spans="1:24">
      <c r="A4" s="19" t="s">
        <v>1556</v>
      </c>
      <c r="B4" s="20">
        <v>2022</v>
      </c>
      <c r="C4" s="20" t="str">
        <f t="shared" ref="C4:C67" si="0">$D$2&amp;A4&amp;B4</f>
        <v>G01FACES2022</v>
      </c>
      <c r="D4" s="21">
        <v>0.5232</v>
      </c>
      <c r="E4" s="20" t="str">
        <f t="shared" ref="E4:E67" si="1">$F$2&amp;A4&amp;B4</f>
        <v>G02FACES2022</v>
      </c>
      <c r="F4" s="21">
        <v>0.1246</v>
      </c>
      <c r="G4" s="21" t="str">
        <f t="shared" ref="G4:G67" si="2">$H$2&amp;A4&amp;B4</f>
        <v>G03FACES2022</v>
      </c>
      <c r="H4" s="21">
        <v>0.13689999999999999</v>
      </c>
      <c r="I4" s="21" t="str">
        <f t="shared" ref="I4:I67" si="3">$J$2&amp;A4&amp;B4</f>
        <v>G04FACES2022</v>
      </c>
      <c r="J4" s="21">
        <v>0.67330000000000001</v>
      </c>
      <c r="K4" s="21" t="str">
        <f t="shared" ref="K4:K67" si="4">$L$2&amp;A4&amp;B4</f>
        <v>G05FACES2022</v>
      </c>
      <c r="L4" s="21">
        <v>0.59399999999999997</v>
      </c>
      <c r="M4" s="21" t="str">
        <f t="shared" ref="M4:M67" si="5">$N$2&amp;A4&amp;B4</f>
        <v>G06FACES2022</v>
      </c>
      <c r="N4" s="21">
        <v>0.32519999999999999</v>
      </c>
      <c r="O4" s="21" t="str">
        <f t="shared" ref="O4:O67" si="6">$P$2&amp;A4&amp;B4</f>
        <v>G07FACES2022</v>
      </c>
      <c r="P4" s="21">
        <v>0.22</v>
      </c>
      <c r="S4" s="19" t="s">
        <v>1556</v>
      </c>
      <c r="T4" s="20">
        <v>2022</v>
      </c>
      <c r="U4" s="20" t="str">
        <f t="shared" ref="U4:U67" si="7">$V$2&amp;S4&amp;T4</f>
        <v>G09FACES2022</v>
      </c>
      <c r="V4" s="22">
        <v>3.75</v>
      </c>
      <c r="W4" s="22" t="str">
        <f t="shared" ref="W4:W67" si="8">$X$2&amp;S4&amp;T4</f>
        <v>G11FACES2022</v>
      </c>
      <c r="X4" s="22">
        <v>4</v>
      </c>
    </row>
    <row r="5" spans="1:24">
      <c r="A5" s="19" t="s">
        <v>14</v>
      </c>
      <c r="B5" s="20">
        <v>2022</v>
      </c>
      <c r="C5" s="20" t="str">
        <f t="shared" si="0"/>
        <v>G01FACIC2022</v>
      </c>
      <c r="D5" s="21">
        <v>5.4000000000000003E-3</v>
      </c>
      <c r="E5" s="20" t="str">
        <f t="shared" si="1"/>
        <v>G02FACIC2022</v>
      </c>
      <c r="F5" s="21">
        <v>0.09</v>
      </c>
      <c r="G5" s="21" t="str">
        <f t="shared" si="2"/>
        <v>G03FACIC2022</v>
      </c>
      <c r="H5" s="21">
        <v>0.05</v>
      </c>
      <c r="I5" s="21" t="str">
        <f t="shared" si="3"/>
        <v>G04FACIC2022</v>
      </c>
      <c r="J5" s="21">
        <v>0.7</v>
      </c>
      <c r="K5" s="21" t="str">
        <f t="shared" si="4"/>
        <v>G05FACIC2022</v>
      </c>
      <c r="L5" s="21">
        <v>0.65</v>
      </c>
      <c r="M5" s="21" t="str">
        <f t="shared" si="5"/>
        <v>G06FACIC2022</v>
      </c>
      <c r="N5" s="21">
        <v>0.3</v>
      </c>
      <c r="O5" s="21" t="str">
        <f t="shared" si="6"/>
        <v>G07FACIC2022</v>
      </c>
      <c r="P5" s="21">
        <v>0.26</v>
      </c>
      <c r="S5" s="19" t="s">
        <v>14</v>
      </c>
      <c r="T5" s="20">
        <v>2022</v>
      </c>
      <c r="U5" s="20" t="str">
        <f t="shared" si="7"/>
        <v>G09FACIC2022</v>
      </c>
      <c r="V5" s="22">
        <v>4</v>
      </c>
      <c r="W5" s="22" t="str">
        <f t="shared" si="8"/>
        <v>G11FACIC2022</v>
      </c>
      <c r="X5" s="22">
        <v>4</v>
      </c>
    </row>
    <row r="6" spans="1:24">
      <c r="A6" s="19" t="s">
        <v>1662</v>
      </c>
      <c r="B6" s="20">
        <v>2022</v>
      </c>
      <c r="C6" s="20" t="str">
        <f t="shared" si="0"/>
        <v>G01FACOM2022</v>
      </c>
      <c r="D6" s="21">
        <v>0.27</v>
      </c>
      <c r="E6" s="20" t="str">
        <f t="shared" si="1"/>
        <v>G02FACOM2022</v>
      </c>
      <c r="F6" s="21">
        <v>0.15</v>
      </c>
      <c r="G6" s="21" t="str">
        <f t="shared" si="2"/>
        <v>G03FACOM2022</v>
      </c>
      <c r="H6" s="21" t="s">
        <v>1779</v>
      </c>
      <c r="I6" s="21" t="str">
        <f t="shared" si="3"/>
        <v>G04FACOM2022</v>
      </c>
      <c r="J6" s="21">
        <v>0.9</v>
      </c>
      <c r="K6" s="21" t="str">
        <f t="shared" si="4"/>
        <v>G05FACOM2022</v>
      </c>
      <c r="L6" s="21" t="s">
        <v>1779</v>
      </c>
      <c r="M6" s="21" t="str">
        <f t="shared" si="5"/>
        <v>G06FACOM2022</v>
      </c>
      <c r="N6" s="21">
        <v>0.18</v>
      </c>
      <c r="O6" s="21" t="str">
        <f t="shared" si="6"/>
        <v>G07FACOM2022</v>
      </c>
      <c r="P6" s="21">
        <v>7.0000000000000007E-2</v>
      </c>
      <c r="S6" s="19" t="s">
        <v>1662</v>
      </c>
      <c r="T6" s="20">
        <v>2022</v>
      </c>
      <c r="U6" s="20" t="str">
        <f t="shared" si="7"/>
        <v>G09FACOM2022</v>
      </c>
      <c r="V6" s="22">
        <v>4</v>
      </c>
      <c r="W6" s="22" t="str">
        <f t="shared" si="8"/>
        <v>G11FACOM2022</v>
      </c>
      <c r="X6" s="22">
        <v>4</v>
      </c>
    </row>
    <row r="7" spans="1:24">
      <c r="A7" s="19" t="s">
        <v>1668</v>
      </c>
      <c r="B7" s="20">
        <v>2022</v>
      </c>
      <c r="C7" s="20" t="str">
        <f t="shared" si="0"/>
        <v>G01FADIR2022</v>
      </c>
      <c r="D7" s="21">
        <v>0.86</v>
      </c>
      <c r="E7" s="20" t="str">
        <f t="shared" si="1"/>
        <v>G02FADIR2022</v>
      </c>
      <c r="F7" s="21">
        <v>1.6E-2</v>
      </c>
      <c r="G7" s="21" t="str">
        <f t="shared" si="2"/>
        <v>G03FADIR2022</v>
      </c>
      <c r="H7" s="21">
        <v>0</v>
      </c>
      <c r="I7" s="21" t="str">
        <f t="shared" si="3"/>
        <v>G04FADIR2022</v>
      </c>
      <c r="J7" s="21">
        <v>0.37</v>
      </c>
      <c r="K7" s="21" t="str">
        <f t="shared" si="4"/>
        <v>G05FADIR2022</v>
      </c>
      <c r="L7" s="21">
        <v>0.42</v>
      </c>
      <c r="M7" s="21" t="str">
        <f t="shared" si="5"/>
        <v>G06FADIR2022</v>
      </c>
      <c r="N7" s="21">
        <v>0.72</v>
      </c>
      <c r="O7" s="21" t="str">
        <f t="shared" si="6"/>
        <v>G07FADIR2022</v>
      </c>
      <c r="P7" s="21">
        <v>0.63</v>
      </c>
      <c r="S7" s="19" t="s">
        <v>1785</v>
      </c>
      <c r="T7" s="20">
        <v>2022</v>
      </c>
      <c r="U7" s="20" t="str">
        <f t="shared" si="7"/>
        <v>G09FAMAT2022</v>
      </c>
      <c r="V7" s="22">
        <v>2.5</v>
      </c>
      <c r="W7" s="22" t="str">
        <f t="shared" si="8"/>
        <v>G11FAMAT2022</v>
      </c>
      <c r="X7" s="22">
        <v>4</v>
      </c>
    </row>
    <row r="8" spans="1:24">
      <c r="A8" s="19" t="s">
        <v>1766</v>
      </c>
      <c r="B8" s="20">
        <v>2022</v>
      </c>
      <c r="C8" s="20" t="str">
        <f t="shared" si="0"/>
        <v>G01FAGEN2022</v>
      </c>
      <c r="D8" s="21">
        <v>0.59</v>
      </c>
      <c r="E8" s="20" t="str">
        <f t="shared" si="1"/>
        <v>G02FAGEN2022</v>
      </c>
      <c r="F8" s="21">
        <v>9.7699999999999995E-2</v>
      </c>
      <c r="G8" s="21" t="str">
        <f t="shared" si="2"/>
        <v>G03FAGEN2022</v>
      </c>
      <c r="H8" s="21">
        <v>0.12</v>
      </c>
      <c r="I8" s="21" t="str">
        <f t="shared" si="3"/>
        <v>G04FAGEN2022</v>
      </c>
      <c r="J8" s="21">
        <v>0.86150000000000004</v>
      </c>
      <c r="K8" s="21" t="str">
        <f t="shared" si="4"/>
        <v>G05FAGEN2022</v>
      </c>
      <c r="L8" s="21">
        <v>0.89700000000000002</v>
      </c>
      <c r="M8" s="21" t="str">
        <f t="shared" si="5"/>
        <v>G06FAGEN2022</v>
      </c>
      <c r="N8" s="21">
        <v>0.13</v>
      </c>
      <c r="O8" s="21" t="str">
        <f t="shared" si="6"/>
        <v>G07FAGEN2022</v>
      </c>
      <c r="P8" s="21">
        <v>0.11</v>
      </c>
      <c r="S8" s="19" t="s">
        <v>1809</v>
      </c>
      <c r="T8" s="20">
        <v>2022</v>
      </c>
      <c r="U8" s="20" t="str">
        <f t="shared" si="7"/>
        <v>G09FAMED2022</v>
      </c>
      <c r="V8" s="22">
        <v>4.33</v>
      </c>
      <c r="W8" s="22" t="str">
        <f t="shared" si="8"/>
        <v>G11FAMED2022</v>
      </c>
      <c r="X8" s="22">
        <v>4</v>
      </c>
    </row>
    <row r="9" spans="1:24">
      <c r="A9" s="19" t="s">
        <v>1785</v>
      </c>
      <c r="B9" s="20">
        <v>2022</v>
      </c>
      <c r="C9" s="20" t="str">
        <f t="shared" si="0"/>
        <v>G01FAMAT2022</v>
      </c>
      <c r="D9" s="21">
        <v>0.28999999999999998</v>
      </c>
      <c r="E9" s="20" t="str">
        <f t="shared" si="1"/>
        <v>G02FAMAT2022</v>
      </c>
      <c r="F9" s="21">
        <v>0.22</v>
      </c>
      <c r="G9" s="21" t="str">
        <f t="shared" si="2"/>
        <v>G03FAMAT2022</v>
      </c>
      <c r="H9" s="21">
        <v>0.2</v>
      </c>
      <c r="I9" s="21" t="str">
        <f t="shared" si="3"/>
        <v>G04FAMAT2022</v>
      </c>
      <c r="J9" s="21">
        <v>0.7</v>
      </c>
      <c r="K9" s="21" t="str">
        <f t="shared" si="4"/>
        <v>G05FAMAT2022</v>
      </c>
      <c r="L9" s="21">
        <v>0.72</v>
      </c>
      <c r="M9" s="21" t="str">
        <f t="shared" si="5"/>
        <v>G06FAMAT2022</v>
      </c>
      <c r="N9" s="21">
        <v>0.27</v>
      </c>
      <c r="O9" s="21" t="str">
        <f t="shared" si="6"/>
        <v>G07FAMAT2022</v>
      </c>
      <c r="P9" s="21">
        <v>0.15</v>
      </c>
      <c r="S9" s="19" t="s">
        <v>1852</v>
      </c>
      <c r="T9" s="20">
        <v>2022</v>
      </c>
      <c r="U9" s="20" t="str">
        <f t="shared" si="7"/>
        <v>G09FAUED2022</v>
      </c>
      <c r="V9" s="22">
        <v>5</v>
      </c>
      <c r="W9" s="22" t="str">
        <f t="shared" si="8"/>
        <v>G11FAUED2022</v>
      </c>
      <c r="X9" s="22">
        <v>4</v>
      </c>
    </row>
    <row r="10" spans="1:24">
      <c r="A10" s="19" t="s">
        <v>1809</v>
      </c>
      <c r="B10" s="20">
        <v>2022</v>
      </c>
      <c r="C10" s="20" t="str">
        <f t="shared" si="0"/>
        <v>G01FAMED2022</v>
      </c>
      <c r="D10" s="21">
        <v>0.70699999999999996</v>
      </c>
      <c r="E10" s="20" t="str">
        <f t="shared" si="1"/>
        <v>G02FAMED2022</v>
      </c>
      <c r="F10" s="21">
        <v>4.6600000000000003E-2</v>
      </c>
      <c r="G10" s="21" t="str">
        <f t="shared" si="2"/>
        <v>G03FAMED2022</v>
      </c>
      <c r="H10" s="21">
        <v>4.3999999999999997E-2</v>
      </c>
      <c r="I10" s="21" t="str">
        <f t="shared" si="3"/>
        <v>G04FAMED2022</v>
      </c>
      <c r="J10" s="21">
        <v>0.3478</v>
      </c>
      <c r="K10" s="21" t="str">
        <f t="shared" si="4"/>
        <v>G05FAMED2022</v>
      </c>
      <c r="L10" s="21">
        <v>0.34300000000000003</v>
      </c>
      <c r="M10" s="21" t="str">
        <f t="shared" si="5"/>
        <v>G06FAMED2022</v>
      </c>
      <c r="N10" s="21">
        <v>0.43049999999999999</v>
      </c>
      <c r="O10" s="21" t="str">
        <f t="shared" si="6"/>
        <v>G07FAMED2022</v>
      </c>
      <c r="P10" s="21">
        <v>0.52</v>
      </c>
      <c r="S10" s="19" t="s">
        <v>1870</v>
      </c>
      <c r="T10" s="20">
        <v>2022</v>
      </c>
      <c r="U10" s="20" t="str">
        <f t="shared" si="7"/>
        <v>G09FEELT2022</v>
      </c>
      <c r="V10" s="22">
        <v>3.3</v>
      </c>
      <c r="W10" s="22" t="str">
        <f t="shared" si="8"/>
        <v>G11FEELT2022</v>
      </c>
      <c r="X10" s="22">
        <v>4</v>
      </c>
    </row>
    <row r="11" spans="1:24">
      <c r="A11" s="19" t="s">
        <v>1852</v>
      </c>
      <c r="B11" s="20">
        <v>2022</v>
      </c>
      <c r="C11" s="20" t="str">
        <f t="shared" si="0"/>
        <v>G01FAUED2022</v>
      </c>
      <c r="D11" s="21">
        <v>0.69220000000000004</v>
      </c>
      <c r="E11" s="20" t="str">
        <f t="shared" si="1"/>
        <v>G02FAUED2022</v>
      </c>
      <c r="F11" s="21">
        <v>1.52E-2</v>
      </c>
      <c r="G11" s="21" t="str">
        <f t="shared" si="2"/>
        <v>G03FAUED2022</v>
      </c>
      <c r="H11" s="21">
        <v>0.06</v>
      </c>
      <c r="I11" s="21" t="str">
        <f t="shared" si="3"/>
        <v>G04FAUED2022</v>
      </c>
      <c r="J11" s="21">
        <v>0.81399999999999995</v>
      </c>
      <c r="K11" s="21" t="str">
        <f t="shared" si="4"/>
        <v>G05FAUED2022</v>
      </c>
      <c r="L11" s="21">
        <v>0.83599999999999997</v>
      </c>
      <c r="M11" s="21" t="str">
        <f t="shared" si="5"/>
        <v>G06FAUED2022</v>
      </c>
      <c r="N11" s="21">
        <v>0.29549999999999998</v>
      </c>
      <c r="O11" s="21" t="str">
        <f t="shared" si="6"/>
        <v>G07FAUED2022</v>
      </c>
      <c r="P11" s="21">
        <v>0.28000000000000003</v>
      </c>
      <c r="S11" s="19" t="s">
        <v>1884</v>
      </c>
      <c r="T11" s="20">
        <v>2022</v>
      </c>
      <c r="U11" s="20" t="str">
        <f t="shared" si="7"/>
        <v>G09FEMEC2022</v>
      </c>
      <c r="V11" s="22">
        <v>4.7</v>
      </c>
      <c r="W11" s="22" t="str">
        <f t="shared" si="8"/>
        <v>G11FEMEC2022</v>
      </c>
      <c r="X11" s="22">
        <v>4</v>
      </c>
    </row>
    <row r="12" spans="1:24">
      <c r="A12" s="19" t="s">
        <v>1866</v>
      </c>
      <c r="B12" s="20">
        <v>2022</v>
      </c>
      <c r="C12" s="20" t="str">
        <f t="shared" si="0"/>
        <v>G01FECIV2022</v>
      </c>
      <c r="D12" s="21">
        <v>0.75</v>
      </c>
      <c r="E12" s="20" t="str">
        <f t="shared" si="1"/>
        <v>G02FECIV2022</v>
      </c>
      <c r="F12" s="21">
        <v>0.05</v>
      </c>
      <c r="G12" s="21" t="str">
        <f t="shared" si="2"/>
        <v>G03FECIV2022</v>
      </c>
      <c r="H12" s="21">
        <v>0.05</v>
      </c>
      <c r="I12" s="21" t="str">
        <f t="shared" si="3"/>
        <v>G04FECIV2022</v>
      </c>
      <c r="J12" s="21">
        <v>0.4</v>
      </c>
      <c r="K12" s="21" t="str">
        <f t="shared" si="4"/>
        <v>G05FECIV2022</v>
      </c>
      <c r="L12" s="21">
        <v>0.35</v>
      </c>
      <c r="M12" s="21" t="str">
        <f t="shared" si="5"/>
        <v>G06FECIV2022</v>
      </c>
      <c r="N12" s="21">
        <v>0.2</v>
      </c>
      <c r="O12" s="21" t="str">
        <f t="shared" si="6"/>
        <v>G07FECIV2022</v>
      </c>
      <c r="P12" s="21">
        <v>0.52</v>
      </c>
      <c r="S12" s="19" t="s">
        <v>1890</v>
      </c>
      <c r="T12" s="20">
        <v>2022</v>
      </c>
      <c r="U12" s="20" t="str">
        <f t="shared" si="7"/>
        <v>G09FEQUI2022</v>
      </c>
      <c r="V12" s="22">
        <v>4</v>
      </c>
      <c r="W12" s="22" t="str">
        <f t="shared" si="8"/>
        <v>G11FEQUI2022</v>
      </c>
      <c r="X12" s="22">
        <v>4</v>
      </c>
    </row>
    <row r="13" spans="1:24">
      <c r="A13" s="19" t="s">
        <v>1870</v>
      </c>
      <c r="B13" s="20">
        <v>2022</v>
      </c>
      <c r="C13" s="20" t="str">
        <f t="shared" si="0"/>
        <v>G01FEELT2022</v>
      </c>
      <c r="D13" s="21">
        <v>0.441</v>
      </c>
      <c r="E13" s="20" t="str">
        <f t="shared" si="1"/>
        <v>G02FEELT2022</v>
      </c>
      <c r="F13" s="21">
        <v>0.13700000000000001</v>
      </c>
      <c r="G13" s="21" t="str">
        <f t="shared" si="2"/>
        <v>G03FEELT2022</v>
      </c>
      <c r="H13" s="21">
        <v>0.1552</v>
      </c>
      <c r="I13" s="21" t="str">
        <f t="shared" si="3"/>
        <v>G04FEELT2022</v>
      </c>
      <c r="J13" s="21">
        <v>0.78979999999999995</v>
      </c>
      <c r="K13" s="21" t="str">
        <f t="shared" si="4"/>
        <v>G05FEELT2022</v>
      </c>
      <c r="L13" s="21">
        <v>0.96299999999999997</v>
      </c>
      <c r="M13" s="21" t="str">
        <f t="shared" si="5"/>
        <v>G06FEELT2022</v>
      </c>
      <c r="N13" s="21">
        <v>0.1547</v>
      </c>
      <c r="O13" s="21" t="str">
        <f t="shared" si="6"/>
        <v>G07FEELT2022</v>
      </c>
      <c r="P13" s="21">
        <v>0.17</v>
      </c>
      <c r="S13" s="19" t="s">
        <v>1902</v>
      </c>
      <c r="T13" s="20">
        <v>2022</v>
      </c>
      <c r="U13" s="20" t="str">
        <f t="shared" si="7"/>
        <v>G09FOUFU2022</v>
      </c>
      <c r="V13" s="22">
        <v>4</v>
      </c>
      <c r="W13" s="22" t="str">
        <f t="shared" si="8"/>
        <v>G11FOUFU2022</v>
      </c>
      <c r="X13" s="22">
        <v>4</v>
      </c>
    </row>
    <row r="14" spans="1:24">
      <c r="A14" s="19" t="s">
        <v>1884</v>
      </c>
      <c r="B14" s="20">
        <v>2022</v>
      </c>
      <c r="C14" s="20" t="str">
        <f t="shared" si="0"/>
        <v>G01FEMEC2022</v>
      </c>
      <c r="D14" s="21">
        <v>0.6</v>
      </c>
      <c r="E14" s="20" t="str">
        <f t="shared" si="1"/>
        <v>G02FEMEC2022</v>
      </c>
      <c r="F14" s="21">
        <v>9.2999999999999999E-2</v>
      </c>
      <c r="G14" s="21" t="str">
        <f t="shared" si="2"/>
        <v>G03FEMEC2022</v>
      </c>
      <c r="H14" s="21">
        <v>0.09</v>
      </c>
      <c r="I14" s="21" t="str">
        <f t="shared" si="3"/>
        <v>G04FEMEC2022</v>
      </c>
      <c r="J14" s="21">
        <v>0.87</v>
      </c>
      <c r="K14" s="21" t="str">
        <f t="shared" si="4"/>
        <v>G05FEMEC2022</v>
      </c>
      <c r="L14" s="21">
        <v>0.91</v>
      </c>
      <c r="M14" s="21" t="str">
        <f t="shared" si="5"/>
        <v>G06FEMEC2022</v>
      </c>
      <c r="N14" s="21">
        <v>0.22</v>
      </c>
      <c r="O14" s="21" t="str">
        <f t="shared" si="6"/>
        <v>G07FEMEC2022</v>
      </c>
      <c r="P14" s="21">
        <v>0.12</v>
      </c>
      <c r="S14" s="19" t="s">
        <v>1924</v>
      </c>
      <c r="T14" s="20">
        <v>2022</v>
      </c>
      <c r="U14" s="20" t="str">
        <f t="shared" si="7"/>
        <v>G09ICBIM2022</v>
      </c>
      <c r="V14" s="22">
        <v>4</v>
      </c>
      <c r="W14" s="22" t="str">
        <f t="shared" si="8"/>
        <v>G11ICBIM2022</v>
      </c>
      <c r="X14" s="22">
        <v>4</v>
      </c>
    </row>
    <row r="15" spans="1:24">
      <c r="A15" s="19" t="s">
        <v>1890</v>
      </c>
      <c r="B15" s="20">
        <v>2022</v>
      </c>
      <c r="C15" s="20" t="str">
        <f t="shared" si="0"/>
        <v>G01FEQUI2022</v>
      </c>
      <c r="D15" s="21">
        <v>0.83499999999999996</v>
      </c>
      <c r="E15" s="20" t="str">
        <f t="shared" si="1"/>
        <v>G02FEQUI2022</v>
      </c>
      <c r="F15" s="21">
        <v>3.5000000000000003E-2</v>
      </c>
      <c r="G15" s="21" t="str">
        <f t="shared" si="2"/>
        <v>G03FEQUI2022</v>
      </c>
      <c r="H15" s="21">
        <v>6.0999999999999999E-2</v>
      </c>
      <c r="I15" s="21" t="str">
        <f t="shared" si="3"/>
        <v>G04FEQUI2022</v>
      </c>
      <c r="J15" s="21">
        <v>0.9</v>
      </c>
      <c r="K15" s="21" t="str">
        <f t="shared" si="4"/>
        <v>G05FEQUI2022</v>
      </c>
      <c r="L15" s="21">
        <v>0.9</v>
      </c>
      <c r="M15" s="21" t="str">
        <f t="shared" si="5"/>
        <v>G06FEQUI2022</v>
      </c>
      <c r="N15" s="21">
        <v>0.25</v>
      </c>
      <c r="O15" s="21" t="str">
        <f t="shared" si="6"/>
        <v>G07FEQUI2022</v>
      </c>
      <c r="P15" s="21">
        <v>7.0000000000000007E-2</v>
      </c>
      <c r="S15" s="19" t="s">
        <v>1942</v>
      </c>
      <c r="T15" s="20">
        <v>2022</v>
      </c>
      <c r="U15" s="20" t="str">
        <f t="shared" si="7"/>
        <v>G09ICHPO2022</v>
      </c>
      <c r="V15" s="22">
        <v>3.2</v>
      </c>
      <c r="W15" s="22" t="str">
        <f t="shared" si="8"/>
        <v>G11ICHPO2022</v>
      </c>
      <c r="X15" s="22">
        <v>4</v>
      </c>
    </row>
    <row r="16" spans="1:24">
      <c r="A16" s="19" t="s">
        <v>1902</v>
      </c>
      <c r="B16" s="20">
        <v>2022</v>
      </c>
      <c r="C16" s="20" t="str">
        <f t="shared" si="0"/>
        <v>G01FOUFU2022</v>
      </c>
      <c r="D16" s="21">
        <v>0.79</v>
      </c>
      <c r="E16" s="20" t="str">
        <f t="shared" si="1"/>
        <v>G02FOUFU2022</v>
      </c>
      <c r="F16" s="21">
        <v>0.04</v>
      </c>
      <c r="G16" s="21" t="str">
        <f t="shared" si="2"/>
        <v>G03FOUFU2022</v>
      </c>
      <c r="H16" s="21">
        <v>0.06</v>
      </c>
      <c r="I16" s="21" t="str">
        <f t="shared" si="3"/>
        <v>G04FOUFU2022</v>
      </c>
      <c r="J16" s="21">
        <v>0.2</v>
      </c>
      <c r="K16" s="21" t="str">
        <f t="shared" si="4"/>
        <v>G05FOUFU2022</v>
      </c>
      <c r="L16" s="21">
        <v>0.15</v>
      </c>
      <c r="M16" s="21" t="str">
        <f t="shared" si="5"/>
        <v>G06FOUFU2022</v>
      </c>
      <c r="N16" s="21">
        <v>0.8</v>
      </c>
      <c r="O16" s="21" t="str">
        <f t="shared" si="6"/>
        <v>G07FOUFU2022</v>
      </c>
      <c r="P16" s="21">
        <v>0.76</v>
      </c>
      <c r="S16" s="19" t="s">
        <v>1943</v>
      </c>
      <c r="T16" s="20">
        <v>2022</v>
      </c>
      <c r="U16" s="20" t="str">
        <f t="shared" si="7"/>
        <v>G09ICIAG2022</v>
      </c>
      <c r="V16" s="22">
        <v>4</v>
      </c>
      <c r="W16" s="22" t="str">
        <f t="shared" si="8"/>
        <v>G11ICIAG2022</v>
      </c>
      <c r="X16" s="22">
        <v>4</v>
      </c>
    </row>
    <row r="17" spans="1:24">
      <c r="A17" s="19" t="s">
        <v>1913</v>
      </c>
      <c r="B17" s="20">
        <v>2022</v>
      </c>
      <c r="C17" s="20" t="str">
        <f t="shared" si="0"/>
        <v>G01IARTE2022</v>
      </c>
      <c r="D17" s="21">
        <v>0.61</v>
      </c>
      <c r="E17" s="20" t="str">
        <f t="shared" si="1"/>
        <v>G02IARTE2022</v>
      </c>
      <c r="F17" s="21">
        <v>0.13</v>
      </c>
      <c r="G17" s="21" t="str">
        <f t="shared" si="2"/>
        <v>G03IARTE2022</v>
      </c>
      <c r="H17" s="21">
        <v>0.15</v>
      </c>
      <c r="I17" s="21" t="str">
        <f t="shared" si="3"/>
        <v>G04IARTE2022</v>
      </c>
      <c r="J17" s="21">
        <v>0.89</v>
      </c>
      <c r="K17" s="21" t="str">
        <f t="shared" si="4"/>
        <v>G05IARTE2022</v>
      </c>
      <c r="L17" s="21">
        <v>0.92</v>
      </c>
      <c r="M17" s="21" t="str">
        <f t="shared" si="5"/>
        <v>G06IARTE2022</v>
      </c>
      <c r="N17" s="21">
        <v>0.5</v>
      </c>
      <c r="O17" s="21" t="str">
        <f t="shared" si="6"/>
        <v>G07IARTE2022</v>
      </c>
      <c r="P17" s="21">
        <v>0.09</v>
      </c>
      <c r="S17" s="19" t="s">
        <v>1982</v>
      </c>
      <c r="T17" s="20">
        <v>2022</v>
      </c>
      <c r="U17" s="20" t="str">
        <f t="shared" si="7"/>
        <v>G09IGUFU2022</v>
      </c>
      <c r="V17" s="22">
        <v>4</v>
      </c>
      <c r="W17" s="22" t="str">
        <f t="shared" si="8"/>
        <v>G11IGUFU2022</v>
      </c>
      <c r="X17" s="22">
        <v>4</v>
      </c>
    </row>
    <row r="18" spans="1:24">
      <c r="A18" s="19" t="s">
        <v>1924</v>
      </c>
      <c r="B18" s="20">
        <v>2022</v>
      </c>
      <c r="C18" s="20" t="str">
        <f t="shared" si="0"/>
        <v>G01ICBIM2022</v>
      </c>
      <c r="D18" s="21">
        <v>0.71</v>
      </c>
      <c r="E18" s="20" t="str">
        <f t="shared" si="1"/>
        <v>G02ICBIM2022</v>
      </c>
      <c r="F18" s="21">
        <v>5.33E-2</v>
      </c>
      <c r="G18" s="21" t="str">
        <f t="shared" si="2"/>
        <v>G03ICBIM2022</v>
      </c>
      <c r="H18" s="21">
        <v>2.1000000000000001E-2</v>
      </c>
      <c r="I18" s="21" t="str">
        <f t="shared" si="3"/>
        <v>G04ICBIM2022</v>
      </c>
      <c r="J18" s="21">
        <v>0.43</v>
      </c>
      <c r="K18" s="21" t="str">
        <f t="shared" si="4"/>
        <v>G05ICBIM2022</v>
      </c>
      <c r="L18" s="21">
        <v>0.42</v>
      </c>
      <c r="M18" s="21" t="str">
        <f t="shared" si="5"/>
        <v>G06ICBIM2022</v>
      </c>
      <c r="N18" s="21">
        <v>0.56000000000000005</v>
      </c>
      <c r="O18" s="21" t="str">
        <f t="shared" si="6"/>
        <v>G07ICBIM2022</v>
      </c>
      <c r="P18" s="21">
        <v>0.5</v>
      </c>
      <c r="S18" s="19" t="s">
        <v>2011</v>
      </c>
      <c r="T18" s="20">
        <v>2022</v>
      </c>
      <c r="U18" s="20" t="str">
        <f t="shared" si="7"/>
        <v>G09INFIS2022</v>
      </c>
      <c r="V18" s="22">
        <v>3</v>
      </c>
      <c r="W18" s="22" t="str">
        <f t="shared" si="8"/>
        <v>G11INFIS2022</v>
      </c>
      <c r="X18" s="22">
        <v>4</v>
      </c>
    </row>
    <row r="19" spans="1:24">
      <c r="A19" s="19" t="s">
        <v>1942</v>
      </c>
      <c r="B19" s="20">
        <v>2022</v>
      </c>
      <c r="C19" s="20" t="str">
        <f t="shared" si="0"/>
        <v>G01ICHPO2022</v>
      </c>
      <c r="D19" s="21">
        <v>0.36259999999999998</v>
      </c>
      <c r="E19" s="20" t="str">
        <f t="shared" si="1"/>
        <v>G02ICHPO2022</v>
      </c>
      <c r="F19" s="21">
        <v>0.15579999999999999</v>
      </c>
      <c r="G19" s="21" t="str">
        <f t="shared" si="2"/>
        <v>G03ICHPO2022</v>
      </c>
      <c r="H19" s="21">
        <v>9.5000000000000001E-2</v>
      </c>
      <c r="I19" s="21" t="str">
        <f t="shared" si="3"/>
        <v>G04ICHPO2022</v>
      </c>
      <c r="J19" s="21">
        <v>0.76139999999999997</v>
      </c>
      <c r="K19" s="21" t="str">
        <f t="shared" si="4"/>
        <v>G05ICHPO2022</v>
      </c>
      <c r="L19" s="21">
        <v>0.74399999999999999</v>
      </c>
      <c r="M19" s="21" t="str">
        <f t="shared" si="5"/>
        <v>G06ICHPO2022</v>
      </c>
      <c r="N19" s="21">
        <v>0.19350000000000001</v>
      </c>
      <c r="O19" s="21" t="str">
        <f t="shared" si="6"/>
        <v>G07ICHPO2022</v>
      </c>
      <c r="P19" s="21">
        <v>0.12</v>
      </c>
      <c r="S19" s="19" t="s">
        <v>2013</v>
      </c>
      <c r="T19" s="20">
        <v>2022</v>
      </c>
      <c r="U19" s="20" t="str">
        <f t="shared" si="7"/>
        <v>G09INHIS2022</v>
      </c>
      <c r="V19" s="22">
        <v>4</v>
      </c>
      <c r="W19" s="22" t="str">
        <f t="shared" si="8"/>
        <v>G11INHIS2022</v>
      </c>
      <c r="X19" s="22">
        <v>4</v>
      </c>
    </row>
    <row r="20" spans="1:24">
      <c r="A20" s="19" t="s">
        <v>1943</v>
      </c>
      <c r="B20" s="20">
        <v>2022</v>
      </c>
      <c r="C20" s="20" t="str">
        <f t="shared" si="0"/>
        <v>G01ICIAG2022</v>
      </c>
      <c r="D20" s="21">
        <v>0.55000000000000004</v>
      </c>
      <c r="E20" s="20" t="str">
        <f t="shared" si="1"/>
        <v>G02ICIAG2022</v>
      </c>
      <c r="F20" s="21">
        <v>6.6299999999999998E-2</v>
      </c>
      <c r="G20" s="21" t="str">
        <f t="shared" si="2"/>
        <v>G03ICIAG2022</v>
      </c>
      <c r="H20" s="21">
        <v>8.7999999999999995E-2</v>
      </c>
      <c r="I20" s="21" t="str">
        <f t="shared" si="3"/>
        <v>G04ICIAG2022</v>
      </c>
      <c r="J20" s="21">
        <v>0.68510000000000004</v>
      </c>
      <c r="K20" s="21" t="str">
        <f t="shared" si="4"/>
        <v>G05ICIAG2022</v>
      </c>
      <c r="L20" s="21">
        <v>0.73</v>
      </c>
      <c r="M20" s="21" t="str">
        <f t="shared" si="5"/>
        <v>G06ICIAG2022</v>
      </c>
      <c r="N20" s="21">
        <v>0.16020000000000001</v>
      </c>
      <c r="O20" s="21" t="str">
        <f t="shared" si="6"/>
        <v>G07ICIAG2022</v>
      </c>
      <c r="P20" s="21">
        <v>0.26</v>
      </c>
      <c r="S20" s="19" t="s">
        <v>2037</v>
      </c>
      <c r="T20" s="20">
        <v>2022</v>
      </c>
      <c r="U20" s="20" t="str">
        <f t="shared" si="7"/>
        <v>G09IPUFU2022</v>
      </c>
      <c r="V20" s="22">
        <v>5</v>
      </c>
      <c r="W20" s="22" t="str">
        <f t="shared" si="8"/>
        <v>G11IPUFU2022</v>
      </c>
      <c r="X20" s="22">
        <v>4</v>
      </c>
    </row>
    <row r="21" spans="1:24">
      <c r="A21" s="19" t="s">
        <v>1962</v>
      </c>
      <c r="B21" s="20">
        <v>2022</v>
      </c>
      <c r="C21" s="20" t="str">
        <f t="shared" si="0"/>
        <v>G01IERI2022</v>
      </c>
      <c r="D21" s="21">
        <v>0.45500000000000002</v>
      </c>
      <c r="E21" s="20" t="str">
        <f t="shared" si="1"/>
        <v>G02IERI2022</v>
      </c>
      <c r="F21" s="21">
        <v>6.8449999999999997E-2</v>
      </c>
      <c r="G21" s="21" t="str">
        <f t="shared" si="2"/>
        <v>G03IERI2022</v>
      </c>
      <c r="H21" s="21">
        <v>6.8449999999999997E-2</v>
      </c>
      <c r="I21" s="21" t="str">
        <f t="shared" si="3"/>
        <v>G04IERI2022</v>
      </c>
      <c r="J21" s="21">
        <v>0.77864999999999995</v>
      </c>
      <c r="K21" s="21" t="str">
        <f t="shared" si="4"/>
        <v>G05IERI2022</v>
      </c>
      <c r="L21" s="21">
        <v>0.77869999999999995</v>
      </c>
      <c r="M21" s="21" t="str">
        <f t="shared" si="5"/>
        <v>G06IERI2022</v>
      </c>
      <c r="N21" s="21">
        <v>0.39829999999999999</v>
      </c>
      <c r="O21" s="21" t="str">
        <f t="shared" si="6"/>
        <v>G07IERI2022</v>
      </c>
      <c r="P21" s="21">
        <v>0.17</v>
      </c>
      <c r="S21" s="19" t="s">
        <v>1850</v>
      </c>
      <c r="T21" s="20">
        <v>2022</v>
      </c>
      <c r="U21" s="20" t="str">
        <f t="shared" si="7"/>
        <v>G09FAMEV2022</v>
      </c>
      <c r="V21" s="22">
        <v>3.5</v>
      </c>
      <c r="W21" s="22" t="str">
        <f t="shared" si="8"/>
        <v>G11FAMEV2022</v>
      </c>
      <c r="X21" s="22">
        <v>4</v>
      </c>
    </row>
    <row r="22" spans="1:24">
      <c r="A22" s="19" t="s">
        <v>1980</v>
      </c>
      <c r="B22" s="20">
        <v>2022</v>
      </c>
      <c r="C22" s="20" t="str">
        <f t="shared" si="0"/>
        <v>G01IFILO2022</v>
      </c>
      <c r="D22" s="21">
        <v>0.5</v>
      </c>
      <c r="E22" s="20" t="str">
        <f t="shared" si="1"/>
        <v>G02IFILO2022</v>
      </c>
      <c r="F22" s="21">
        <v>0.5</v>
      </c>
      <c r="G22" s="21" t="str">
        <f t="shared" si="2"/>
        <v>G03IFILO2022</v>
      </c>
      <c r="H22" s="21">
        <v>0.5</v>
      </c>
      <c r="I22" s="21" t="str">
        <f t="shared" si="3"/>
        <v>G04IFILO2022</v>
      </c>
      <c r="J22" s="21">
        <v>0.5</v>
      </c>
      <c r="K22" s="21" t="str">
        <f t="shared" si="4"/>
        <v>G05IFILO2022</v>
      </c>
      <c r="L22" s="21">
        <v>0.5</v>
      </c>
      <c r="M22" s="21" t="str">
        <f t="shared" si="5"/>
        <v>G06IFILO2022</v>
      </c>
      <c r="N22" s="21">
        <v>0.6</v>
      </c>
      <c r="O22" s="21" t="str">
        <f t="shared" si="6"/>
        <v>G07IFILO2022</v>
      </c>
      <c r="P22" s="21">
        <v>0.2</v>
      </c>
      <c r="S22" s="19" t="s">
        <v>1932</v>
      </c>
      <c r="T22" s="20">
        <v>2022</v>
      </c>
      <c r="U22" s="20" t="str">
        <f t="shared" si="7"/>
        <v>G09ICENP2022</v>
      </c>
      <c r="V22" s="22">
        <v>3</v>
      </c>
      <c r="W22" s="22" t="str">
        <f t="shared" si="8"/>
        <v>G11ICENP2022</v>
      </c>
      <c r="X22" s="22">
        <v>4</v>
      </c>
    </row>
    <row r="23" spans="1:24">
      <c r="A23" s="19" t="s">
        <v>1982</v>
      </c>
      <c r="B23" s="20">
        <v>2022</v>
      </c>
      <c r="C23" s="20" t="str">
        <f t="shared" si="0"/>
        <v>G01IGUFU2022</v>
      </c>
      <c r="D23" s="21">
        <v>0.4</v>
      </c>
      <c r="E23" s="20" t="str">
        <f t="shared" si="1"/>
        <v>G02IGUFU2022</v>
      </c>
      <c r="F23" s="21">
        <v>0.1</v>
      </c>
      <c r="G23" s="21" t="str">
        <f t="shared" si="2"/>
        <v>G03IGUFU2022</v>
      </c>
      <c r="H23" s="21">
        <v>0.12</v>
      </c>
      <c r="I23" s="21" t="str">
        <f t="shared" si="3"/>
        <v>G04IGUFU2022</v>
      </c>
      <c r="J23" s="21">
        <v>0.7</v>
      </c>
      <c r="K23" s="21" t="str">
        <f t="shared" si="4"/>
        <v>G05IGUFU2022</v>
      </c>
      <c r="L23" s="21">
        <v>0.7</v>
      </c>
      <c r="M23" s="21" t="str">
        <f t="shared" si="5"/>
        <v>G06IGUFU2022</v>
      </c>
      <c r="N23" s="21">
        <v>0.45</v>
      </c>
      <c r="O23" s="21" t="str">
        <f t="shared" si="6"/>
        <v>G07IGUFU2022</v>
      </c>
      <c r="P23" s="21">
        <v>0.25</v>
      </c>
      <c r="S23" s="19" t="s">
        <v>74</v>
      </c>
      <c r="T23" s="20">
        <v>2023</v>
      </c>
      <c r="U23" s="20" t="str">
        <f t="shared" si="7"/>
        <v>G09FACED2023</v>
      </c>
      <c r="V23" s="22">
        <v>4</v>
      </c>
      <c r="W23" s="22" t="str">
        <f t="shared" si="8"/>
        <v>G11FACED2023</v>
      </c>
      <c r="X23" s="22">
        <v>4</v>
      </c>
    </row>
    <row r="24" spans="1:24">
      <c r="A24" s="19" t="s">
        <v>1990</v>
      </c>
      <c r="B24" s="20">
        <v>2022</v>
      </c>
      <c r="C24" s="20" t="str">
        <f t="shared" si="0"/>
        <v>G01ILEEL2022</v>
      </c>
      <c r="D24" s="21">
        <v>0.4</v>
      </c>
      <c r="E24" s="20" t="str">
        <f t="shared" si="1"/>
        <v>G02ILEEL2022</v>
      </c>
      <c r="F24" s="21">
        <v>0.16</v>
      </c>
      <c r="G24" s="21" t="str">
        <f t="shared" si="2"/>
        <v>G03ILEEL2022</v>
      </c>
      <c r="H24" s="21">
        <v>0.1759</v>
      </c>
      <c r="I24" s="21" t="str">
        <f t="shared" si="3"/>
        <v>G04ILEEL2022</v>
      </c>
      <c r="J24" s="21">
        <v>0.63</v>
      </c>
      <c r="K24" s="21" t="str">
        <f t="shared" si="4"/>
        <v>G05ILEEL2022</v>
      </c>
      <c r="L24" s="21">
        <v>0.76</v>
      </c>
      <c r="M24" s="21" t="str">
        <f t="shared" si="5"/>
        <v>G06ILEEL2022</v>
      </c>
      <c r="N24" s="21">
        <v>0.44</v>
      </c>
      <c r="O24" s="21" t="str">
        <f t="shared" si="6"/>
        <v>G07ILEEL2022</v>
      </c>
      <c r="P24" s="21">
        <v>0.3</v>
      </c>
      <c r="S24" s="19" t="s">
        <v>1556</v>
      </c>
      <c r="T24" s="20">
        <v>2023</v>
      </c>
      <c r="U24" s="20" t="str">
        <f t="shared" si="7"/>
        <v>G09FACES2023</v>
      </c>
      <c r="V24" s="22">
        <v>4</v>
      </c>
      <c r="W24" s="22" t="str">
        <f t="shared" si="8"/>
        <v>G11FACES2023</v>
      </c>
      <c r="X24" s="22">
        <v>4</v>
      </c>
    </row>
    <row r="25" spans="1:24">
      <c r="A25" s="19" t="s">
        <v>1992</v>
      </c>
      <c r="B25" s="20">
        <v>2022</v>
      </c>
      <c r="C25" s="20" t="str">
        <f t="shared" si="0"/>
        <v>G01INBIO2022</v>
      </c>
      <c r="D25" s="21">
        <v>0.71</v>
      </c>
      <c r="E25" s="20" t="str">
        <f t="shared" si="1"/>
        <v>G02INBIO2022</v>
      </c>
      <c r="F25" s="21">
        <v>0.05</v>
      </c>
      <c r="G25" s="21" t="str">
        <f t="shared" si="2"/>
        <v>G03INBIO2022</v>
      </c>
      <c r="H25" s="21">
        <v>6.5000000000000002E-2</v>
      </c>
      <c r="I25" s="21" t="str">
        <f t="shared" si="3"/>
        <v>G04INBIO2022</v>
      </c>
      <c r="J25" s="21">
        <v>0.7</v>
      </c>
      <c r="K25" s="21" t="str">
        <f t="shared" si="4"/>
        <v>G05INBIO2022</v>
      </c>
      <c r="L25" s="21">
        <v>0.65</v>
      </c>
      <c r="M25" s="21" t="str">
        <f t="shared" si="5"/>
        <v>G06INBIO2022</v>
      </c>
      <c r="N25" s="21">
        <v>0.3</v>
      </c>
      <c r="O25" s="21" t="str">
        <f t="shared" si="6"/>
        <v>G07INBIO2022</v>
      </c>
      <c r="P25" s="21">
        <v>0.31</v>
      </c>
      <c r="S25" s="19" t="s">
        <v>14</v>
      </c>
      <c r="T25" s="20">
        <v>2023</v>
      </c>
      <c r="U25" s="20" t="str">
        <f t="shared" si="7"/>
        <v>G09FACIC2023</v>
      </c>
      <c r="V25" s="22">
        <v>4</v>
      </c>
      <c r="W25" s="22" t="str">
        <f t="shared" si="8"/>
        <v>G11FACIC2023</v>
      </c>
      <c r="X25" s="22">
        <v>4</v>
      </c>
    </row>
    <row r="26" spans="1:24">
      <c r="A26" s="19" t="s">
        <v>2006</v>
      </c>
      <c r="B26" s="20">
        <v>2022</v>
      </c>
      <c r="C26" s="20" t="str">
        <f t="shared" si="0"/>
        <v>G01INCIS2022</v>
      </c>
      <c r="D26" s="21">
        <v>0.49</v>
      </c>
      <c r="E26" s="20" t="str">
        <f t="shared" si="1"/>
        <v>G02INCIS2022</v>
      </c>
      <c r="F26" s="21">
        <v>0.11</v>
      </c>
      <c r="G26" s="21" t="str">
        <f t="shared" si="2"/>
        <v>G03INCIS2022</v>
      </c>
      <c r="H26" s="21">
        <v>0.19500000000000001</v>
      </c>
      <c r="I26" s="21" t="str">
        <f t="shared" si="3"/>
        <v>G04INCIS2022</v>
      </c>
      <c r="J26" s="21">
        <v>0.8</v>
      </c>
      <c r="K26" s="21" t="str">
        <f t="shared" si="4"/>
        <v>G05INCIS2022</v>
      </c>
      <c r="L26" s="21">
        <v>0.91</v>
      </c>
      <c r="M26" s="21" t="str">
        <f t="shared" si="5"/>
        <v>G06INCIS2022</v>
      </c>
      <c r="N26" s="21">
        <v>0.45</v>
      </c>
      <c r="O26" s="21" t="str">
        <f t="shared" si="6"/>
        <v>G07INCIS2022</v>
      </c>
      <c r="P26" s="21">
        <v>0.11</v>
      </c>
      <c r="S26" s="19" t="s">
        <v>1662</v>
      </c>
      <c r="T26" s="20">
        <v>2023</v>
      </c>
      <c r="U26" s="20" t="str">
        <f t="shared" si="7"/>
        <v>G09FACOM2023</v>
      </c>
      <c r="V26" s="22">
        <v>4</v>
      </c>
      <c r="W26" s="22" t="str">
        <f t="shared" si="8"/>
        <v>G11FACOM2023</v>
      </c>
      <c r="X26" s="22">
        <v>4</v>
      </c>
    </row>
    <row r="27" spans="1:24">
      <c r="A27" s="19" t="s">
        <v>2011</v>
      </c>
      <c r="B27" s="20">
        <v>2022</v>
      </c>
      <c r="C27" s="20" t="str">
        <f t="shared" si="0"/>
        <v>G01INFIS2022</v>
      </c>
      <c r="D27" s="21">
        <v>0.16</v>
      </c>
      <c r="E27" s="20" t="str">
        <f t="shared" si="1"/>
        <v>G02INFIS2022</v>
      </c>
      <c r="F27" s="21">
        <v>0.22</v>
      </c>
      <c r="G27" s="21" t="str">
        <f t="shared" si="2"/>
        <v>G03INFIS2022</v>
      </c>
      <c r="H27" s="21">
        <v>0.23</v>
      </c>
      <c r="I27" s="21" t="str">
        <f t="shared" si="3"/>
        <v>G04INFIS2022</v>
      </c>
      <c r="J27" s="21">
        <v>0.83</v>
      </c>
      <c r="K27" s="21" t="str">
        <f t="shared" si="4"/>
        <v>G05INFIS2022</v>
      </c>
      <c r="L27" s="21">
        <v>0.88</v>
      </c>
      <c r="M27" s="21" t="str">
        <f t="shared" si="5"/>
        <v>G06INFIS2022</v>
      </c>
      <c r="N27" s="21">
        <v>0.19</v>
      </c>
      <c r="O27" s="21" t="str">
        <f t="shared" si="6"/>
        <v>G07INFIS2022</v>
      </c>
      <c r="P27" s="21">
        <v>0.09</v>
      </c>
      <c r="S27" s="19" t="s">
        <v>1785</v>
      </c>
      <c r="T27" s="20">
        <v>2023</v>
      </c>
      <c r="U27" s="20" t="str">
        <f t="shared" si="7"/>
        <v>G09FAMAT2023</v>
      </c>
      <c r="V27" s="22">
        <v>3</v>
      </c>
      <c r="W27" s="22" t="str">
        <f t="shared" si="8"/>
        <v>G11FAMAT2023</v>
      </c>
      <c r="X27" s="22">
        <v>4</v>
      </c>
    </row>
    <row r="28" spans="1:24">
      <c r="A28" s="19" t="s">
        <v>2013</v>
      </c>
      <c r="B28" s="20">
        <v>2022</v>
      </c>
      <c r="C28" s="20" t="str">
        <f t="shared" si="0"/>
        <v>G01INHIS2022</v>
      </c>
      <c r="D28" s="21">
        <v>0.43</v>
      </c>
      <c r="E28" s="20" t="str">
        <f t="shared" si="1"/>
        <v>G02INHIS2022</v>
      </c>
      <c r="F28" s="21">
        <v>0.1082</v>
      </c>
      <c r="G28" s="21" t="str">
        <f t="shared" si="2"/>
        <v>G03INHIS2022</v>
      </c>
      <c r="H28" s="21">
        <v>0.11</v>
      </c>
      <c r="I28" s="21" t="str">
        <f t="shared" si="3"/>
        <v>G04INHIS2022</v>
      </c>
      <c r="J28" s="21">
        <v>0.67</v>
      </c>
      <c r="K28" s="21" t="str">
        <f t="shared" si="4"/>
        <v>G05INHIS2022</v>
      </c>
      <c r="L28" s="21">
        <v>0.63</v>
      </c>
      <c r="M28" s="21" t="str">
        <f t="shared" si="5"/>
        <v>G06INHIS2022</v>
      </c>
      <c r="N28" s="21">
        <v>0.29239999999999999</v>
      </c>
      <c r="O28" s="21" t="str">
        <f t="shared" si="6"/>
        <v>G07INHIS2022</v>
      </c>
      <c r="P28" s="21">
        <v>0.21</v>
      </c>
      <c r="S28" s="19" t="s">
        <v>1809</v>
      </c>
      <c r="T28" s="20">
        <v>2023</v>
      </c>
      <c r="U28" s="20" t="str">
        <f t="shared" si="7"/>
        <v>G09FAMED2023</v>
      </c>
      <c r="V28" s="22">
        <v>4.33</v>
      </c>
      <c r="W28" s="22" t="str">
        <f t="shared" si="8"/>
        <v>G11FAMED2023</v>
      </c>
      <c r="X28" s="22">
        <v>4</v>
      </c>
    </row>
    <row r="29" spans="1:24">
      <c r="A29" s="19" t="s">
        <v>2037</v>
      </c>
      <c r="B29" s="20">
        <v>2022</v>
      </c>
      <c r="C29" s="20" t="str">
        <f t="shared" si="0"/>
        <v>G01IPUFU2022</v>
      </c>
      <c r="D29" s="21">
        <v>0.78659999999999997</v>
      </c>
      <c r="E29" s="20" t="str">
        <f t="shared" si="1"/>
        <v>G02IPUFU2022</v>
      </c>
      <c r="F29" s="21">
        <v>6.08E-2</v>
      </c>
      <c r="G29" s="21" t="str">
        <f t="shared" si="2"/>
        <v>G03IPUFU2022</v>
      </c>
      <c r="H29" s="21">
        <v>4.0500000000000001E-2</v>
      </c>
      <c r="I29" s="21" t="str">
        <f t="shared" si="3"/>
        <v>G04IPUFU2022</v>
      </c>
      <c r="J29" s="21">
        <v>0.48380000000000001</v>
      </c>
      <c r="K29" s="21" t="str">
        <f t="shared" si="4"/>
        <v>G05IPUFU2022</v>
      </c>
      <c r="L29" s="21">
        <v>0.52300000000000002</v>
      </c>
      <c r="M29" s="21" t="str">
        <f t="shared" si="5"/>
        <v>G06IPUFU2022</v>
      </c>
      <c r="N29" s="21">
        <v>0.62680000000000002</v>
      </c>
      <c r="O29" s="21" t="str">
        <f t="shared" si="6"/>
        <v>G07IPUFU2022</v>
      </c>
      <c r="P29" s="21">
        <v>0.47</v>
      </c>
      <c r="S29" s="19" t="s">
        <v>1870</v>
      </c>
      <c r="T29" s="20">
        <v>2023</v>
      </c>
      <c r="U29" s="20" t="str">
        <f t="shared" si="7"/>
        <v>G09FEELT2023</v>
      </c>
      <c r="V29" s="22">
        <v>3.3</v>
      </c>
      <c r="W29" s="22" t="str">
        <f t="shared" si="8"/>
        <v>G11FEELT2023</v>
      </c>
      <c r="X29" s="22">
        <v>4</v>
      </c>
    </row>
    <row r="30" spans="1:24">
      <c r="A30" s="19" t="s">
        <v>2043</v>
      </c>
      <c r="B30" s="20">
        <v>2022</v>
      </c>
      <c r="C30" s="20" t="str">
        <f t="shared" si="0"/>
        <v>G01IQUFU2022</v>
      </c>
      <c r="D30" s="21">
        <v>0.53</v>
      </c>
      <c r="E30" s="20" t="str">
        <f t="shared" si="1"/>
        <v>G02IQUFU2022</v>
      </c>
      <c r="F30" s="21">
        <v>0.29389999999999999</v>
      </c>
      <c r="G30" s="21" t="str">
        <f t="shared" si="2"/>
        <v>G03IQUFU2022</v>
      </c>
      <c r="H30" s="21">
        <v>0.12</v>
      </c>
      <c r="I30" s="21" t="str">
        <f t="shared" si="3"/>
        <v>G04IQUFU2022</v>
      </c>
      <c r="J30" s="21">
        <v>0.92159999999999997</v>
      </c>
      <c r="K30" s="21" t="str">
        <f t="shared" si="4"/>
        <v>G05IQUFU2022</v>
      </c>
      <c r="L30" s="21">
        <v>1</v>
      </c>
      <c r="M30" s="21" t="str">
        <f t="shared" si="5"/>
        <v>G06IQUFU2022</v>
      </c>
      <c r="N30" s="21">
        <v>0.13739999999999999</v>
      </c>
      <c r="O30" s="21" t="str">
        <f t="shared" si="6"/>
        <v>G07IQUFU2022</v>
      </c>
      <c r="P30" s="21">
        <v>7.0000000000000007E-2</v>
      </c>
      <c r="S30" s="19" t="s">
        <v>1884</v>
      </c>
      <c r="T30" s="20">
        <v>2023</v>
      </c>
      <c r="U30" s="20" t="str">
        <f t="shared" si="7"/>
        <v>G09FEMEC2023</v>
      </c>
      <c r="V30" s="22">
        <v>4.7</v>
      </c>
      <c r="W30" s="22" t="str">
        <f t="shared" si="8"/>
        <v>G11FEMEC2023</v>
      </c>
      <c r="X30" s="22">
        <v>4</v>
      </c>
    </row>
    <row r="31" spans="1:24">
      <c r="A31" s="19" t="s">
        <v>1739</v>
      </c>
      <c r="B31" s="20">
        <v>2022</v>
      </c>
      <c r="C31" s="20" t="str">
        <f t="shared" si="0"/>
        <v>G01FAEFI2022</v>
      </c>
      <c r="D31" s="21">
        <v>0.52</v>
      </c>
      <c r="E31" s="20" t="str">
        <f t="shared" si="1"/>
        <v>G02FAEFI2022</v>
      </c>
      <c r="F31" s="21">
        <v>0.09</v>
      </c>
      <c r="G31" s="21" t="str">
        <f t="shared" si="2"/>
        <v>G03FAEFI2022</v>
      </c>
      <c r="H31" s="21">
        <v>5.3999999999999999E-2</v>
      </c>
      <c r="I31" s="21" t="str">
        <f t="shared" si="3"/>
        <v>G04FAEFI2022</v>
      </c>
      <c r="J31" s="21">
        <v>0.64</v>
      </c>
      <c r="K31" s="21" t="str">
        <f t="shared" si="4"/>
        <v>G05FAEFI2022</v>
      </c>
      <c r="L31" s="21" t="s">
        <v>1779</v>
      </c>
      <c r="M31" s="21" t="str">
        <f t="shared" si="5"/>
        <v>G06FAEFI2022</v>
      </c>
      <c r="N31" s="21">
        <v>0.26</v>
      </c>
      <c r="O31" s="21" t="str">
        <f t="shared" si="6"/>
        <v>G07FAEFI2022</v>
      </c>
      <c r="P31" s="21">
        <v>0.32</v>
      </c>
      <c r="S31" s="19" t="s">
        <v>1890</v>
      </c>
      <c r="T31" s="20">
        <v>2023</v>
      </c>
      <c r="U31" s="20" t="str">
        <f t="shared" si="7"/>
        <v>G09FEQUI2023</v>
      </c>
      <c r="V31" s="22">
        <v>4</v>
      </c>
      <c r="W31" s="22" t="str">
        <f t="shared" si="8"/>
        <v>G11FEQUI2023</v>
      </c>
      <c r="X31" s="22">
        <v>4</v>
      </c>
    </row>
    <row r="32" spans="1:24">
      <c r="A32" s="19" t="s">
        <v>1850</v>
      </c>
      <c r="B32" s="20">
        <v>2022</v>
      </c>
      <c r="C32" s="20" t="str">
        <f t="shared" si="0"/>
        <v>G01FAMEV2022</v>
      </c>
      <c r="D32" s="21">
        <v>0.74</v>
      </c>
      <c r="E32" s="20" t="str">
        <f t="shared" si="1"/>
        <v>G02FAMEV2022</v>
      </c>
      <c r="F32" s="21">
        <v>0.06</v>
      </c>
      <c r="G32" s="21" t="str">
        <f t="shared" si="2"/>
        <v>G03FAMEV2022</v>
      </c>
      <c r="H32" s="21">
        <v>0.04</v>
      </c>
      <c r="I32" s="21" t="str">
        <f t="shared" si="3"/>
        <v>G04FAMEV2022</v>
      </c>
      <c r="J32" s="21">
        <v>0.54</v>
      </c>
      <c r="K32" s="21" t="str">
        <f t="shared" si="4"/>
        <v>G05FAMEV2022</v>
      </c>
      <c r="L32" s="21">
        <v>0.56999999999999995</v>
      </c>
      <c r="M32" s="21" t="str">
        <f t="shared" si="5"/>
        <v>G06FAMEV2022</v>
      </c>
      <c r="N32" s="21">
        <v>0.45</v>
      </c>
      <c r="O32" s="21" t="str">
        <f t="shared" si="6"/>
        <v>G07FAMEV2022</v>
      </c>
      <c r="P32" s="21">
        <v>0.42</v>
      </c>
      <c r="S32" s="19" t="s">
        <v>1902</v>
      </c>
      <c r="T32" s="20">
        <v>2023</v>
      </c>
      <c r="U32" s="20" t="str">
        <f t="shared" si="7"/>
        <v>G09FOUFU2023</v>
      </c>
      <c r="V32" s="22">
        <v>4</v>
      </c>
      <c r="W32" s="22" t="str">
        <f t="shared" si="8"/>
        <v>G11FOUFU2023</v>
      </c>
      <c r="X32" s="22">
        <v>4</v>
      </c>
    </row>
    <row r="33" spans="1:24">
      <c r="A33" s="19" t="s">
        <v>1920</v>
      </c>
      <c r="B33" s="20">
        <v>2022</v>
      </c>
      <c r="C33" s="20" t="str">
        <f t="shared" si="0"/>
        <v>G01IBTEC2022</v>
      </c>
      <c r="D33" s="21">
        <v>0.72</v>
      </c>
      <c r="E33" s="20" t="str">
        <f t="shared" si="1"/>
        <v>G02IBTEC2022</v>
      </c>
      <c r="F33" s="21">
        <v>6.25E-2</v>
      </c>
      <c r="G33" s="21" t="str">
        <f t="shared" si="2"/>
        <v>G03IBTEC2022</v>
      </c>
      <c r="H33" s="21">
        <v>0</v>
      </c>
      <c r="I33" s="21" t="str">
        <f t="shared" si="3"/>
        <v>G04IBTEC2022</v>
      </c>
      <c r="J33" s="21">
        <v>0.74</v>
      </c>
      <c r="K33" s="21" t="str">
        <f t="shared" si="4"/>
        <v>G05IBTEC2022</v>
      </c>
      <c r="L33" s="21">
        <v>0.76500000000000001</v>
      </c>
      <c r="M33" s="21" t="str">
        <f t="shared" si="5"/>
        <v>G06IBTEC2022</v>
      </c>
      <c r="N33" s="21">
        <v>0.25</v>
      </c>
      <c r="O33" s="21" t="str">
        <f t="shared" si="6"/>
        <v>G07IBTEC2022</v>
      </c>
      <c r="P33" s="21">
        <v>0.2</v>
      </c>
      <c r="S33" s="19" t="s">
        <v>1924</v>
      </c>
      <c r="T33" s="20">
        <v>2023</v>
      </c>
      <c r="U33" s="20" t="str">
        <f t="shared" si="7"/>
        <v>G09ICBIM2023</v>
      </c>
      <c r="V33" s="22">
        <v>4</v>
      </c>
      <c r="W33" s="22" t="str">
        <f t="shared" si="8"/>
        <v>G11ICBIM2023</v>
      </c>
      <c r="X33" s="22">
        <v>4</v>
      </c>
    </row>
    <row r="34" spans="1:24">
      <c r="A34" s="19" t="s">
        <v>1932</v>
      </c>
      <c r="B34" s="20">
        <v>2022</v>
      </c>
      <c r="C34" s="20" t="str">
        <f t="shared" si="0"/>
        <v>G01ICENP2022</v>
      </c>
      <c r="D34" s="21">
        <v>0.372</v>
      </c>
      <c r="E34" s="20" t="str">
        <f t="shared" si="1"/>
        <v>G02ICENP2022</v>
      </c>
      <c r="F34" s="21">
        <v>0.153</v>
      </c>
      <c r="G34" s="21" t="str">
        <f t="shared" si="2"/>
        <v>G03ICENP2022</v>
      </c>
      <c r="H34" s="21">
        <v>0.11</v>
      </c>
      <c r="I34" s="21" t="str">
        <f t="shared" si="3"/>
        <v>G04ICENP2022</v>
      </c>
      <c r="J34" s="21">
        <v>0.64</v>
      </c>
      <c r="K34" s="21" t="str">
        <f t="shared" si="4"/>
        <v>G05ICENP2022</v>
      </c>
      <c r="L34" s="21">
        <v>0.66</v>
      </c>
      <c r="M34" s="21" t="str">
        <f t="shared" si="5"/>
        <v>G06ICENP2022</v>
      </c>
      <c r="N34" s="21">
        <v>0.26939999999999997</v>
      </c>
      <c r="O34" s="21" t="str">
        <f t="shared" si="6"/>
        <v>G07ICENP2022</v>
      </c>
      <c r="P34" s="21">
        <v>0.18</v>
      </c>
      <c r="S34" s="19" t="s">
        <v>1942</v>
      </c>
      <c r="T34" s="20">
        <v>2023</v>
      </c>
      <c r="U34" s="20" t="str">
        <f t="shared" si="7"/>
        <v>G09ICHPO2023</v>
      </c>
      <c r="V34" s="22">
        <v>3.2</v>
      </c>
      <c r="W34" s="22" t="str">
        <f t="shared" si="8"/>
        <v>G11ICHPO2023</v>
      </c>
      <c r="X34" s="22">
        <v>4</v>
      </c>
    </row>
    <row r="35" spans="1:24">
      <c r="A35" s="19" t="s">
        <v>2334</v>
      </c>
      <c r="B35" s="20">
        <v>2022</v>
      </c>
      <c r="C35" s="20" t="str">
        <f t="shared" si="0"/>
        <v>G01UFU2022</v>
      </c>
      <c r="D35" s="21">
        <v>0.53710000000000002</v>
      </c>
      <c r="E35" s="20" t="str">
        <f t="shared" si="1"/>
        <v>G02UFU2022</v>
      </c>
      <c r="F35" s="21">
        <v>9.2600000000000002E-2</v>
      </c>
      <c r="G35" s="21" t="str">
        <f t="shared" si="2"/>
        <v>G03UFU2022</v>
      </c>
      <c r="H35" s="21">
        <v>9.4399999999999998E-2</v>
      </c>
      <c r="I35" s="21" t="str">
        <f t="shared" si="3"/>
        <v>G04UFU2022</v>
      </c>
      <c r="J35" s="21">
        <v>0.5</v>
      </c>
      <c r="K35" s="21" t="str">
        <f t="shared" si="4"/>
        <v>G05UFU2022</v>
      </c>
      <c r="L35" s="21">
        <v>0.70599999999999996</v>
      </c>
      <c r="M35" s="21" t="str">
        <f t="shared" si="5"/>
        <v>G06UFU2022</v>
      </c>
      <c r="N35" s="21">
        <v>0.43659999999999999</v>
      </c>
      <c r="O35" s="21" t="str">
        <f t="shared" si="6"/>
        <v>G07UFU2022</v>
      </c>
      <c r="P35" s="21">
        <v>0.2452</v>
      </c>
      <c r="S35" s="19" t="s">
        <v>1943</v>
      </c>
      <c r="T35" s="20">
        <v>2023</v>
      </c>
      <c r="U35" s="20" t="str">
        <f t="shared" si="7"/>
        <v>G09ICIAG2023</v>
      </c>
      <c r="V35" s="22">
        <v>4</v>
      </c>
      <c r="W35" s="22" t="str">
        <f t="shared" si="8"/>
        <v>G11ICIAG2023</v>
      </c>
      <c r="X35" s="22">
        <v>4</v>
      </c>
    </row>
    <row r="36" spans="1:24">
      <c r="A36" s="19" t="s">
        <v>74</v>
      </c>
      <c r="B36" s="20">
        <v>2023</v>
      </c>
      <c r="C36" s="20" t="str">
        <f t="shared" si="0"/>
        <v>G01FACED2023</v>
      </c>
      <c r="D36" s="21">
        <v>0.65</v>
      </c>
      <c r="E36" s="20" t="str">
        <f t="shared" si="1"/>
        <v>G02FACED2023</v>
      </c>
      <c r="F36" s="21">
        <v>0.11</v>
      </c>
      <c r="G36" s="21" t="str">
        <f t="shared" si="2"/>
        <v>G03FACED2023</v>
      </c>
      <c r="H36" s="21">
        <v>0.09</v>
      </c>
      <c r="I36" s="21" t="str">
        <f t="shared" si="3"/>
        <v>G04FACED2023</v>
      </c>
      <c r="J36" s="21">
        <v>0.51</v>
      </c>
      <c r="K36" s="21" t="str">
        <f t="shared" si="4"/>
        <v>G05FACED2023</v>
      </c>
      <c r="L36" s="21">
        <v>0.54</v>
      </c>
      <c r="M36" s="21" t="str">
        <f t="shared" si="5"/>
        <v>G06FACED2023</v>
      </c>
      <c r="N36" s="21">
        <v>0.9</v>
      </c>
      <c r="O36" s="21" t="str">
        <f t="shared" si="6"/>
        <v>G07FACED2023</v>
      </c>
      <c r="P36" s="21">
        <v>0.44</v>
      </c>
      <c r="S36" s="19" t="s">
        <v>1982</v>
      </c>
      <c r="T36" s="20">
        <v>2023</v>
      </c>
      <c r="U36" s="20" t="str">
        <f t="shared" si="7"/>
        <v>G09IGUFU2023</v>
      </c>
      <c r="V36" s="22">
        <v>4</v>
      </c>
      <c r="W36" s="22" t="str">
        <f t="shared" si="8"/>
        <v>G11IGUFU2023</v>
      </c>
      <c r="X36" s="22">
        <v>4</v>
      </c>
    </row>
    <row r="37" spans="1:24">
      <c r="A37" s="19" t="s">
        <v>1556</v>
      </c>
      <c r="B37" s="20">
        <v>2023</v>
      </c>
      <c r="C37" s="20" t="str">
        <f t="shared" si="0"/>
        <v>G01FACES2023</v>
      </c>
      <c r="D37" s="21">
        <v>0.55000000000000004</v>
      </c>
      <c r="E37" s="20" t="str">
        <f t="shared" si="1"/>
        <v>G02FACES2023</v>
      </c>
      <c r="F37" s="21">
        <v>0.12</v>
      </c>
      <c r="G37" s="21" t="str">
        <f t="shared" si="2"/>
        <v>G03FACES2023</v>
      </c>
      <c r="H37" s="21">
        <v>0.13</v>
      </c>
      <c r="I37" s="21" t="str">
        <f t="shared" si="3"/>
        <v>G04FACES2023</v>
      </c>
      <c r="J37" s="21">
        <v>0.66</v>
      </c>
      <c r="K37" s="21" t="str">
        <f t="shared" si="4"/>
        <v>G05FACES2023</v>
      </c>
      <c r="L37" s="21">
        <v>0.57999999999999996</v>
      </c>
      <c r="M37" s="21" t="str">
        <f t="shared" si="5"/>
        <v>G06FACES2023</v>
      </c>
      <c r="N37" s="21">
        <v>0.34</v>
      </c>
      <c r="O37" s="21" t="str">
        <f t="shared" si="6"/>
        <v>G07FACES2023</v>
      </c>
      <c r="P37" s="21">
        <v>0.24</v>
      </c>
      <c r="S37" s="19" t="s">
        <v>2006</v>
      </c>
      <c r="T37" s="20">
        <v>2023</v>
      </c>
      <c r="U37" s="20" t="str">
        <f t="shared" si="7"/>
        <v>G09INCIS2023</v>
      </c>
      <c r="V37" s="22">
        <v>4</v>
      </c>
      <c r="W37" s="22" t="str">
        <f t="shared" si="8"/>
        <v>G11INCIS2023</v>
      </c>
      <c r="X37" s="22">
        <v>4</v>
      </c>
    </row>
    <row r="38" spans="1:24">
      <c r="A38" s="19" t="s">
        <v>14</v>
      </c>
      <c r="B38" s="20">
        <v>2023</v>
      </c>
      <c r="C38" s="20" t="str">
        <f t="shared" si="0"/>
        <v>G01FACIC2023</v>
      </c>
      <c r="D38" s="21">
        <v>5.4000000000000003E-3</v>
      </c>
      <c r="E38" s="20" t="str">
        <f t="shared" si="1"/>
        <v>G02FACIC2023</v>
      </c>
      <c r="F38" s="21">
        <v>0.09</v>
      </c>
      <c r="G38" s="21" t="str">
        <f t="shared" si="2"/>
        <v>G03FACIC2023</v>
      </c>
      <c r="H38" s="21">
        <v>0.05</v>
      </c>
      <c r="I38" s="21" t="str">
        <f t="shared" si="3"/>
        <v>G04FACIC2023</v>
      </c>
      <c r="J38" s="21">
        <v>0.7</v>
      </c>
      <c r="K38" s="21" t="str">
        <f t="shared" si="4"/>
        <v>G05FACIC2023</v>
      </c>
      <c r="L38" s="21">
        <v>0.65</v>
      </c>
      <c r="M38" s="21" t="str">
        <f t="shared" si="5"/>
        <v>G06FACIC2023</v>
      </c>
      <c r="N38" s="21">
        <v>0.3</v>
      </c>
      <c r="O38" s="21" t="str">
        <f t="shared" si="6"/>
        <v>G07FACIC2023</v>
      </c>
      <c r="P38" s="21">
        <v>0.26</v>
      </c>
      <c r="S38" s="19" t="s">
        <v>2011</v>
      </c>
      <c r="T38" s="20">
        <v>2023</v>
      </c>
      <c r="U38" s="20" t="str">
        <f t="shared" si="7"/>
        <v>G09INFIS2023</v>
      </c>
      <c r="V38" s="22">
        <v>3</v>
      </c>
      <c r="W38" s="22" t="str">
        <f t="shared" si="8"/>
        <v>G11INFIS2023</v>
      </c>
      <c r="X38" s="22">
        <v>4</v>
      </c>
    </row>
    <row r="39" spans="1:24">
      <c r="A39" s="19" t="s">
        <v>1662</v>
      </c>
      <c r="B39" s="20">
        <v>2023</v>
      </c>
      <c r="C39" s="20" t="str">
        <f t="shared" si="0"/>
        <v>G01FACOM2023</v>
      </c>
      <c r="D39" s="21">
        <v>0.28000000000000003</v>
      </c>
      <c r="E39" s="20" t="str">
        <f t="shared" si="1"/>
        <v>G02FACOM2023</v>
      </c>
      <c r="F39" s="21">
        <v>0.14000000000000001</v>
      </c>
      <c r="G39" s="21" t="str">
        <f t="shared" si="2"/>
        <v>G03FACOM2023</v>
      </c>
      <c r="H39" s="21" t="s">
        <v>1779</v>
      </c>
      <c r="I39" s="21" t="str">
        <f t="shared" si="3"/>
        <v>G04FACOM2023</v>
      </c>
      <c r="J39" s="21">
        <v>0.89</v>
      </c>
      <c r="K39" s="21" t="str">
        <f t="shared" si="4"/>
        <v>G05FACOM2023</v>
      </c>
      <c r="L39" s="21" t="s">
        <v>1779</v>
      </c>
      <c r="M39" s="21" t="str">
        <f t="shared" si="5"/>
        <v>G06FACOM2023</v>
      </c>
      <c r="N39" s="21">
        <v>0.18</v>
      </c>
      <c r="O39" s="21" t="str">
        <f t="shared" si="6"/>
        <v>G07FACOM2023</v>
      </c>
      <c r="P39" s="21">
        <v>0.08</v>
      </c>
      <c r="S39" s="19" t="s">
        <v>2013</v>
      </c>
      <c r="T39" s="20">
        <v>2023</v>
      </c>
      <c r="U39" s="20" t="str">
        <f t="shared" si="7"/>
        <v>G09INHIS2023</v>
      </c>
      <c r="V39" s="22">
        <v>4</v>
      </c>
      <c r="W39" s="22" t="str">
        <f t="shared" si="8"/>
        <v>G11INHIS2023</v>
      </c>
      <c r="X39" s="22">
        <v>4</v>
      </c>
    </row>
    <row r="40" spans="1:24">
      <c r="A40" s="19" t="s">
        <v>1668</v>
      </c>
      <c r="B40" s="20">
        <v>2023</v>
      </c>
      <c r="C40" s="20" t="str">
        <f t="shared" si="0"/>
        <v>G01FADIR2023</v>
      </c>
      <c r="D40" s="21">
        <v>0.87</v>
      </c>
      <c r="E40" s="20" t="str">
        <f t="shared" si="1"/>
        <v>G02FADIR2023</v>
      </c>
      <c r="F40" s="21">
        <v>1.4999999999999999E-2</v>
      </c>
      <c r="G40" s="21" t="str">
        <f t="shared" si="2"/>
        <v>G03FADIR2023</v>
      </c>
      <c r="H40" s="21">
        <v>0</v>
      </c>
      <c r="I40" s="21" t="str">
        <f t="shared" si="3"/>
        <v>G04FADIR2023</v>
      </c>
      <c r="J40" s="21">
        <v>0.36</v>
      </c>
      <c r="K40" s="21" t="str">
        <f t="shared" si="4"/>
        <v>G05FADIR2023</v>
      </c>
      <c r="L40" s="21">
        <v>0.41</v>
      </c>
      <c r="M40" s="21" t="str">
        <f t="shared" si="5"/>
        <v>G06FADIR2023</v>
      </c>
      <c r="N40" s="21">
        <v>0.73</v>
      </c>
      <c r="O40" s="21" t="str">
        <f t="shared" si="6"/>
        <v>G07FADIR2023</v>
      </c>
      <c r="P40" s="21">
        <v>0.64</v>
      </c>
      <c r="S40" s="19" t="s">
        <v>2037</v>
      </c>
      <c r="T40" s="20">
        <v>2023</v>
      </c>
      <c r="U40" s="20" t="str">
        <f t="shared" si="7"/>
        <v>G09IPUFU2023</v>
      </c>
      <c r="V40" s="22">
        <v>5</v>
      </c>
      <c r="W40" s="22" t="str">
        <f t="shared" si="8"/>
        <v>G11IPUFU2023</v>
      </c>
      <c r="X40" s="22">
        <v>4</v>
      </c>
    </row>
    <row r="41" spans="1:24">
      <c r="A41" s="19" t="s">
        <v>1766</v>
      </c>
      <c r="B41" s="20">
        <v>2023</v>
      </c>
      <c r="C41" s="20" t="str">
        <f t="shared" si="0"/>
        <v>G01FAGEN2023</v>
      </c>
      <c r="D41" s="21">
        <v>0.6</v>
      </c>
      <c r="E41" s="20" t="str">
        <f t="shared" si="1"/>
        <v>G02FAGEN2023</v>
      </c>
      <c r="F41" s="21">
        <v>0.09</v>
      </c>
      <c r="G41" s="21" t="str">
        <f t="shared" si="2"/>
        <v>G03FAGEN2023</v>
      </c>
      <c r="H41" s="21">
        <v>0.11</v>
      </c>
      <c r="I41" s="21" t="str">
        <f t="shared" si="3"/>
        <v>G04FAGEN2023</v>
      </c>
      <c r="J41" s="21">
        <v>0.85</v>
      </c>
      <c r="K41" s="21" t="str">
        <f t="shared" si="4"/>
        <v>G05FAGEN2023</v>
      </c>
      <c r="L41" s="21">
        <v>0.88</v>
      </c>
      <c r="M41" s="21" t="str">
        <f t="shared" si="5"/>
        <v>G06FAGEN2023</v>
      </c>
      <c r="N41" s="21">
        <v>0.14000000000000001</v>
      </c>
      <c r="O41" s="21" t="str">
        <f t="shared" si="6"/>
        <v>G07FAGEN2023</v>
      </c>
      <c r="P41" s="21">
        <v>0.12</v>
      </c>
      <c r="S41" s="19" t="s">
        <v>2043</v>
      </c>
      <c r="T41" s="20">
        <v>2023</v>
      </c>
      <c r="U41" s="20" t="str">
        <f t="shared" si="7"/>
        <v>G09IQUFU2023</v>
      </c>
      <c r="V41" s="22">
        <v>4</v>
      </c>
      <c r="W41" s="22" t="str">
        <f t="shared" si="8"/>
        <v>G11IQUFU2023</v>
      </c>
      <c r="X41" s="22">
        <v>4</v>
      </c>
    </row>
    <row r="42" spans="1:24">
      <c r="A42" s="19" t="s">
        <v>1785</v>
      </c>
      <c r="B42" s="20">
        <v>2023</v>
      </c>
      <c r="C42" s="20" t="str">
        <f t="shared" si="0"/>
        <v>G01FAMAT2023</v>
      </c>
      <c r="D42" s="21">
        <v>0.32</v>
      </c>
      <c r="E42" s="20" t="str">
        <f t="shared" si="1"/>
        <v>G02FAMAT2023</v>
      </c>
      <c r="F42" s="21">
        <v>0.21</v>
      </c>
      <c r="G42" s="21" t="str">
        <f t="shared" si="2"/>
        <v>G03FAMAT2023</v>
      </c>
      <c r="H42" s="21">
        <v>0.19</v>
      </c>
      <c r="I42" s="21" t="str">
        <f t="shared" si="3"/>
        <v>G04FAMAT2023</v>
      </c>
      <c r="J42" s="21">
        <v>0.69</v>
      </c>
      <c r="K42" s="21" t="str">
        <f t="shared" si="4"/>
        <v>G05FAMAT2023</v>
      </c>
      <c r="L42" s="21">
        <v>0.71</v>
      </c>
      <c r="M42" s="21" t="str">
        <f t="shared" si="5"/>
        <v>G06FAMAT2023</v>
      </c>
      <c r="N42" s="21">
        <v>0.27500000000000002</v>
      </c>
      <c r="O42" s="21" t="str">
        <f t="shared" si="6"/>
        <v>G07FAMAT2023</v>
      </c>
      <c r="P42" s="21">
        <v>0.17</v>
      </c>
      <c r="S42" s="19" t="s">
        <v>1932</v>
      </c>
      <c r="T42" s="20">
        <v>2023</v>
      </c>
      <c r="U42" s="20" t="str">
        <f t="shared" si="7"/>
        <v>G09ICENP2023</v>
      </c>
      <c r="V42" s="22">
        <v>3</v>
      </c>
      <c r="W42" s="22" t="str">
        <f t="shared" si="8"/>
        <v>G11ICENP2023</v>
      </c>
      <c r="X42" s="22">
        <v>4</v>
      </c>
    </row>
    <row r="43" spans="1:24">
      <c r="A43" s="19" t="s">
        <v>1809</v>
      </c>
      <c r="B43" s="20">
        <v>2023</v>
      </c>
      <c r="C43" s="20" t="str">
        <f t="shared" si="0"/>
        <v>G01FAMED2023</v>
      </c>
      <c r="D43" s="21">
        <v>0.70699999999999996</v>
      </c>
      <c r="E43" s="20" t="str">
        <f t="shared" si="1"/>
        <v>G02FAMED2023</v>
      </c>
      <c r="F43" s="21">
        <v>4.6600000000000003E-2</v>
      </c>
      <c r="G43" s="21" t="str">
        <f t="shared" si="2"/>
        <v>G03FAMED2023</v>
      </c>
      <c r="H43" s="21">
        <v>4.3999999999999997E-2</v>
      </c>
      <c r="I43" s="21" t="str">
        <f t="shared" si="3"/>
        <v>G04FAMED2023</v>
      </c>
      <c r="J43" s="21">
        <v>0.3478</v>
      </c>
      <c r="K43" s="21" t="str">
        <f t="shared" si="4"/>
        <v>G05FAMED2023</v>
      </c>
      <c r="L43" s="21">
        <v>0.34300000000000003</v>
      </c>
      <c r="M43" s="21" t="str">
        <f t="shared" si="5"/>
        <v>G06FAMED2023</v>
      </c>
      <c r="N43" s="21">
        <v>0.43049999999999999</v>
      </c>
      <c r="O43" s="21" t="str">
        <f t="shared" si="6"/>
        <v>G07FAMED2023</v>
      </c>
      <c r="P43" s="21">
        <v>0.52</v>
      </c>
      <c r="S43" s="19" t="s">
        <v>74</v>
      </c>
      <c r="T43" s="20">
        <v>2024</v>
      </c>
      <c r="U43" s="20" t="str">
        <f t="shared" si="7"/>
        <v>G09FACED2024</v>
      </c>
      <c r="V43" s="22">
        <v>4</v>
      </c>
      <c r="W43" s="22" t="str">
        <f t="shared" si="8"/>
        <v>G11FACED2024</v>
      </c>
      <c r="X43" s="22">
        <v>4</v>
      </c>
    </row>
    <row r="44" spans="1:24">
      <c r="A44" s="19" t="s">
        <v>1852</v>
      </c>
      <c r="B44" s="20">
        <v>2023</v>
      </c>
      <c r="C44" s="20" t="str">
        <f t="shared" si="0"/>
        <v>G01FAUED2023</v>
      </c>
      <c r="D44" s="21">
        <v>0.72599999999999998</v>
      </c>
      <c r="E44" s="20" t="str">
        <f t="shared" si="1"/>
        <v>G02FAUED2023</v>
      </c>
      <c r="F44" s="21">
        <v>1.44E-2</v>
      </c>
      <c r="G44" s="21" t="str">
        <f t="shared" si="2"/>
        <v>G03FAUED2023</v>
      </c>
      <c r="H44" s="21">
        <v>5.7000000000000002E-2</v>
      </c>
      <c r="I44" s="21" t="str">
        <f t="shared" si="3"/>
        <v>G04FAUED2023</v>
      </c>
      <c r="J44" s="21">
        <v>0.77300000000000002</v>
      </c>
      <c r="K44" s="21" t="str">
        <f t="shared" si="4"/>
        <v>G05FAUED2023</v>
      </c>
      <c r="L44" s="21">
        <v>0.79420000000000002</v>
      </c>
      <c r="M44" s="21" t="str">
        <f t="shared" si="5"/>
        <v>G06FAUED2023</v>
      </c>
      <c r="N44" s="21">
        <v>0.30549999999999999</v>
      </c>
      <c r="O44" s="21" t="str">
        <f t="shared" si="6"/>
        <v>G07FAUED2023</v>
      </c>
      <c r="P44" s="21">
        <v>0.28999999999999998</v>
      </c>
      <c r="S44" s="19" t="s">
        <v>1556</v>
      </c>
      <c r="T44" s="20">
        <v>2024</v>
      </c>
      <c r="U44" s="20" t="str">
        <f t="shared" si="7"/>
        <v>G09FACES2024</v>
      </c>
      <c r="V44" s="22">
        <v>4</v>
      </c>
      <c r="W44" s="22" t="str">
        <f t="shared" si="8"/>
        <v>G11FACES2024</v>
      </c>
      <c r="X44" s="22">
        <v>4</v>
      </c>
    </row>
    <row r="45" spans="1:24">
      <c r="A45" s="19" t="s">
        <v>1866</v>
      </c>
      <c r="B45" s="20">
        <v>2023</v>
      </c>
      <c r="C45" s="20" t="str">
        <f t="shared" si="0"/>
        <v>G01FECIV2023</v>
      </c>
      <c r="D45" s="21">
        <v>0.76</v>
      </c>
      <c r="E45" s="20" t="str">
        <f t="shared" si="1"/>
        <v>G02FECIV2023</v>
      </c>
      <c r="F45" s="21">
        <v>0.05</v>
      </c>
      <c r="G45" s="21" t="str">
        <f t="shared" si="2"/>
        <v>G03FECIV2023</v>
      </c>
      <c r="H45" s="21">
        <v>0.05</v>
      </c>
      <c r="I45" s="21" t="str">
        <f t="shared" si="3"/>
        <v>G04FECIV2023</v>
      </c>
      <c r="J45" s="21">
        <v>0.4</v>
      </c>
      <c r="K45" s="21" t="str">
        <f t="shared" si="4"/>
        <v>G05FECIV2023</v>
      </c>
      <c r="L45" s="21">
        <v>0.35</v>
      </c>
      <c r="M45" s="21" t="str">
        <f t="shared" si="5"/>
        <v>G06FECIV2023</v>
      </c>
      <c r="N45" s="21">
        <v>0.2</v>
      </c>
      <c r="O45" s="21" t="str">
        <f t="shared" si="6"/>
        <v>G07FECIV2023</v>
      </c>
      <c r="P45" s="21">
        <v>0.52</v>
      </c>
      <c r="S45" s="19" t="s">
        <v>14</v>
      </c>
      <c r="T45" s="20">
        <v>2024</v>
      </c>
      <c r="U45" s="20" t="str">
        <f t="shared" si="7"/>
        <v>G09FACIC2024</v>
      </c>
      <c r="V45" s="22">
        <v>4</v>
      </c>
      <c r="W45" s="22" t="str">
        <f t="shared" si="8"/>
        <v>G11FACIC2024</v>
      </c>
      <c r="X45" s="22">
        <v>4</v>
      </c>
    </row>
    <row r="46" spans="1:24">
      <c r="A46" s="19" t="s">
        <v>1870</v>
      </c>
      <c r="B46" s="20">
        <v>2023</v>
      </c>
      <c r="C46" s="20" t="str">
        <f t="shared" si="0"/>
        <v>G01FEELT2023</v>
      </c>
      <c r="D46" s="21">
        <v>0.441</v>
      </c>
      <c r="E46" s="20" t="str">
        <f t="shared" si="1"/>
        <v>G02FEELT2023</v>
      </c>
      <c r="F46" s="21">
        <v>0.13700000000000001</v>
      </c>
      <c r="G46" s="21" t="str">
        <f t="shared" si="2"/>
        <v>G03FEELT2023</v>
      </c>
      <c r="H46" s="21">
        <v>0.1552</v>
      </c>
      <c r="I46" s="21" t="str">
        <f t="shared" si="3"/>
        <v>G04FEELT2023</v>
      </c>
      <c r="J46" s="21">
        <v>0.78979999999999995</v>
      </c>
      <c r="K46" s="21" t="str">
        <f t="shared" si="4"/>
        <v>G05FEELT2023</v>
      </c>
      <c r="L46" s="21">
        <v>0.96299999999999997</v>
      </c>
      <c r="M46" s="21" t="str">
        <f t="shared" si="5"/>
        <v>G06FEELT2023</v>
      </c>
      <c r="N46" s="21">
        <v>0.1547</v>
      </c>
      <c r="O46" s="21" t="str">
        <f t="shared" si="6"/>
        <v>G07FEELT2023</v>
      </c>
      <c r="P46" s="21">
        <v>0.17</v>
      </c>
      <c r="S46" s="19" t="s">
        <v>1662</v>
      </c>
      <c r="T46" s="20">
        <v>2024</v>
      </c>
      <c r="U46" s="20" t="str">
        <f t="shared" si="7"/>
        <v>G09FACOM2024</v>
      </c>
      <c r="V46" s="22">
        <v>4</v>
      </c>
      <c r="W46" s="22" t="str">
        <f t="shared" si="8"/>
        <v>G11FACOM2024</v>
      </c>
      <c r="X46" s="22">
        <v>4</v>
      </c>
    </row>
    <row r="47" spans="1:24">
      <c r="A47" s="19" t="s">
        <v>1884</v>
      </c>
      <c r="B47" s="20">
        <v>2023</v>
      </c>
      <c r="C47" s="20" t="str">
        <f t="shared" si="0"/>
        <v>G01FEMEC2023</v>
      </c>
      <c r="D47" s="21">
        <v>0.61</v>
      </c>
      <c r="E47" s="20" t="str">
        <f t="shared" si="1"/>
        <v>G02FEMEC2023</v>
      </c>
      <c r="F47" s="21">
        <v>9.1999999999999998E-2</v>
      </c>
      <c r="G47" s="21" t="str">
        <f t="shared" si="2"/>
        <v>G03FEMEC2023</v>
      </c>
      <c r="H47" s="21">
        <v>8.8999999999999996E-2</v>
      </c>
      <c r="I47" s="21" t="str">
        <f t="shared" si="3"/>
        <v>G04FEMEC2023</v>
      </c>
      <c r="J47" s="21">
        <v>0.86</v>
      </c>
      <c r="K47" s="21" t="str">
        <f t="shared" si="4"/>
        <v>G05FEMEC2023</v>
      </c>
      <c r="L47" s="21">
        <v>0.89</v>
      </c>
      <c r="M47" s="21" t="str">
        <f t="shared" si="5"/>
        <v>G06FEMEC2023</v>
      </c>
      <c r="N47" s="21">
        <v>0.24</v>
      </c>
      <c r="O47" s="21" t="str">
        <f t="shared" si="6"/>
        <v>G07FEMEC2023</v>
      </c>
      <c r="P47" s="21">
        <v>0.13</v>
      </c>
      <c r="S47" s="19" t="s">
        <v>1785</v>
      </c>
      <c r="T47" s="20">
        <v>2024</v>
      </c>
      <c r="U47" s="20" t="str">
        <f t="shared" si="7"/>
        <v>G09FAMAT2024</v>
      </c>
      <c r="V47" s="22">
        <v>3</v>
      </c>
      <c r="W47" s="22" t="str">
        <f t="shared" si="8"/>
        <v>G11FAMAT2024</v>
      </c>
      <c r="X47" s="22">
        <v>4</v>
      </c>
    </row>
    <row r="48" spans="1:24">
      <c r="A48" s="19" t="s">
        <v>1890</v>
      </c>
      <c r="B48" s="20">
        <v>2023</v>
      </c>
      <c r="C48" s="20" t="str">
        <f t="shared" si="0"/>
        <v>G01FEQUI2023</v>
      </c>
      <c r="D48" s="21">
        <v>0.84499999999999997</v>
      </c>
      <c r="E48" s="20" t="str">
        <f t="shared" si="1"/>
        <v>G02FEQUI2023</v>
      </c>
      <c r="F48" s="21">
        <v>0.03</v>
      </c>
      <c r="G48" s="21" t="str">
        <f t="shared" si="2"/>
        <v>G03FEQUI2023</v>
      </c>
      <c r="H48" s="21">
        <v>5.8999999999999997E-2</v>
      </c>
      <c r="I48" s="21" t="str">
        <f t="shared" si="3"/>
        <v>G04FEQUI2023</v>
      </c>
      <c r="J48" s="21">
        <v>0.87</v>
      </c>
      <c r="K48" s="21" t="str">
        <f t="shared" si="4"/>
        <v>G05FEQUI2023</v>
      </c>
      <c r="L48" s="21">
        <v>0.87</v>
      </c>
      <c r="M48" s="21" t="str">
        <f t="shared" si="5"/>
        <v>G06FEQUI2023</v>
      </c>
      <c r="N48" s="21">
        <v>0.26</v>
      </c>
      <c r="O48" s="21" t="str">
        <f t="shared" si="6"/>
        <v>G07FEQUI2023</v>
      </c>
      <c r="P48" s="21">
        <v>0.08</v>
      </c>
      <c r="S48" s="19" t="s">
        <v>1809</v>
      </c>
      <c r="T48" s="20">
        <v>2024</v>
      </c>
      <c r="U48" s="20" t="str">
        <f t="shared" si="7"/>
        <v>G09FAMED2024</v>
      </c>
      <c r="V48" s="22">
        <v>4.33</v>
      </c>
      <c r="W48" s="22" t="str">
        <f t="shared" si="8"/>
        <v>G11FAMED2024</v>
      </c>
      <c r="X48" s="22">
        <v>4</v>
      </c>
    </row>
    <row r="49" spans="1:24">
      <c r="A49" s="19" t="s">
        <v>1902</v>
      </c>
      <c r="B49" s="20">
        <v>2023</v>
      </c>
      <c r="C49" s="20" t="str">
        <f t="shared" si="0"/>
        <v>G01FOUFU2023</v>
      </c>
      <c r="D49" s="21">
        <v>0.79</v>
      </c>
      <c r="E49" s="20" t="str">
        <f t="shared" si="1"/>
        <v>G02FOUFU2023</v>
      </c>
      <c r="F49" s="21">
        <v>0.04</v>
      </c>
      <c r="G49" s="21" t="str">
        <f t="shared" si="2"/>
        <v>G03FOUFU2023</v>
      </c>
      <c r="H49" s="21">
        <v>0.06</v>
      </c>
      <c r="I49" s="21" t="str">
        <f t="shared" si="3"/>
        <v>G04FOUFU2023</v>
      </c>
      <c r="J49" s="21">
        <v>0.2</v>
      </c>
      <c r="K49" s="21" t="str">
        <f t="shared" si="4"/>
        <v>G05FOUFU2023</v>
      </c>
      <c r="L49" s="21">
        <v>0.15</v>
      </c>
      <c r="M49" s="21" t="str">
        <f t="shared" si="5"/>
        <v>G06FOUFU2023</v>
      </c>
      <c r="N49" s="21">
        <v>0.8</v>
      </c>
      <c r="O49" s="21" t="str">
        <f t="shared" si="6"/>
        <v>G07FOUFU2023</v>
      </c>
      <c r="P49" s="21">
        <v>0.76</v>
      </c>
      <c r="S49" s="19" t="s">
        <v>1870</v>
      </c>
      <c r="T49" s="20">
        <v>2024</v>
      </c>
      <c r="U49" s="20" t="str">
        <f t="shared" si="7"/>
        <v>G09FEELT2024</v>
      </c>
      <c r="V49" s="22">
        <v>3.5</v>
      </c>
      <c r="W49" s="22" t="str">
        <f t="shared" si="8"/>
        <v>G11FEELT2024</v>
      </c>
      <c r="X49" s="22">
        <v>4</v>
      </c>
    </row>
    <row r="50" spans="1:24">
      <c r="A50" s="19" t="s">
        <v>1913</v>
      </c>
      <c r="B50" s="20">
        <v>2023</v>
      </c>
      <c r="C50" s="20" t="str">
        <f t="shared" si="0"/>
        <v>G01IARTE2023</v>
      </c>
      <c r="D50" s="21">
        <v>0.62</v>
      </c>
      <c r="E50" s="20" t="str">
        <f t="shared" si="1"/>
        <v>G02IARTE2023</v>
      </c>
      <c r="F50" s="21">
        <v>0.13</v>
      </c>
      <c r="G50" s="21" t="str">
        <f t="shared" si="2"/>
        <v>G03IARTE2023</v>
      </c>
      <c r="H50" s="21">
        <v>0.15</v>
      </c>
      <c r="I50" s="21" t="str">
        <f t="shared" si="3"/>
        <v>G04IARTE2023</v>
      </c>
      <c r="J50" s="21">
        <v>0.89</v>
      </c>
      <c r="K50" s="21" t="str">
        <f t="shared" si="4"/>
        <v>G05IARTE2023</v>
      </c>
      <c r="L50" s="21">
        <v>0.91</v>
      </c>
      <c r="M50" s="21" t="str">
        <f t="shared" si="5"/>
        <v>G06IARTE2023</v>
      </c>
      <c r="N50" s="21">
        <v>0.5</v>
      </c>
      <c r="O50" s="21" t="str">
        <f t="shared" si="6"/>
        <v>G07IARTE2023</v>
      </c>
      <c r="P50" s="21">
        <v>0.1</v>
      </c>
      <c r="S50" s="19" t="s">
        <v>1890</v>
      </c>
      <c r="T50" s="20">
        <v>2024</v>
      </c>
      <c r="U50" s="20" t="str">
        <f t="shared" si="7"/>
        <v>G09FEQUI2024</v>
      </c>
      <c r="V50" s="22">
        <v>4</v>
      </c>
      <c r="W50" s="22" t="str">
        <f t="shared" si="8"/>
        <v>G11FEQUI2024</v>
      </c>
      <c r="X50" s="22">
        <v>4</v>
      </c>
    </row>
    <row r="51" spans="1:24">
      <c r="A51" s="19" t="s">
        <v>1924</v>
      </c>
      <c r="B51" s="20">
        <v>2023</v>
      </c>
      <c r="C51" s="20" t="str">
        <f t="shared" si="0"/>
        <v>G01ICBIM2023</v>
      </c>
      <c r="D51" s="21">
        <v>0.74</v>
      </c>
      <c r="E51" s="20" t="str">
        <f t="shared" si="1"/>
        <v>G02ICBIM2023</v>
      </c>
      <c r="F51" s="21">
        <v>0.05</v>
      </c>
      <c r="G51" s="21" t="str">
        <f t="shared" si="2"/>
        <v>G03ICBIM2023</v>
      </c>
      <c r="H51" s="21">
        <v>1.9E-2</v>
      </c>
      <c r="I51" s="21" t="str">
        <f t="shared" si="3"/>
        <v>G04ICBIM2023</v>
      </c>
      <c r="J51" s="21">
        <v>0.38</v>
      </c>
      <c r="K51" s="21" t="str">
        <f t="shared" si="4"/>
        <v>G05ICBIM2023</v>
      </c>
      <c r="L51" s="21">
        <v>0.37</v>
      </c>
      <c r="M51" s="21" t="str">
        <f t="shared" si="5"/>
        <v>G06ICBIM2023</v>
      </c>
      <c r="N51" s="21">
        <v>0.61</v>
      </c>
      <c r="O51" s="21" t="str">
        <f t="shared" si="6"/>
        <v>G07ICBIM2023</v>
      </c>
      <c r="P51" s="21">
        <v>0.56000000000000005</v>
      </c>
      <c r="S51" s="19" t="s">
        <v>1902</v>
      </c>
      <c r="T51" s="20">
        <v>2024</v>
      </c>
      <c r="U51" s="20" t="str">
        <f t="shared" si="7"/>
        <v>G09FOUFU2024</v>
      </c>
      <c r="V51" s="22">
        <v>5</v>
      </c>
      <c r="W51" s="22" t="str">
        <f t="shared" si="8"/>
        <v>G11FOUFU2024</v>
      </c>
      <c r="X51" s="22">
        <v>4</v>
      </c>
    </row>
    <row r="52" spans="1:24">
      <c r="A52" s="19" t="s">
        <v>1942</v>
      </c>
      <c r="B52" s="20">
        <v>2023</v>
      </c>
      <c r="C52" s="20" t="str">
        <f t="shared" si="0"/>
        <v>G01ICHPO2023</v>
      </c>
      <c r="D52" s="21">
        <v>0.36259999999999998</v>
      </c>
      <c r="E52" s="20" t="str">
        <f t="shared" si="1"/>
        <v>G02ICHPO2023</v>
      </c>
      <c r="F52" s="21">
        <v>0.15579999999999999</v>
      </c>
      <c r="G52" s="21" t="str">
        <f t="shared" si="2"/>
        <v>G03ICHPO2023</v>
      </c>
      <c r="H52" s="21">
        <v>9.5000000000000001E-2</v>
      </c>
      <c r="I52" s="21" t="str">
        <f t="shared" si="3"/>
        <v>G04ICHPO2023</v>
      </c>
      <c r="J52" s="21">
        <v>0.76139999999999997</v>
      </c>
      <c r="K52" s="21" t="str">
        <f t="shared" si="4"/>
        <v>G05ICHPO2023</v>
      </c>
      <c r="L52" s="21">
        <v>0.74399999999999999</v>
      </c>
      <c r="M52" s="21" t="str">
        <f t="shared" si="5"/>
        <v>G06ICHPO2023</v>
      </c>
      <c r="N52" s="21">
        <v>0.19350000000000001</v>
      </c>
      <c r="O52" s="21" t="str">
        <f t="shared" si="6"/>
        <v>G07ICHPO2023</v>
      </c>
      <c r="P52" s="21">
        <v>0.12</v>
      </c>
      <c r="S52" s="19" t="s">
        <v>1924</v>
      </c>
      <c r="T52" s="20">
        <v>2024</v>
      </c>
      <c r="U52" s="20" t="str">
        <f t="shared" si="7"/>
        <v>G09ICBIM2024</v>
      </c>
      <c r="V52" s="22">
        <v>4</v>
      </c>
      <c r="W52" s="22" t="str">
        <f t="shared" si="8"/>
        <v>G11ICBIM2024</v>
      </c>
      <c r="X52" s="22">
        <v>4</v>
      </c>
    </row>
    <row r="53" spans="1:24">
      <c r="A53" s="19" t="s">
        <v>1943</v>
      </c>
      <c r="B53" s="20">
        <v>2023</v>
      </c>
      <c r="C53" s="20" t="str">
        <f t="shared" si="0"/>
        <v>G01ICIAG2023</v>
      </c>
      <c r="D53" s="21">
        <v>0.55000000000000004</v>
      </c>
      <c r="E53" s="20" t="str">
        <f t="shared" si="1"/>
        <v>G02ICIAG2023</v>
      </c>
      <c r="F53" s="21">
        <v>6.6299999999999998E-2</v>
      </c>
      <c r="G53" s="21" t="str">
        <f t="shared" si="2"/>
        <v>G03ICIAG2023</v>
      </c>
      <c r="H53" s="21">
        <v>8.6499999999999994E-2</v>
      </c>
      <c r="I53" s="21" t="str">
        <f t="shared" si="3"/>
        <v>G04ICIAG2023</v>
      </c>
      <c r="J53" s="21">
        <v>0.68510000000000004</v>
      </c>
      <c r="K53" s="21" t="str">
        <f t="shared" si="4"/>
        <v>G05ICIAG2023</v>
      </c>
      <c r="L53" s="21">
        <v>0.73</v>
      </c>
      <c r="M53" s="21" t="str">
        <f t="shared" si="5"/>
        <v>G06ICIAG2023</v>
      </c>
      <c r="N53" s="21">
        <v>0.17019999999999999</v>
      </c>
      <c r="O53" s="21" t="str">
        <f t="shared" si="6"/>
        <v>G07ICIAG2023</v>
      </c>
      <c r="P53" s="21">
        <v>0.26</v>
      </c>
      <c r="S53" s="19" t="s">
        <v>1942</v>
      </c>
      <c r="T53" s="20">
        <v>2024</v>
      </c>
      <c r="U53" s="20" t="str">
        <f t="shared" si="7"/>
        <v>G09ICHPO2024</v>
      </c>
      <c r="V53" s="22">
        <v>3.2</v>
      </c>
      <c r="W53" s="22" t="str">
        <f t="shared" si="8"/>
        <v>G11ICHPO2024</v>
      </c>
      <c r="X53" s="22">
        <v>4</v>
      </c>
    </row>
    <row r="54" spans="1:24">
      <c r="A54" s="19" t="s">
        <v>1962</v>
      </c>
      <c r="B54" s="20">
        <v>2023</v>
      </c>
      <c r="C54" s="20" t="str">
        <f t="shared" si="0"/>
        <v>G01IERI2023</v>
      </c>
      <c r="D54" s="21">
        <v>0.50560000000000005</v>
      </c>
      <c r="E54" s="20" t="str">
        <f t="shared" si="1"/>
        <v>G02IERI2023</v>
      </c>
      <c r="F54" s="21">
        <v>6.3450000000000006E-2</v>
      </c>
      <c r="G54" s="21" t="str">
        <f t="shared" si="2"/>
        <v>G03IERI2023</v>
      </c>
      <c r="H54" s="21">
        <v>6.3450000000000006E-2</v>
      </c>
      <c r="I54" s="21" t="str">
        <f t="shared" si="3"/>
        <v>G04IERI2023</v>
      </c>
      <c r="J54" s="21">
        <v>0.72499999999999998</v>
      </c>
      <c r="K54" s="21" t="str">
        <f t="shared" si="4"/>
        <v>G05IERI2023</v>
      </c>
      <c r="L54" s="21">
        <v>0.72499999999999998</v>
      </c>
      <c r="M54" s="21" t="str">
        <f t="shared" si="5"/>
        <v>G06IERI2023</v>
      </c>
      <c r="N54" s="21">
        <v>0.43</v>
      </c>
      <c r="O54" s="21" t="str">
        <f t="shared" si="6"/>
        <v>G07IERI2023</v>
      </c>
      <c r="P54" s="21">
        <v>0.19</v>
      </c>
      <c r="S54" s="19" t="s">
        <v>1982</v>
      </c>
      <c r="T54" s="20">
        <v>2024</v>
      </c>
      <c r="U54" s="20" t="str">
        <f t="shared" si="7"/>
        <v>G09IGUFU2024</v>
      </c>
      <c r="V54" s="22">
        <v>4</v>
      </c>
      <c r="W54" s="22" t="str">
        <f t="shared" si="8"/>
        <v>G11IGUFU2024</v>
      </c>
      <c r="X54" s="22">
        <v>4</v>
      </c>
    </row>
    <row r="55" spans="1:24">
      <c r="A55" s="19" t="s">
        <v>1980</v>
      </c>
      <c r="B55" s="20">
        <v>2023</v>
      </c>
      <c r="C55" s="20" t="str">
        <f t="shared" si="0"/>
        <v>G01IFILO2023</v>
      </c>
      <c r="D55" s="21">
        <v>0.6</v>
      </c>
      <c r="E55" s="20" t="str">
        <f t="shared" si="1"/>
        <v>G02IFILO2023</v>
      </c>
      <c r="F55" s="21">
        <v>0.6</v>
      </c>
      <c r="G55" s="21" t="str">
        <f t="shared" si="2"/>
        <v>G03IFILO2023</v>
      </c>
      <c r="H55" s="21">
        <v>0.6</v>
      </c>
      <c r="I55" s="21" t="str">
        <f t="shared" si="3"/>
        <v>G04IFILO2023</v>
      </c>
      <c r="J55" s="21">
        <v>0.6</v>
      </c>
      <c r="K55" s="21" t="str">
        <f t="shared" si="4"/>
        <v>G05IFILO2023</v>
      </c>
      <c r="L55" s="21">
        <v>0.6</v>
      </c>
      <c r="M55" s="21" t="str">
        <f t="shared" si="5"/>
        <v>G06IFILO2023</v>
      </c>
      <c r="N55" s="21">
        <v>0.7</v>
      </c>
      <c r="O55" s="21" t="str">
        <f t="shared" si="6"/>
        <v>G07IFILO2023</v>
      </c>
      <c r="P55" s="21">
        <v>0.2</v>
      </c>
      <c r="S55" s="19" t="s">
        <v>2006</v>
      </c>
      <c r="T55" s="20">
        <v>2024</v>
      </c>
      <c r="U55" s="20" t="str">
        <f t="shared" si="7"/>
        <v>G09INCIS2024</v>
      </c>
      <c r="V55" s="22">
        <v>4</v>
      </c>
      <c r="W55" s="22" t="str">
        <f t="shared" si="8"/>
        <v>G11INCIS2024</v>
      </c>
      <c r="X55" s="22">
        <v>4</v>
      </c>
    </row>
    <row r="56" spans="1:24">
      <c r="A56" s="19" t="s">
        <v>1982</v>
      </c>
      <c r="B56" s="20">
        <v>2023</v>
      </c>
      <c r="C56" s="20" t="str">
        <f t="shared" si="0"/>
        <v>G01IGUFU2023</v>
      </c>
      <c r="D56" s="21">
        <v>0.45</v>
      </c>
      <c r="E56" s="20" t="str">
        <f t="shared" si="1"/>
        <v>G02IGUFU2023</v>
      </c>
      <c r="F56" s="21">
        <v>0.09</v>
      </c>
      <c r="G56" s="21" t="str">
        <f t="shared" si="2"/>
        <v>G03IGUFU2023</v>
      </c>
      <c r="H56" s="21">
        <v>0.1</v>
      </c>
      <c r="I56" s="21" t="str">
        <f t="shared" si="3"/>
        <v>G04IGUFU2023</v>
      </c>
      <c r="J56" s="21">
        <v>0.65</v>
      </c>
      <c r="K56" s="21" t="str">
        <f t="shared" si="4"/>
        <v>G05IGUFU2023</v>
      </c>
      <c r="L56" s="21">
        <v>0.65</v>
      </c>
      <c r="M56" s="21" t="str">
        <f t="shared" si="5"/>
        <v>G06IGUFU2023</v>
      </c>
      <c r="N56" s="21">
        <v>0.48</v>
      </c>
      <c r="O56" s="21" t="str">
        <f t="shared" si="6"/>
        <v>G07IGUFU2023</v>
      </c>
      <c r="P56" s="21">
        <v>0.3</v>
      </c>
      <c r="S56" s="19" t="s">
        <v>2013</v>
      </c>
      <c r="T56" s="20">
        <v>2024</v>
      </c>
      <c r="U56" s="20" t="str">
        <f t="shared" si="7"/>
        <v>G09INHIS2024</v>
      </c>
      <c r="V56" s="22">
        <v>4</v>
      </c>
      <c r="W56" s="22" t="str">
        <f t="shared" si="8"/>
        <v>G11INHIS2024</v>
      </c>
      <c r="X56" s="22">
        <v>4</v>
      </c>
    </row>
    <row r="57" spans="1:24">
      <c r="A57" s="19" t="s">
        <v>1990</v>
      </c>
      <c r="B57" s="20">
        <v>2023</v>
      </c>
      <c r="C57" s="20" t="str">
        <f t="shared" si="0"/>
        <v>G01ILEEL2023</v>
      </c>
      <c r="D57" s="21">
        <v>0.42</v>
      </c>
      <c r="E57" s="20" t="str">
        <f t="shared" si="1"/>
        <v>G02ILEEL2023</v>
      </c>
      <c r="F57" s="21">
        <v>0.155</v>
      </c>
      <c r="G57" s="21" t="str">
        <f t="shared" si="2"/>
        <v>G03ILEEL2023</v>
      </c>
      <c r="H57" s="21">
        <v>0.16500000000000001</v>
      </c>
      <c r="I57" s="21" t="str">
        <f t="shared" si="3"/>
        <v>G04ILEEL2023</v>
      </c>
      <c r="J57" s="21">
        <v>0.57579999999999998</v>
      </c>
      <c r="K57" s="21" t="str">
        <f t="shared" si="4"/>
        <v>G05ILEEL2023</v>
      </c>
      <c r="L57" s="21">
        <v>0.7</v>
      </c>
      <c r="M57" s="21" t="str">
        <f t="shared" si="5"/>
        <v>G06ILEEL2023</v>
      </c>
      <c r="N57" s="21">
        <v>0.45</v>
      </c>
      <c r="O57" s="21" t="str">
        <f t="shared" si="6"/>
        <v>G07ILEEL2023</v>
      </c>
      <c r="P57" s="21">
        <v>0.4</v>
      </c>
      <c r="S57" s="19" t="s">
        <v>2037</v>
      </c>
      <c r="T57" s="20">
        <v>2024</v>
      </c>
      <c r="U57" s="20" t="str">
        <f t="shared" si="7"/>
        <v>G09IPUFU2024</v>
      </c>
      <c r="V57" s="22">
        <v>5</v>
      </c>
      <c r="W57" s="22" t="str">
        <f t="shared" si="8"/>
        <v>G11IPUFU2024</v>
      </c>
      <c r="X57" s="22">
        <v>4</v>
      </c>
    </row>
    <row r="58" spans="1:24">
      <c r="A58" s="19" t="s">
        <v>1992</v>
      </c>
      <c r="B58" s="20">
        <v>2023</v>
      </c>
      <c r="C58" s="20" t="str">
        <f t="shared" si="0"/>
        <v>G01INBIO2023</v>
      </c>
      <c r="D58" s="21">
        <v>0.76</v>
      </c>
      <c r="E58" s="20" t="str">
        <f t="shared" si="1"/>
        <v>G02INBIO2023</v>
      </c>
      <c r="F58" s="21">
        <v>4.4999999999999998E-2</v>
      </c>
      <c r="G58" s="21" t="str">
        <f t="shared" si="2"/>
        <v>G03INBIO2023</v>
      </c>
      <c r="H58" s="21">
        <v>0.06</v>
      </c>
      <c r="I58" s="21" t="str">
        <f t="shared" si="3"/>
        <v>G04INBIO2023</v>
      </c>
      <c r="J58" s="21">
        <v>0.65</v>
      </c>
      <c r="K58" s="21" t="str">
        <f t="shared" si="4"/>
        <v>G05INBIO2023</v>
      </c>
      <c r="L58" s="21">
        <v>0.6</v>
      </c>
      <c r="M58" s="21" t="str">
        <f t="shared" si="5"/>
        <v>G06INBIO2023</v>
      </c>
      <c r="N58" s="21">
        <v>0.4</v>
      </c>
      <c r="O58" s="21" t="str">
        <f t="shared" si="6"/>
        <v>G07INBIO2023</v>
      </c>
      <c r="P58" s="21">
        <v>0.41</v>
      </c>
      <c r="S58" s="19" t="s">
        <v>2043</v>
      </c>
      <c r="T58" s="20">
        <v>2024</v>
      </c>
      <c r="U58" s="20" t="str">
        <f t="shared" si="7"/>
        <v>G09IQUFU2024</v>
      </c>
      <c r="V58" s="22">
        <v>4</v>
      </c>
      <c r="W58" s="22" t="str">
        <f t="shared" si="8"/>
        <v>G11IQUFU2024</v>
      </c>
      <c r="X58" s="22">
        <v>4</v>
      </c>
    </row>
    <row r="59" spans="1:24">
      <c r="A59" s="19" t="s">
        <v>2006</v>
      </c>
      <c r="B59" s="20">
        <v>2023</v>
      </c>
      <c r="C59" s="20" t="str">
        <f t="shared" si="0"/>
        <v>G01INCIS2023</v>
      </c>
      <c r="D59" s="21">
        <v>0.5</v>
      </c>
      <c r="E59" s="20" t="str">
        <f t="shared" si="1"/>
        <v>G02INCIS2023</v>
      </c>
      <c r="F59" s="21">
        <v>0.105</v>
      </c>
      <c r="G59" s="21" t="str">
        <f t="shared" si="2"/>
        <v>G03INCIS2023</v>
      </c>
      <c r="H59" s="21">
        <v>0.19</v>
      </c>
      <c r="I59" s="21" t="str">
        <f t="shared" si="3"/>
        <v>G04INCIS2023</v>
      </c>
      <c r="J59" s="21">
        <v>0.78</v>
      </c>
      <c r="K59" s="21" t="str">
        <f t="shared" si="4"/>
        <v>G05INCIS2023</v>
      </c>
      <c r="L59" s="21">
        <v>0.9</v>
      </c>
      <c r="M59" s="21" t="str">
        <f t="shared" si="5"/>
        <v>G06INCIS2023</v>
      </c>
      <c r="N59" s="21">
        <v>0.46</v>
      </c>
      <c r="O59" s="21" t="str">
        <f t="shared" si="6"/>
        <v>G07INCIS2023</v>
      </c>
      <c r="P59" s="21">
        <v>0.12</v>
      </c>
      <c r="S59" s="19" t="s">
        <v>1932</v>
      </c>
      <c r="T59" s="20">
        <v>2024</v>
      </c>
      <c r="U59" s="20" t="str">
        <f t="shared" si="7"/>
        <v>G09ICENP2024</v>
      </c>
      <c r="V59" s="22">
        <v>3</v>
      </c>
      <c r="W59" s="22" t="str">
        <f t="shared" si="8"/>
        <v>G11ICENP2024</v>
      </c>
      <c r="X59" s="22">
        <v>4</v>
      </c>
    </row>
    <row r="60" spans="1:24">
      <c r="A60" s="19" t="s">
        <v>2011</v>
      </c>
      <c r="B60" s="20">
        <v>2023</v>
      </c>
      <c r="C60" s="20" t="str">
        <f t="shared" si="0"/>
        <v>G01INFIS2023</v>
      </c>
      <c r="D60" s="21">
        <v>0.17</v>
      </c>
      <c r="E60" s="20" t="str">
        <f t="shared" si="1"/>
        <v>G02INFIS2023</v>
      </c>
      <c r="F60" s="21">
        <v>0.21</v>
      </c>
      <c r="G60" s="21" t="str">
        <f t="shared" si="2"/>
        <v>G03INFIS2023</v>
      </c>
      <c r="H60" s="21">
        <v>0.22</v>
      </c>
      <c r="I60" s="21" t="str">
        <f t="shared" si="3"/>
        <v>G04INFIS2023</v>
      </c>
      <c r="J60" s="21">
        <v>0.82</v>
      </c>
      <c r="K60" s="21" t="str">
        <f t="shared" si="4"/>
        <v>G05INFIS2023</v>
      </c>
      <c r="L60" s="21">
        <v>0.87</v>
      </c>
      <c r="M60" s="21" t="str">
        <f t="shared" si="5"/>
        <v>G06INFIS2023</v>
      </c>
      <c r="N60" s="21">
        <v>0.2</v>
      </c>
      <c r="O60" s="21" t="str">
        <f t="shared" si="6"/>
        <v>G07INFIS2023</v>
      </c>
      <c r="P60" s="21">
        <v>0.1</v>
      </c>
      <c r="S60" s="19" t="s">
        <v>74</v>
      </c>
      <c r="T60" s="20">
        <v>2025</v>
      </c>
      <c r="U60" s="20" t="str">
        <f t="shared" si="7"/>
        <v>G09FACED2025</v>
      </c>
      <c r="V60" s="22">
        <v>4</v>
      </c>
      <c r="W60" s="22" t="str">
        <f t="shared" si="8"/>
        <v>G11FACED2025</v>
      </c>
      <c r="X60" s="22">
        <v>4</v>
      </c>
    </row>
    <row r="61" spans="1:24">
      <c r="A61" s="19" t="s">
        <v>2013</v>
      </c>
      <c r="B61" s="20">
        <v>2023</v>
      </c>
      <c r="C61" s="20" t="str">
        <f t="shared" si="0"/>
        <v>G01INHIS2023</v>
      </c>
      <c r="D61" s="21">
        <v>0.43</v>
      </c>
      <c r="E61" s="20" t="str">
        <f t="shared" si="1"/>
        <v>G02INHIS2023</v>
      </c>
      <c r="F61" s="21">
        <v>0.1082</v>
      </c>
      <c r="G61" s="21" t="str">
        <f t="shared" si="2"/>
        <v>G03INHIS2023</v>
      </c>
      <c r="H61" s="21">
        <v>0.11</v>
      </c>
      <c r="I61" s="21" t="str">
        <f t="shared" si="3"/>
        <v>G04INHIS2023</v>
      </c>
      <c r="J61" s="21">
        <v>0.67</v>
      </c>
      <c r="K61" s="21" t="str">
        <f t="shared" si="4"/>
        <v>G05INHIS2023</v>
      </c>
      <c r="L61" s="21">
        <v>0.63</v>
      </c>
      <c r="M61" s="21" t="str">
        <f t="shared" si="5"/>
        <v>G06INHIS2023</v>
      </c>
      <c r="N61" s="21">
        <v>0.28999999999999998</v>
      </c>
      <c r="O61" s="21" t="str">
        <f t="shared" si="6"/>
        <v>G07INHIS2023</v>
      </c>
      <c r="P61" s="21">
        <v>0.21</v>
      </c>
      <c r="S61" s="19" t="s">
        <v>1556</v>
      </c>
      <c r="T61" s="20">
        <v>2025</v>
      </c>
      <c r="U61" s="20" t="str">
        <f t="shared" si="7"/>
        <v>G09FACES2025</v>
      </c>
      <c r="V61" s="22">
        <v>4.25</v>
      </c>
      <c r="W61" s="22" t="str">
        <f t="shared" si="8"/>
        <v>G11FACES2025</v>
      </c>
      <c r="X61" s="22">
        <v>4</v>
      </c>
    </row>
    <row r="62" spans="1:24">
      <c r="A62" s="19" t="s">
        <v>2037</v>
      </c>
      <c r="B62" s="20">
        <v>2023</v>
      </c>
      <c r="C62" s="20" t="str">
        <f t="shared" si="0"/>
        <v>G01IPUFU2023</v>
      </c>
      <c r="D62" s="21">
        <v>0.79659999999999997</v>
      </c>
      <c r="E62" s="20" t="str">
        <f t="shared" si="1"/>
        <v>G02IPUFU2023</v>
      </c>
      <c r="F62" s="21">
        <v>5.0799999999999998E-2</v>
      </c>
      <c r="G62" s="21" t="str">
        <f t="shared" si="2"/>
        <v>G03IPUFU2023</v>
      </c>
      <c r="H62" s="21">
        <v>4.0500000000000001E-2</v>
      </c>
      <c r="I62" s="21" t="str">
        <f t="shared" si="3"/>
        <v>G04IPUFU2023</v>
      </c>
      <c r="J62" s="21">
        <v>0.4738</v>
      </c>
      <c r="K62" s="21" t="str">
        <f t="shared" si="4"/>
        <v>G05IPUFU2023</v>
      </c>
      <c r="L62" s="21">
        <v>0.51300000000000001</v>
      </c>
      <c r="M62" s="21" t="str">
        <f t="shared" si="5"/>
        <v>G06IPUFU2023</v>
      </c>
      <c r="N62" s="21">
        <v>0.63680000000000003</v>
      </c>
      <c r="O62" s="21" t="str">
        <f t="shared" si="6"/>
        <v>G07IPUFU2023</v>
      </c>
      <c r="P62" s="21">
        <v>0.48</v>
      </c>
      <c r="S62" s="19" t="s">
        <v>1662</v>
      </c>
      <c r="T62" s="20">
        <v>2025</v>
      </c>
      <c r="U62" s="20" t="str">
        <f t="shared" si="7"/>
        <v>G09FACOM2025</v>
      </c>
      <c r="V62" s="22">
        <v>4</v>
      </c>
      <c r="W62" s="22" t="str">
        <f t="shared" si="8"/>
        <v>G11FACOM2025</v>
      </c>
      <c r="X62" s="22">
        <v>4</v>
      </c>
    </row>
    <row r="63" spans="1:24">
      <c r="A63" s="19" t="s">
        <v>2043</v>
      </c>
      <c r="B63" s="20">
        <v>2023</v>
      </c>
      <c r="C63" s="20" t="str">
        <f t="shared" si="0"/>
        <v>G01IQUFU2023</v>
      </c>
      <c r="D63" s="21">
        <v>0.53</v>
      </c>
      <c r="E63" s="20" t="str">
        <f t="shared" si="1"/>
        <v>G02IQUFU2023</v>
      </c>
      <c r="F63" s="21">
        <v>0.29389999999999999</v>
      </c>
      <c r="G63" s="21" t="str">
        <f t="shared" si="2"/>
        <v>G03IQUFU2023</v>
      </c>
      <c r="H63" s="21">
        <v>0.12</v>
      </c>
      <c r="I63" s="21" t="str">
        <f t="shared" si="3"/>
        <v>G04IQUFU2023</v>
      </c>
      <c r="J63" s="21">
        <v>0.92159999999999997</v>
      </c>
      <c r="K63" s="21" t="str">
        <f t="shared" si="4"/>
        <v>G05IQUFU2023</v>
      </c>
      <c r="L63" s="21">
        <v>1</v>
      </c>
      <c r="M63" s="21" t="str">
        <f t="shared" si="5"/>
        <v>G06IQUFU2023</v>
      </c>
      <c r="N63" s="21">
        <v>0.13739999999999999</v>
      </c>
      <c r="O63" s="21" t="str">
        <f t="shared" si="6"/>
        <v>G07IQUFU2023</v>
      </c>
      <c r="P63" s="21">
        <v>7.0000000000000007E-2</v>
      </c>
      <c r="S63" s="19" t="s">
        <v>1809</v>
      </c>
      <c r="T63" s="20">
        <v>2025</v>
      </c>
      <c r="U63" s="20" t="str">
        <f t="shared" si="7"/>
        <v>G09FAMED2025</v>
      </c>
      <c r="V63" s="22">
        <v>4.66</v>
      </c>
      <c r="W63" s="22" t="str">
        <f t="shared" si="8"/>
        <v>G11FAMED2025</v>
      </c>
      <c r="X63" s="22">
        <v>4</v>
      </c>
    </row>
    <row r="64" spans="1:24">
      <c r="A64" s="19" t="s">
        <v>1739</v>
      </c>
      <c r="B64" s="20">
        <v>2023</v>
      </c>
      <c r="C64" s="20" t="str">
        <f t="shared" si="0"/>
        <v>G01FAEFI2023</v>
      </c>
      <c r="D64" s="21">
        <v>0.53</v>
      </c>
      <c r="E64" s="20" t="str">
        <f t="shared" si="1"/>
        <v>G02FAEFI2023</v>
      </c>
      <c r="F64" s="21">
        <v>8.7999999999999995E-2</v>
      </c>
      <c r="G64" s="21" t="str">
        <f t="shared" si="2"/>
        <v>G03FAEFI2023</v>
      </c>
      <c r="H64" s="21">
        <v>5.3999999999999999E-2</v>
      </c>
      <c r="I64" s="21" t="str">
        <f t="shared" si="3"/>
        <v>G04FAEFI2023</v>
      </c>
      <c r="J64" s="21">
        <v>0.63</v>
      </c>
      <c r="K64" s="21" t="str">
        <f t="shared" si="4"/>
        <v>G05FAEFI2023</v>
      </c>
      <c r="L64" s="21" t="s">
        <v>1779</v>
      </c>
      <c r="M64" s="21" t="str">
        <f t="shared" si="5"/>
        <v>G06FAEFI2023</v>
      </c>
      <c r="N64" s="21">
        <v>0.28000000000000003</v>
      </c>
      <c r="O64" s="21" t="str">
        <f t="shared" si="6"/>
        <v>G07FAEFI2023</v>
      </c>
      <c r="P64" s="21">
        <v>0.34</v>
      </c>
      <c r="S64" s="19" t="s">
        <v>1870</v>
      </c>
      <c r="T64" s="20">
        <v>2025</v>
      </c>
      <c r="U64" s="20" t="str">
        <f t="shared" si="7"/>
        <v>G09FEELT2025</v>
      </c>
      <c r="V64" s="22">
        <v>3.5</v>
      </c>
      <c r="W64" s="22" t="str">
        <f t="shared" si="8"/>
        <v>G11FEELT2025</v>
      </c>
      <c r="X64" s="22">
        <v>4</v>
      </c>
    </row>
    <row r="65" spans="1:24">
      <c r="A65" s="19" t="s">
        <v>1850</v>
      </c>
      <c r="B65" s="20">
        <v>2023</v>
      </c>
      <c r="C65" s="20" t="str">
        <f t="shared" si="0"/>
        <v>G01FAMEV2023</v>
      </c>
      <c r="D65" s="21">
        <v>0.75</v>
      </c>
      <c r="E65" s="20" t="str">
        <f t="shared" si="1"/>
        <v>G02FAMEV2023</v>
      </c>
      <c r="F65" s="21">
        <v>0.06</v>
      </c>
      <c r="G65" s="21" t="str">
        <f t="shared" si="2"/>
        <v>G03FAMEV2023</v>
      </c>
      <c r="H65" s="21">
        <v>3.7999999999999999E-2</v>
      </c>
      <c r="I65" s="21" t="str">
        <f t="shared" si="3"/>
        <v>G04FAMEV2023</v>
      </c>
      <c r="J65" s="21">
        <v>0.54</v>
      </c>
      <c r="K65" s="21" t="str">
        <f t="shared" si="4"/>
        <v>G05FAMEV2023</v>
      </c>
      <c r="L65" s="21">
        <v>0.56999999999999995</v>
      </c>
      <c r="M65" s="21" t="str">
        <f t="shared" si="5"/>
        <v>G06FAMEV2023</v>
      </c>
      <c r="N65" s="21">
        <v>0.45</v>
      </c>
      <c r="O65" s="21" t="str">
        <f t="shared" si="6"/>
        <v>G07FAMEV2023</v>
      </c>
      <c r="P65" s="21">
        <v>0.42</v>
      </c>
      <c r="S65" s="19" t="s">
        <v>1890</v>
      </c>
      <c r="T65" s="20">
        <v>2025</v>
      </c>
      <c r="U65" s="20" t="str">
        <f t="shared" si="7"/>
        <v>G09FEQUI2025</v>
      </c>
      <c r="V65" s="22">
        <v>4</v>
      </c>
      <c r="W65" s="22" t="str">
        <f t="shared" si="8"/>
        <v>G11FEQUI2025</v>
      </c>
      <c r="X65" s="22">
        <v>4</v>
      </c>
    </row>
    <row r="66" spans="1:24">
      <c r="A66" s="19" t="s">
        <v>1920</v>
      </c>
      <c r="B66" s="20">
        <v>2023</v>
      </c>
      <c r="C66" s="20" t="str">
        <f t="shared" si="0"/>
        <v>G01IBTEC2023</v>
      </c>
      <c r="D66" s="21">
        <v>0.75</v>
      </c>
      <c r="E66" s="20" t="str">
        <f t="shared" si="1"/>
        <v>G02IBTEC2023</v>
      </c>
      <c r="F66" s="21">
        <v>6.25E-2</v>
      </c>
      <c r="G66" s="21" t="str">
        <f t="shared" si="2"/>
        <v>G03IBTEC2023</v>
      </c>
      <c r="H66" s="21">
        <v>0</v>
      </c>
      <c r="I66" s="21" t="str">
        <f t="shared" si="3"/>
        <v>G04IBTEC2023</v>
      </c>
      <c r="J66" s="21">
        <v>0.74</v>
      </c>
      <c r="K66" s="21" t="str">
        <f t="shared" si="4"/>
        <v>G05IBTEC2023</v>
      </c>
      <c r="L66" s="21">
        <v>0.76500000000000001</v>
      </c>
      <c r="M66" s="21" t="str">
        <f t="shared" si="5"/>
        <v>G06IBTEC2023</v>
      </c>
      <c r="N66" s="21">
        <v>0.25</v>
      </c>
      <c r="O66" s="21" t="str">
        <f t="shared" si="6"/>
        <v>G07IBTEC2023</v>
      </c>
      <c r="P66" s="21">
        <v>0.2</v>
      </c>
      <c r="S66" s="19" t="s">
        <v>1902</v>
      </c>
      <c r="T66" s="20">
        <v>2025</v>
      </c>
      <c r="U66" s="20" t="str">
        <f t="shared" si="7"/>
        <v>G09FOUFU2025</v>
      </c>
      <c r="V66" s="22">
        <v>5</v>
      </c>
      <c r="W66" s="22" t="str">
        <f t="shared" si="8"/>
        <v>G11FOUFU2025</v>
      </c>
      <c r="X66" s="22">
        <v>4</v>
      </c>
    </row>
    <row r="67" spans="1:24">
      <c r="A67" s="19" t="s">
        <v>1932</v>
      </c>
      <c r="B67" s="20">
        <v>2023</v>
      </c>
      <c r="C67" s="20" t="str">
        <f t="shared" si="0"/>
        <v>G01ICENP2023</v>
      </c>
      <c r="D67" s="21">
        <v>0.375</v>
      </c>
      <c r="E67" s="20" t="str">
        <f t="shared" si="1"/>
        <v>G02ICENP2023</v>
      </c>
      <c r="F67" s="21">
        <v>0.15</v>
      </c>
      <c r="G67" s="21" t="str">
        <f t="shared" si="2"/>
        <v>G03ICENP2023</v>
      </c>
      <c r="H67" s="21">
        <v>0.11</v>
      </c>
      <c r="I67" s="21" t="str">
        <f t="shared" si="3"/>
        <v>G04ICENP2023</v>
      </c>
      <c r="J67" s="21">
        <v>0.63700000000000001</v>
      </c>
      <c r="K67" s="21" t="str">
        <f t="shared" si="4"/>
        <v>G05ICENP2023</v>
      </c>
      <c r="L67" s="21">
        <v>0.65500000000000003</v>
      </c>
      <c r="M67" s="21" t="str">
        <f t="shared" si="5"/>
        <v>G06ICENP2023</v>
      </c>
      <c r="N67" s="21">
        <v>0.26939999999999997</v>
      </c>
      <c r="O67" s="21" t="str">
        <f t="shared" si="6"/>
        <v>G07ICENP2023</v>
      </c>
      <c r="P67" s="21">
        <v>0.18</v>
      </c>
      <c r="S67" s="19" t="s">
        <v>1942</v>
      </c>
      <c r="T67" s="20">
        <v>2025</v>
      </c>
      <c r="U67" s="20" t="str">
        <f t="shared" si="7"/>
        <v>G09ICHPO2025</v>
      </c>
      <c r="V67" s="22">
        <v>3.2</v>
      </c>
      <c r="W67" s="22" t="str">
        <f t="shared" si="8"/>
        <v>G11ICHPO2025</v>
      </c>
      <c r="X67" s="22">
        <v>4</v>
      </c>
    </row>
    <row r="68" spans="1:24">
      <c r="A68" s="19" t="s">
        <v>2334</v>
      </c>
      <c r="B68" s="20">
        <v>2023</v>
      </c>
      <c r="C68" s="20" t="str">
        <f t="shared" ref="C68:C131" si="9">$D$2&amp;A68&amp;B68</f>
        <v>G01UFU2023</v>
      </c>
      <c r="D68" s="21">
        <v>0.55159999999999998</v>
      </c>
      <c r="E68" s="20" t="str">
        <f t="shared" ref="E68:E131" si="10">$F$2&amp;A68&amp;B68</f>
        <v>G02UFU2023</v>
      </c>
      <c r="F68" s="21">
        <v>9.1600000000000001E-2</v>
      </c>
      <c r="G68" s="21" t="str">
        <f t="shared" ref="G68:G131" si="11">$H$2&amp;A68&amp;B68</f>
        <v>G03UFU2023</v>
      </c>
      <c r="H68" s="21">
        <v>9.5200000000000007E-2</v>
      </c>
      <c r="I68" s="21" t="str">
        <f t="shared" ref="I68:I131" si="12">$J$2&amp;A68&amp;B68</f>
        <v>G04UFU2023</v>
      </c>
      <c r="J68" s="21">
        <v>0.495</v>
      </c>
      <c r="K68" s="21" t="str">
        <f t="shared" ref="K68:K131" si="13">$L$2&amp;A68&amp;B68</f>
        <v>G05UFU2023</v>
      </c>
      <c r="L68" s="21">
        <v>0.495</v>
      </c>
      <c r="M68" s="21" t="str">
        <f t="shared" ref="M68:M131" si="14">$N$2&amp;A68&amp;B68</f>
        <v>G06UFU2023</v>
      </c>
      <c r="N68" s="21">
        <v>0.44769999999999999</v>
      </c>
      <c r="O68" s="21" t="str">
        <f t="shared" ref="O68:O131" si="15">$P$2&amp;A68&amp;B68</f>
        <v>G07UFU2023</v>
      </c>
      <c r="P68" s="21">
        <v>0.25969999999999999</v>
      </c>
      <c r="S68" s="19" t="s">
        <v>2006</v>
      </c>
      <c r="T68" s="20">
        <v>2025</v>
      </c>
      <c r="U68" s="20" t="str">
        <f t="shared" ref="U68:U131" si="16">$V$2&amp;S68&amp;T68</f>
        <v>G09INCIS2025</v>
      </c>
      <c r="V68" s="22">
        <v>4</v>
      </c>
      <c r="W68" s="22" t="str">
        <f t="shared" ref="W68:W131" si="17">$X$2&amp;S68&amp;T68</f>
        <v>G11INCIS2025</v>
      </c>
      <c r="X68" s="22">
        <v>4</v>
      </c>
    </row>
    <row r="69" spans="1:24">
      <c r="A69" s="19" t="s">
        <v>74</v>
      </c>
      <c r="B69" s="20">
        <v>2024</v>
      </c>
      <c r="C69" s="20" t="str">
        <f t="shared" si="9"/>
        <v>G01FACED2024</v>
      </c>
      <c r="D69" s="21">
        <v>0.66</v>
      </c>
      <c r="E69" s="20" t="str">
        <f t="shared" si="10"/>
        <v>G02FACED2024</v>
      </c>
      <c r="F69" s="21">
        <v>0.11</v>
      </c>
      <c r="G69" s="21" t="str">
        <f t="shared" si="11"/>
        <v>G03FACED2024</v>
      </c>
      <c r="H69" s="21">
        <v>0.09</v>
      </c>
      <c r="I69" s="21" t="str">
        <f t="shared" si="12"/>
        <v>G04FACED2024</v>
      </c>
      <c r="J69" s="21">
        <v>0.51</v>
      </c>
      <c r="K69" s="21" t="str">
        <f t="shared" si="13"/>
        <v>G05FACED2024</v>
      </c>
      <c r="L69" s="21">
        <v>0.53</v>
      </c>
      <c r="M69" s="21" t="str">
        <f t="shared" si="14"/>
        <v>G06FACED2024</v>
      </c>
      <c r="N69" s="21">
        <v>0.9</v>
      </c>
      <c r="O69" s="21" t="str">
        <f t="shared" si="15"/>
        <v>G07FACED2024</v>
      </c>
      <c r="P69" s="21">
        <v>0.45</v>
      </c>
      <c r="S69" s="19" t="s">
        <v>2013</v>
      </c>
      <c r="T69" s="20">
        <v>2025</v>
      </c>
      <c r="U69" s="20" t="str">
        <f t="shared" si="16"/>
        <v>G09INHIS2025</v>
      </c>
      <c r="V69" s="22">
        <v>4</v>
      </c>
      <c r="W69" s="22" t="str">
        <f t="shared" si="17"/>
        <v>G11INHIS2025</v>
      </c>
      <c r="X69" s="22">
        <v>4</v>
      </c>
    </row>
    <row r="70" spans="1:24">
      <c r="A70" s="19" t="s">
        <v>1556</v>
      </c>
      <c r="B70" s="20">
        <v>2024</v>
      </c>
      <c r="C70" s="20" t="str">
        <f t="shared" si="9"/>
        <v>G01FACES2024</v>
      </c>
      <c r="D70" s="21">
        <v>0.56999999999999995</v>
      </c>
      <c r="E70" s="20" t="str">
        <f t="shared" si="10"/>
        <v>G02FACES2024</v>
      </c>
      <c r="F70" s="21">
        <v>0.115</v>
      </c>
      <c r="G70" s="21" t="str">
        <f t="shared" si="11"/>
        <v>G03FACES2024</v>
      </c>
      <c r="H70" s="21">
        <v>0.125</v>
      </c>
      <c r="I70" s="21" t="str">
        <f t="shared" si="12"/>
        <v>G04FACES2024</v>
      </c>
      <c r="J70" s="21">
        <v>0.65</v>
      </c>
      <c r="K70" s="21" t="str">
        <f t="shared" si="13"/>
        <v>G05FACES2024</v>
      </c>
      <c r="L70" s="21">
        <v>0.56000000000000005</v>
      </c>
      <c r="M70" s="21" t="str">
        <f t="shared" si="14"/>
        <v>G06FACES2024</v>
      </c>
      <c r="N70" s="21">
        <v>0.36</v>
      </c>
      <c r="O70" s="21" t="str">
        <f t="shared" si="15"/>
        <v>G07FACES2024</v>
      </c>
      <c r="P70" s="21">
        <v>0.26</v>
      </c>
      <c r="S70" s="19" t="s">
        <v>2037</v>
      </c>
      <c r="T70" s="20">
        <v>2025</v>
      </c>
      <c r="U70" s="20" t="str">
        <f t="shared" si="16"/>
        <v>G09IPUFU2025</v>
      </c>
      <c r="V70" s="22">
        <v>5</v>
      </c>
      <c r="W70" s="22" t="str">
        <f t="shared" si="17"/>
        <v>G11IPUFU2025</v>
      </c>
      <c r="X70" s="22">
        <v>4</v>
      </c>
    </row>
    <row r="71" spans="1:24">
      <c r="A71" s="19" t="s">
        <v>14</v>
      </c>
      <c r="B71" s="20">
        <v>2024</v>
      </c>
      <c r="C71" s="20" t="str">
        <f t="shared" si="9"/>
        <v>G01FACIC2024</v>
      </c>
      <c r="D71" s="21">
        <v>0.54</v>
      </c>
      <c r="E71" s="20" t="str">
        <f t="shared" si="10"/>
        <v>G02FACIC2024</v>
      </c>
      <c r="F71" s="21">
        <v>0.09</v>
      </c>
      <c r="G71" s="21" t="str">
        <f t="shared" si="11"/>
        <v>G03FACIC2024</v>
      </c>
      <c r="H71" s="21">
        <v>0.05</v>
      </c>
      <c r="I71" s="21" t="str">
        <f t="shared" si="12"/>
        <v>G04FACIC2024</v>
      </c>
      <c r="J71" s="21">
        <v>0.7</v>
      </c>
      <c r="K71" s="21" t="str">
        <f t="shared" si="13"/>
        <v>G05FACIC2024</v>
      </c>
      <c r="L71" s="21">
        <v>0.65</v>
      </c>
      <c r="M71" s="21" t="str">
        <f t="shared" si="14"/>
        <v>G06FACIC2024</v>
      </c>
      <c r="N71" s="21">
        <v>0.3</v>
      </c>
      <c r="O71" s="21" t="str">
        <f t="shared" si="15"/>
        <v>G07FACIC2024</v>
      </c>
      <c r="P71" s="21">
        <v>0.26</v>
      </c>
      <c r="S71" s="19" t="s">
        <v>2043</v>
      </c>
      <c r="T71" s="20">
        <v>2025</v>
      </c>
      <c r="U71" s="20" t="str">
        <f t="shared" si="16"/>
        <v>G09IQUFU2025</v>
      </c>
      <c r="V71" s="22">
        <v>4</v>
      </c>
      <c r="W71" s="22" t="str">
        <f t="shared" si="17"/>
        <v>G11IQUFU2025</v>
      </c>
      <c r="X71" s="22">
        <v>4</v>
      </c>
    </row>
    <row r="72" spans="1:24">
      <c r="A72" s="19" t="s">
        <v>1662</v>
      </c>
      <c r="B72" s="20">
        <v>2024</v>
      </c>
      <c r="C72" s="20" t="str">
        <f t="shared" si="9"/>
        <v>G01FACOM2024</v>
      </c>
      <c r="D72" s="21">
        <v>0.28000000000000003</v>
      </c>
      <c r="E72" s="20" t="str">
        <f t="shared" si="10"/>
        <v>G02FACOM2024</v>
      </c>
      <c r="F72" s="21">
        <v>0.14000000000000001</v>
      </c>
      <c r="G72" s="21" t="str">
        <f t="shared" si="11"/>
        <v>G03FACOM2024</v>
      </c>
      <c r="H72" s="21" t="s">
        <v>1779</v>
      </c>
      <c r="I72" s="21" t="str">
        <f t="shared" si="12"/>
        <v>G04FACOM2024</v>
      </c>
      <c r="J72" s="21">
        <v>0.88</v>
      </c>
      <c r="K72" s="21" t="str">
        <f t="shared" si="13"/>
        <v>G05FACOM2024</v>
      </c>
      <c r="L72" s="21" t="s">
        <v>1779</v>
      </c>
      <c r="M72" s="21" t="str">
        <f t="shared" si="14"/>
        <v>G06FACOM2024</v>
      </c>
      <c r="N72" s="21">
        <v>0.18</v>
      </c>
      <c r="O72" s="21" t="str">
        <f t="shared" si="15"/>
        <v>G07FACOM2024</v>
      </c>
      <c r="P72" s="21">
        <v>0.09</v>
      </c>
      <c r="S72" s="19" t="s">
        <v>74</v>
      </c>
      <c r="T72" s="20">
        <v>2026</v>
      </c>
      <c r="U72" s="20" t="str">
        <f t="shared" si="16"/>
        <v>G09FACED2026</v>
      </c>
      <c r="V72" s="22">
        <v>4</v>
      </c>
      <c r="W72" s="22" t="str">
        <f t="shared" si="17"/>
        <v>G11FACED2026</v>
      </c>
      <c r="X72" s="22">
        <v>4</v>
      </c>
    </row>
    <row r="73" spans="1:24">
      <c r="A73" s="19" t="s">
        <v>1668</v>
      </c>
      <c r="B73" s="20">
        <v>2024</v>
      </c>
      <c r="C73" s="20" t="str">
        <f t="shared" si="9"/>
        <v>G01FADIR2024</v>
      </c>
      <c r="D73" s="21">
        <v>0.88</v>
      </c>
      <c r="E73" s="20" t="str">
        <f t="shared" si="10"/>
        <v>G02FADIR2024</v>
      </c>
      <c r="F73" s="21">
        <v>1.4999999999999999E-2</v>
      </c>
      <c r="G73" s="21" t="str">
        <f t="shared" si="11"/>
        <v>G03FADIR2024</v>
      </c>
      <c r="H73" s="21">
        <v>0</v>
      </c>
      <c r="I73" s="21" t="str">
        <f t="shared" si="12"/>
        <v>G04FADIR2024</v>
      </c>
      <c r="J73" s="21">
        <v>0.35</v>
      </c>
      <c r="K73" s="21" t="str">
        <f t="shared" si="13"/>
        <v>G05FADIR2024</v>
      </c>
      <c r="L73" s="21">
        <v>0.38</v>
      </c>
      <c r="M73" s="21" t="str">
        <f t="shared" si="14"/>
        <v>G06FADIR2024</v>
      </c>
      <c r="N73" s="21">
        <v>0.74</v>
      </c>
      <c r="O73" s="21" t="str">
        <f t="shared" si="15"/>
        <v>G07FADIR2024</v>
      </c>
      <c r="P73" s="21">
        <v>0.65</v>
      </c>
      <c r="S73" s="19" t="s">
        <v>1556</v>
      </c>
      <c r="T73" s="20">
        <v>2026</v>
      </c>
      <c r="U73" s="20" t="str">
        <f t="shared" si="16"/>
        <v>G09FACES2026</v>
      </c>
      <c r="V73" s="22">
        <v>4.25</v>
      </c>
      <c r="W73" s="22" t="str">
        <f t="shared" si="17"/>
        <v>G11FACES2026</v>
      </c>
      <c r="X73" s="22">
        <v>4</v>
      </c>
    </row>
    <row r="74" spans="1:24">
      <c r="A74" s="19" t="s">
        <v>1766</v>
      </c>
      <c r="B74" s="20">
        <v>2024</v>
      </c>
      <c r="C74" s="20" t="str">
        <f t="shared" si="9"/>
        <v>G01FAGEN2024</v>
      </c>
      <c r="D74" s="21">
        <v>0.61</v>
      </c>
      <c r="E74" s="20" t="str">
        <f t="shared" si="10"/>
        <v>G02FAGEN2024</v>
      </c>
      <c r="F74" s="21">
        <v>0.08</v>
      </c>
      <c r="G74" s="21" t="str">
        <f t="shared" si="11"/>
        <v>G03FAGEN2024</v>
      </c>
      <c r="H74" s="21">
        <v>0.11</v>
      </c>
      <c r="I74" s="21" t="str">
        <f t="shared" si="12"/>
        <v>G04FAGEN2024</v>
      </c>
      <c r="J74" s="21">
        <v>0.84</v>
      </c>
      <c r="K74" s="21" t="str">
        <f t="shared" si="13"/>
        <v>G05FAGEN2024</v>
      </c>
      <c r="L74" s="21">
        <v>0.86</v>
      </c>
      <c r="M74" s="21" t="str">
        <f t="shared" si="14"/>
        <v>G06FAGEN2024</v>
      </c>
      <c r="N74" s="21">
        <v>0.15</v>
      </c>
      <c r="O74" s="21" t="str">
        <f t="shared" si="15"/>
        <v>G07FAGEN2024</v>
      </c>
      <c r="P74" s="21">
        <v>0.13</v>
      </c>
      <c r="S74" s="19" t="s">
        <v>1662</v>
      </c>
      <c r="T74" s="20">
        <v>2026</v>
      </c>
      <c r="U74" s="20" t="str">
        <f t="shared" si="16"/>
        <v>G09FACOM2026</v>
      </c>
      <c r="V74" s="22">
        <v>4</v>
      </c>
      <c r="W74" s="22" t="str">
        <f t="shared" si="17"/>
        <v>G11FACOM2026</v>
      </c>
      <c r="X74" s="22">
        <v>4</v>
      </c>
    </row>
    <row r="75" spans="1:24">
      <c r="A75" s="19" t="s">
        <v>1785</v>
      </c>
      <c r="B75" s="20">
        <v>2024</v>
      </c>
      <c r="C75" s="20" t="str">
        <f t="shared" si="9"/>
        <v>G01FAMAT2024</v>
      </c>
      <c r="D75" s="21">
        <v>0.35</v>
      </c>
      <c r="E75" s="20" t="str">
        <f t="shared" si="10"/>
        <v>G02FAMAT2024</v>
      </c>
      <c r="F75" s="21">
        <v>0.2</v>
      </c>
      <c r="G75" s="21" t="str">
        <f t="shared" si="11"/>
        <v>G03FAMAT2024</v>
      </c>
      <c r="H75" s="21">
        <v>0.18</v>
      </c>
      <c r="I75" s="21" t="str">
        <f t="shared" si="12"/>
        <v>G04FAMAT2024</v>
      </c>
      <c r="J75" s="21">
        <v>0.68</v>
      </c>
      <c r="K75" s="21" t="str">
        <f t="shared" si="13"/>
        <v>G05FAMAT2024</v>
      </c>
      <c r="L75" s="21">
        <v>0.69</v>
      </c>
      <c r="M75" s="21" t="str">
        <f t="shared" si="14"/>
        <v>G06FAMAT2024</v>
      </c>
      <c r="N75" s="21">
        <v>0.28000000000000003</v>
      </c>
      <c r="O75" s="21" t="str">
        <f t="shared" si="15"/>
        <v>G07FAMAT2024</v>
      </c>
      <c r="P75" s="21">
        <v>0.19</v>
      </c>
      <c r="S75" s="19" t="s">
        <v>1809</v>
      </c>
      <c r="T75" s="20">
        <v>2026</v>
      </c>
      <c r="U75" s="20" t="str">
        <f t="shared" si="16"/>
        <v>G09FAMED2026</v>
      </c>
      <c r="V75" s="22">
        <v>4.66</v>
      </c>
      <c r="W75" s="22" t="str">
        <f t="shared" si="17"/>
        <v>G11FAMED2026</v>
      </c>
      <c r="X75" s="22">
        <v>4</v>
      </c>
    </row>
    <row r="76" spans="1:24">
      <c r="A76" s="19" t="s">
        <v>1809</v>
      </c>
      <c r="B76" s="20">
        <v>2024</v>
      </c>
      <c r="C76" s="20" t="str">
        <f t="shared" si="9"/>
        <v>G01FAMED2024</v>
      </c>
      <c r="D76" s="21">
        <v>0.70699999999999996</v>
      </c>
      <c r="E76" s="20" t="str">
        <f t="shared" si="10"/>
        <v>G02FAMED2024</v>
      </c>
      <c r="F76" s="21">
        <v>4.6600000000000003E-2</v>
      </c>
      <c r="G76" s="21" t="str">
        <f t="shared" si="11"/>
        <v>G03FAMED2024</v>
      </c>
      <c r="H76" s="21">
        <v>4.3999999999999997E-2</v>
      </c>
      <c r="I76" s="21" t="str">
        <f t="shared" si="12"/>
        <v>G04FAMED2024</v>
      </c>
      <c r="J76" s="21">
        <v>0.34</v>
      </c>
      <c r="K76" s="21" t="str">
        <f t="shared" si="13"/>
        <v>G05FAMED2024</v>
      </c>
      <c r="L76" s="21">
        <v>0.34</v>
      </c>
      <c r="M76" s="21" t="str">
        <f t="shared" si="14"/>
        <v>G06FAMED2024</v>
      </c>
      <c r="N76" s="21">
        <v>0.43049999999999999</v>
      </c>
      <c r="O76" s="21" t="str">
        <f t="shared" si="15"/>
        <v>G07FAMED2024</v>
      </c>
      <c r="P76" s="21">
        <v>0.53</v>
      </c>
      <c r="S76" s="19" t="s">
        <v>1870</v>
      </c>
      <c r="T76" s="20">
        <v>2026</v>
      </c>
      <c r="U76" s="20" t="str">
        <f t="shared" si="16"/>
        <v>G09FEELT2026</v>
      </c>
      <c r="V76" s="22">
        <v>3.7</v>
      </c>
      <c r="W76" s="22" t="str">
        <f t="shared" si="17"/>
        <v>G11FEELT2026</v>
      </c>
      <c r="X76" s="22">
        <v>4</v>
      </c>
    </row>
    <row r="77" spans="1:24">
      <c r="A77" s="19" t="s">
        <v>1852</v>
      </c>
      <c r="B77" s="20">
        <v>2024</v>
      </c>
      <c r="C77" s="20" t="str">
        <f t="shared" si="9"/>
        <v>G01FAUED2024</v>
      </c>
      <c r="D77" s="21">
        <v>0.76319999999999999</v>
      </c>
      <c r="E77" s="20" t="str">
        <f t="shared" si="10"/>
        <v>G02FAUED2024</v>
      </c>
      <c r="F77" s="21">
        <v>1.37E-2</v>
      </c>
      <c r="G77" s="21" t="str">
        <f t="shared" si="11"/>
        <v>G03FAUED2024</v>
      </c>
      <c r="H77" s="21">
        <v>5.3999999999999999E-2</v>
      </c>
      <c r="I77" s="21" t="str">
        <f t="shared" si="12"/>
        <v>G04FAUED2024</v>
      </c>
      <c r="J77" s="21">
        <v>0.73399999999999999</v>
      </c>
      <c r="K77" s="21" t="str">
        <f t="shared" si="13"/>
        <v>G05FAUED2024</v>
      </c>
      <c r="L77" s="21">
        <v>0.7167</v>
      </c>
      <c r="M77" s="21" t="str">
        <f t="shared" si="14"/>
        <v>G06FAUED2024</v>
      </c>
      <c r="N77" s="21">
        <v>0.3105</v>
      </c>
      <c r="O77" s="21" t="str">
        <f t="shared" si="15"/>
        <v>G07FAUED2024</v>
      </c>
      <c r="P77" s="21">
        <v>0.30869999999999997</v>
      </c>
      <c r="S77" s="19" t="s">
        <v>1890</v>
      </c>
      <c r="T77" s="20">
        <v>2026</v>
      </c>
      <c r="U77" s="20" t="str">
        <f t="shared" si="16"/>
        <v>G09FEQUI2026</v>
      </c>
      <c r="V77" s="22">
        <v>4</v>
      </c>
      <c r="W77" s="22" t="str">
        <f t="shared" si="17"/>
        <v>G11FEQUI2026</v>
      </c>
      <c r="X77" s="22">
        <v>4</v>
      </c>
    </row>
    <row r="78" spans="1:24">
      <c r="A78" s="19" t="s">
        <v>1866</v>
      </c>
      <c r="B78" s="20">
        <v>2024</v>
      </c>
      <c r="C78" s="20" t="str">
        <f t="shared" si="9"/>
        <v>G01FECIV2024</v>
      </c>
      <c r="D78" s="21">
        <v>0.77</v>
      </c>
      <c r="E78" s="20" t="str">
        <f t="shared" si="10"/>
        <v>G02FECIV2024</v>
      </c>
      <c r="F78" s="21">
        <v>0.05</v>
      </c>
      <c r="G78" s="21" t="str">
        <f t="shared" si="11"/>
        <v>G03FECIV2024</v>
      </c>
      <c r="H78" s="21">
        <v>0.05</v>
      </c>
      <c r="I78" s="21" t="str">
        <f t="shared" si="12"/>
        <v>G04FECIV2024</v>
      </c>
      <c r="J78" s="21">
        <v>0.35</v>
      </c>
      <c r="K78" s="21" t="str">
        <f t="shared" si="13"/>
        <v>G05FECIV2024</v>
      </c>
      <c r="L78" s="21">
        <v>0.3</v>
      </c>
      <c r="M78" s="21" t="str">
        <f t="shared" si="14"/>
        <v>G06FECIV2024</v>
      </c>
      <c r="N78" s="21">
        <v>0.2</v>
      </c>
      <c r="O78" s="21" t="str">
        <f t="shared" si="15"/>
        <v>G07FECIV2024</v>
      </c>
      <c r="P78" s="21">
        <v>0.52</v>
      </c>
      <c r="S78" s="19" t="s">
        <v>1902</v>
      </c>
      <c r="T78" s="20">
        <v>2026</v>
      </c>
      <c r="U78" s="20" t="str">
        <f t="shared" si="16"/>
        <v>G09FOUFU2026</v>
      </c>
      <c r="V78" s="22">
        <v>5</v>
      </c>
      <c r="W78" s="22" t="str">
        <f t="shared" si="17"/>
        <v>G11FOUFU2026</v>
      </c>
      <c r="X78" s="22">
        <v>4</v>
      </c>
    </row>
    <row r="79" spans="1:24">
      <c r="A79" s="19" t="s">
        <v>1870</v>
      </c>
      <c r="B79" s="20">
        <v>2024</v>
      </c>
      <c r="C79" s="20" t="str">
        <f t="shared" si="9"/>
        <v>G01FEELT2024</v>
      </c>
      <c r="D79" s="21">
        <v>0.44500000000000001</v>
      </c>
      <c r="E79" s="20" t="str">
        <f t="shared" si="10"/>
        <v>G02FEELT2024</v>
      </c>
      <c r="F79" s="21">
        <v>0.13500000000000001</v>
      </c>
      <c r="G79" s="21" t="str">
        <f t="shared" si="11"/>
        <v>G03FEELT2024</v>
      </c>
      <c r="H79" s="21">
        <v>0.153</v>
      </c>
      <c r="I79" s="21" t="str">
        <f t="shared" si="12"/>
        <v>G04FEELT2024</v>
      </c>
      <c r="J79" s="21">
        <v>0.78</v>
      </c>
      <c r="K79" s="21" t="str">
        <f t="shared" si="13"/>
        <v>G05FEELT2024</v>
      </c>
      <c r="L79" s="21">
        <v>0.95299999999999996</v>
      </c>
      <c r="M79" s="21" t="str">
        <f t="shared" si="14"/>
        <v>G06FEELT2024</v>
      </c>
      <c r="N79" s="21">
        <v>0.16500000000000001</v>
      </c>
      <c r="O79" s="21" t="str">
        <f t="shared" si="15"/>
        <v>G07FEELT2024</v>
      </c>
      <c r="P79" s="21">
        <v>0.18</v>
      </c>
      <c r="S79" s="19" t="s">
        <v>1913</v>
      </c>
      <c r="T79" s="20">
        <v>2026</v>
      </c>
      <c r="U79" s="20" t="str">
        <f t="shared" si="16"/>
        <v>G09IARTE2026</v>
      </c>
      <c r="V79" s="22">
        <v>4</v>
      </c>
      <c r="W79" s="22" t="str">
        <f t="shared" si="17"/>
        <v>G11IARTE2026</v>
      </c>
      <c r="X79" s="22">
        <v>4</v>
      </c>
    </row>
    <row r="80" spans="1:24">
      <c r="A80" s="19" t="s">
        <v>1884</v>
      </c>
      <c r="B80" s="20">
        <v>2024</v>
      </c>
      <c r="C80" s="20" t="str">
        <f t="shared" si="9"/>
        <v>G01FEMEC2024</v>
      </c>
      <c r="D80" s="21">
        <v>0.625</v>
      </c>
      <c r="E80" s="20" t="str">
        <f t="shared" si="10"/>
        <v>G02FEMEC2024</v>
      </c>
      <c r="F80" s="21">
        <v>9.0999999999999998E-2</v>
      </c>
      <c r="G80" s="21" t="str">
        <f t="shared" si="11"/>
        <v>G03FEMEC2024</v>
      </c>
      <c r="H80" s="21">
        <v>8.7999999999999995E-2</v>
      </c>
      <c r="I80" s="21" t="str">
        <f t="shared" si="12"/>
        <v>G04FEMEC2024</v>
      </c>
      <c r="J80" s="21">
        <v>0.84</v>
      </c>
      <c r="K80" s="21" t="str">
        <f t="shared" si="13"/>
        <v>G05FEMEC2024</v>
      </c>
      <c r="L80" s="21">
        <v>0.85</v>
      </c>
      <c r="M80" s="21" t="str">
        <f t="shared" si="14"/>
        <v>G06FEMEC2024</v>
      </c>
      <c r="N80" s="21">
        <v>0.26</v>
      </c>
      <c r="O80" s="21" t="str">
        <f t="shared" si="15"/>
        <v>G07FEMEC2024</v>
      </c>
      <c r="P80" s="21">
        <v>0.14000000000000001</v>
      </c>
      <c r="S80" s="19" t="s">
        <v>1942</v>
      </c>
      <c r="T80" s="20">
        <v>2026</v>
      </c>
      <c r="U80" s="20" t="str">
        <f t="shared" si="16"/>
        <v>G09ICHPO2026</v>
      </c>
      <c r="V80" s="22">
        <v>3.2</v>
      </c>
      <c r="W80" s="22" t="str">
        <f t="shared" si="17"/>
        <v>G11ICHPO2026</v>
      </c>
      <c r="X80" s="22">
        <v>4</v>
      </c>
    </row>
    <row r="81" spans="1:24">
      <c r="A81" s="19" t="s">
        <v>1890</v>
      </c>
      <c r="B81" s="20">
        <v>2024</v>
      </c>
      <c r="C81" s="20" t="str">
        <f t="shared" si="9"/>
        <v>G01FEQUI2024</v>
      </c>
      <c r="D81" s="21">
        <v>0.85499999999999998</v>
      </c>
      <c r="E81" s="20" t="str">
        <f t="shared" si="10"/>
        <v>G02FEQUI2024</v>
      </c>
      <c r="F81" s="21">
        <v>0.03</v>
      </c>
      <c r="G81" s="21" t="str">
        <f t="shared" si="11"/>
        <v>G03FEQUI2024</v>
      </c>
      <c r="H81" s="21">
        <v>5.7000000000000002E-2</v>
      </c>
      <c r="I81" s="21" t="str">
        <f t="shared" si="12"/>
        <v>G04FEQUI2024</v>
      </c>
      <c r="J81" s="21">
        <v>0.84</v>
      </c>
      <c r="K81" s="21" t="str">
        <f t="shared" si="13"/>
        <v>G05FEQUI2024</v>
      </c>
      <c r="L81" s="21">
        <v>0.83499999999999996</v>
      </c>
      <c r="M81" s="21" t="str">
        <f t="shared" si="14"/>
        <v>G06FEQUI2024</v>
      </c>
      <c r="N81" s="21">
        <v>0.26500000000000001</v>
      </c>
      <c r="O81" s="21" t="str">
        <f t="shared" si="15"/>
        <v>G07FEQUI2024</v>
      </c>
      <c r="P81" s="21">
        <v>0.08</v>
      </c>
      <c r="S81" s="19" t="s">
        <v>2013</v>
      </c>
      <c r="T81" s="20">
        <v>2026</v>
      </c>
      <c r="U81" s="20" t="str">
        <f t="shared" si="16"/>
        <v>G09INHIS2026</v>
      </c>
      <c r="V81" s="22">
        <v>4</v>
      </c>
      <c r="W81" s="22" t="str">
        <f t="shared" si="17"/>
        <v>G11INHIS2026</v>
      </c>
      <c r="X81" s="22">
        <v>4</v>
      </c>
    </row>
    <row r="82" spans="1:24">
      <c r="A82" s="19" t="s">
        <v>1902</v>
      </c>
      <c r="B82" s="20">
        <v>2024</v>
      </c>
      <c r="C82" s="20" t="str">
        <f t="shared" si="9"/>
        <v>G01FOUFU2024</v>
      </c>
      <c r="D82" s="21">
        <v>0.8</v>
      </c>
      <c r="E82" s="20" t="str">
        <f t="shared" si="10"/>
        <v>G02FOUFU2024</v>
      </c>
      <c r="F82" s="21">
        <v>0.03</v>
      </c>
      <c r="G82" s="21" t="str">
        <f t="shared" si="11"/>
        <v>G03FOUFU2024</v>
      </c>
      <c r="H82" s="21">
        <v>0.05</v>
      </c>
      <c r="I82" s="21" t="str">
        <f t="shared" si="12"/>
        <v>G04FOUFU2024</v>
      </c>
      <c r="J82" s="21">
        <v>0.2</v>
      </c>
      <c r="K82" s="21" t="str">
        <f t="shared" si="13"/>
        <v>G05FOUFU2024</v>
      </c>
      <c r="L82" s="21">
        <v>0.15</v>
      </c>
      <c r="M82" s="21" t="str">
        <f t="shared" si="14"/>
        <v>G06FOUFU2024</v>
      </c>
      <c r="N82" s="21">
        <v>0.8</v>
      </c>
      <c r="O82" s="21" t="str">
        <f t="shared" si="15"/>
        <v>G07FOUFU2024</v>
      </c>
      <c r="P82" s="21">
        <v>0.76</v>
      </c>
      <c r="S82" s="19" t="s">
        <v>2037</v>
      </c>
      <c r="T82" s="20">
        <v>2026</v>
      </c>
      <c r="U82" s="20" t="str">
        <f t="shared" si="16"/>
        <v>G09IPUFU2026</v>
      </c>
      <c r="V82" s="22">
        <v>5</v>
      </c>
      <c r="W82" s="22" t="str">
        <f t="shared" si="17"/>
        <v>G11IPUFU2026</v>
      </c>
      <c r="X82" s="22">
        <v>4</v>
      </c>
    </row>
    <row r="83" spans="1:24">
      <c r="A83" s="19" t="s">
        <v>1913</v>
      </c>
      <c r="B83" s="20">
        <v>2024</v>
      </c>
      <c r="C83" s="20" t="str">
        <f t="shared" si="9"/>
        <v>G01IARTE2024</v>
      </c>
      <c r="D83" s="21">
        <v>0.62</v>
      </c>
      <c r="E83" s="20" t="str">
        <f t="shared" si="10"/>
        <v>G02IARTE2024</v>
      </c>
      <c r="F83" s="21">
        <v>0.13</v>
      </c>
      <c r="G83" s="21" t="str">
        <f t="shared" si="11"/>
        <v>G03IARTE2024</v>
      </c>
      <c r="H83" s="21">
        <v>0.15</v>
      </c>
      <c r="I83" s="21" t="str">
        <f t="shared" si="12"/>
        <v>G04IARTE2024</v>
      </c>
      <c r="J83" s="21">
        <v>0.89</v>
      </c>
      <c r="K83" s="21" t="str">
        <f t="shared" si="13"/>
        <v>G05IARTE2024</v>
      </c>
      <c r="L83" s="21">
        <v>0.88</v>
      </c>
      <c r="M83" s="21" t="str">
        <f t="shared" si="14"/>
        <v>G06IARTE2024</v>
      </c>
      <c r="N83" s="21">
        <v>0.5</v>
      </c>
      <c r="O83" s="21" t="str">
        <f t="shared" si="15"/>
        <v>G07IARTE2024</v>
      </c>
      <c r="P83" s="21">
        <v>0.1</v>
      </c>
      <c r="S83" s="19" t="s">
        <v>2043</v>
      </c>
      <c r="T83" s="20">
        <v>2026</v>
      </c>
      <c r="U83" s="20" t="str">
        <f t="shared" si="16"/>
        <v>G09IQUFU2026</v>
      </c>
      <c r="V83" s="22">
        <v>4</v>
      </c>
      <c r="W83" s="22" t="str">
        <f t="shared" si="17"/>
        <v>G11IQUFU2026</v>
      </c>
      <c r="X83" s="22">
        <v>4</v>
      </c>
    </row>
    <row r="84" spans="1:24">
      <c r="A84" s="19" t="s">
        <v>1924</v>
      </c>
      <c r="B84" s="20">
        <v>2024</v>
      </c>
      <c r="C84" s="20" t="str">
        <f t="shared" si="9"/>
        <v>G01ICBIM2024</v>
      </c>
      <c r="D84" s="21">
        <v>0.77</v>
      </c>
      <c r="E84" s="20" t="str">
        <f t="shared" si="10"/>
        <v>G02ICBIM2024</v>
      </c>
      <c r="F84" s="21">
        <v>4.7E-2</v>
      </c>
      <c r="G84" s="21" t="str">
        <f t="shared" si="11"/>
        <v>G03ICBIM2024</v>
      </c>
      <c r="H84" s="21">
        <v>1.7000000000000001E-2</v>
      </c>
      <c r="I84" s="21" t="str">
        <f t="shared" si="12"/>
        <v>G04ICBIM2024</v>
      </c>
      <c r="J84" s="21">
        <v>0.33</v>
      </c>
      <c r="K84" s="21" t="str">
        <f t="shared" si="13"/>
        <v>G05ICBIM2024</v>
      </c>
      <c r="L84" s="21">
        <v>0.27</v>
      </c>
      <c r="M84" s="21" t="str">
        <f t="shared" si="14"/>
        <v>G06ICBIM2024</v>
      </c>
      <c r="N84" s="21">
        <v>0.66</v>
      </c>
      <c r="O84" s="21" t="str">
        <f t="shared" si="15"/>
        <v>G07ICBIM2024</v>
      </c>
      <c r="P84" s="21">
        <v>0.62</v>
      </c>
      <c r="S84" s="19" t="s">
        <v>74</v>
      </c>
      <c r="T84" s="20">
        <v>2027</v>
      </c>
      <c r="U84" s="20" t="str">
        <f t="shared" si="16"/>
        <v>G09FACED2027</v>
      </c>
      <c r="V84" s="22">
        <v>4</v>
      </c>
      <c r="W84" s="22" t="str">
        <f t="shared" si="17"/>
        <v>G11FACED2027</v>
      </c>
      <c r="X84" s="22">
        <v>4</v>
      </c>
    </row>
    <row r="85" spans="1:24">
      <c r="A85" s="19" t="s">
        <v>1942</v>
      </c>
      <c r="B85" s="20">
        <v>2024</v>
      </c>
      <c r="C85" s="20" t="str">
        <f t="shared" si="9"/>
        <v>G01ICHPO2024</v>
      </c>
      <c r="D85" s="21">
        <v>0.36259999999999998</v>
      </c>
      <c r="E85" s="20" t="str">
        <f t="shared" si="10"/>
        <v>G02ICHPO2024</v>
      </c>
      <c r="F85" s="21">
        <v>0.15579999999999999</v>
      </c>
      <c r="G85" s="21" t="str">
        <f t="shared" si="11"/>
        <v>G03ICHPO2024</v>
      </c>
      <c r="H85" s="21">
        <v>9.5000000000000001E-2</v>
      </c>
      <c r="I85" s="21" t="str">
        <f t="shared" si="12"/>
        <v>G04ICHPO2024</v>
      </c>
      <c r="J85" s="21">
        <v>0.76139999999999997</v>
      </c>
      <c r="K85" s="21" t="str">
        <f t="shared" si="13"/>
        <v>G05ICHPO2024</v>
      </c>
      <c r="L85" s="21">
        <v>0.74399999999999999</v>
      </c>
      <c r="M85" s="21" t="str">
        <f t="shared" si="14"/>
        <v>G06ICHPO2024</v>
      </c>
      <c r="N85" s="21">
        <v>0.19350000000000001</v>
      </c>
      <c r="O85" s="21" t="str">
        <f t="shared" si="15"/>
        <v>G07ICHPO2024</v>
      </c>
      <c r="P85" s="21">
        <v>0.12</v>
      </c>
      <c r="S85" s="19" t="s">
        <v>1556</v>
      </c>
      <c r="T85" s="20">
        <v>2027</v>
      </c>
      <c r="U85" s="20" t="str">
        <f t="shared" si="16"/>
        <v>G09FACES2027</v>
      </c>
      <c r="V85" s="22">
        <v>4.5</v>
      </c>
      <c r="W85" s="22" t="str">
        <f t="shared" si="17"/>
        <v>G11FACES2027</v>
      </c>
      <c r="X85" s="22">
        <v>4</v>
      </c>
    </row>
    <row r="86" spans="1:24">
      <c r="A86" s="19" t="s">
        <v>1943</v>
      </c>
      <c r="B86" s="20">
        <v>2024</v>
      </c>
      <c r="C86" s="20" t="str">
        <f t="shared" si="9"/>
        <v>G01ICIAG2024</v>
      </c>
      <c r="D86" s="21">
        <v>0.56499999999999995</v>
      </c>
      <c r="E86" s="20" t="str">
        <f t="shared" si="10"/>
        <v>G02ICIAG2024</v>
      </c>
      <c r="F86" s="21">
        <v>6.6299999999999998E-2</v>
      </c>
      <c r="G86" s="21" t="str">
        <f t="shared" si="11"/>
        <v>G03ICIAG2024</v>
      </c>
      <c r="H86" s="21">
        <v>8.5500000000000007E-2</v>
      </c>
      <c r="I86" s="21" t="str">
        <f t="shared" si="12"/>
        <v>G04ICIAG2024</v>
      </c>
      <c r="J86" s="21">
        <v>0.67200000000000004</v>
      </c>
      <c r="K86" s="21" t="str">
        <f t="shared" si="13"/>
        <v>G05ICIAG2024</v>
      </c>
      <c r="L86" s="21">
        <v>0.69499999999999995</v>
      </c>
      <c r="M86" s="21" t="str">
        <f t="shared" si="14"/>
        <v>G06ICIAG2024</v>
      </c>
      <c r="N86" s="21">
        <v>0.1802</v>
      </c>
      <c r="O86" s="21" t="str">
        <f t="shared" si="15"/>
        <v>G07ICIAG2024</v>
      </c>
      <c r="P86" s="21">
        <v>0.26</v>
      </c>
      <c r="S86" s="19" t="s">
        <v>1662</v>
      </c>
      <c r="T86" s="20">
        <v>2027</v>
      </c>
      <c r="U86" s="20" t="str">
        <f t="shared" si="16"/>
        <v>G09FACOM2027</v>
      </c>
      <c r="V86" s="22">
        <v>4</v>
      </c>
      <c r="W86" s="22" t="str">
        <f t="shared" si="17"/>
        <v>G11FACOM2027</v>
      </c>
      <c r="X86" s="22">
        <v>4</v>
      </c>
    </row>
    <row r="87" spans="1:24">
      <c r="A87" s="19" t="s">
        <v>1962</v>
      </c>
      <c r="B87" s="20">
        <v>2024</v>
      </c>
      <c r="C87" s="20" t="str">
        <f t="shared" si="9"/>
        <v>G01IERI2024</v>
      </c>
      <c r="D87" s="21">
        <v>0.56559999999999999</v>
      </c>
      <c r="E87" s="20" t="str">
        <f t="shared" si="10"/>
        <v>G02IERI2024</v>
      </c>
      <c r="F87" s="21">
        <v>5.8000000000000003E-2</v>
      </c>
      <c r="G87" s="21" t="str">
        <f t="shared" si="11"/>
        <v>G03IERI2024</v>
      </c>
      <c r="H87" s="21">
        <v>5.8000000000000003E-2</v>
      </c>
      <c r="I87" s="21" t="str">
        <f t="shared" si="12"/>
        <v>G04IERI2024</v>
      </c>
      <c r="J87" s="21">
        <v>0.65</v>
      </c>
      <c r="K87" s="21" t="str">
        <f t="shared" si="13"/>
        <v>G05IERI2024</v>
      </c>
      <c r="L87" s="21">
        <v>0.6</v>
      </c>
      <c r="M87" s="21" t="str">
        <f t="shared" si="14"/>
        <v>G06IERI2024</v>
      </c>
      <c r="N87" s="21">
        <v>0.5</v>
      </c>
      <c r="O87" s="21" t="str">
        <f t="shared" si="15"/>
        <v>G07IERI2024</v>
      </c>
      <c r="P87" s="21">
        <v>0.21</v>
      </c>
      <c r="S87" s="19" t="s">
        <v>1809</v>
      </c>
      <c r="T87" s="20">
        <v>2027</v>
      </c>
      <c r="U87" s="20" t="str">
        <f t="shared" si="16"/>
        <v>G09FAMED2027</v>
      </c>
      <c r="V87" s="22">
        <v>4.66</v>
      </c>
      <c r="W87" s="22" t="str">
        <f t="shared" si="17"/>
        <v>G11FAMED2027</v>
      </c>
      <c r="X87" s="22">
        <v>4</v>
      </c>
    </row>
    <row r="88" spans="1:24">
      <c r="A88" s="19" t="s">
        <v>1980</v>
      </c>
      <c r="B88" s="20">
        <v>2024</v>
      </c>
      <c r="C88" s="20" t="str">
        <f t="shared" si="9"/>
        <v>G01IFILO2024</v>
      </c>
      <c r="D88" s="21">
        <v>0.6</v>
      </c>
      <c r="E88" s="20" t="str">
        <f t="shared" si="10"/>
        <v>G02IFILO2024</v>
      </c>
      <c r="F88" s="21">
        <v>0.6</v>
      </c>
      <c r="G88" s="21" t="str">
        <f t="shared" si="11"/>
        <v>G03IFILO2024</v>
      </c>
      <c r="H88" s="21">
        <v>0.6</v>
      </c>
      <c r="I88" s="21" t="str">
        <f t="shared" si="12"/>
        <v>G04IFILO2024</v>
      </c>
      <c r="J88" s="21">
        <v>0.6</v>
      </c>
      <c r="K88" s="21" t="str">
        <f t="shared" si="13"/>
        <v>G05IFILO2024</v>
      </c>
      <c r="L88" s="21">
        <v>0.7</v>
      </c>
      <c r="M88" s="21" t="str">
        <f t="shared" si="14"/>
        <v>G06IFILO2024</v>
      </c>
      <c r="N88" s="21">
        <v>0.7</v>
      </c>
      <c r="O88" s="21" t="str">
        <f t="shared" si="15"/>
        <v>G07IFILO2024</v>
      </c>
      <c r="P88" s="21">
        <v>0.3</v>
      </c>
      <c r="S88" s="19" t="s">
        <v>1870</v>
      </c>
      <c r="T88" s="20">
        <v>2027</v>
      </c>
      <c r="U88" s="20" t="str">
        <f t="shared" si="16"/>
        <v>G09FEELT2027</v>
      </c>
      <c r="V88" s="22">
        <v>3.7</v>
      </c>
      <c r="W88" s="22" t="str">
        <f t="shared" si="17"/>
        <v>G11FEELT2027</v>
      </c>
      <c r="X88" s="22">
        <v>4</v>
      </c>
    </row>
    <row r="89" spans="1:24">
      <c r="A89" s="19" t="s">
        <v>1982</v>
      </c>
      <c r="B89" s="20">
        <v>2024</v>
      </c>
      <c r="C89" s="20" t="str">
        <f t="shared" si="9"/>
        <v>G01IGUFU2024</v>
      </c>
      <c r="D89" s="21">
        <v>0.5</v>
      </c>
      <c r="E89" s="20" t="str">
        <f t="shared" si="10"/>
        <v>G02IGUFU2024</v>
      </c>
      <c r="F89" s="21">
        <v>0.08</v>
      </c>
      <c r="G89" s="21" t="str">
        <f t="shared" si="11"/>
        <v>G03IGUFU2024</v>
      </c>
      <c r="H89" s="21">
        <v>0.09</v>
      </c>
      <c r="I89" s="21" t="str">
        <f t="shared" si="12"/>
        <v>G04IGUFU2024</v>
      </c>
      <c r="J89" s="21">
        <v>0.6</v>
      </c>
      <c r="K89" s="21" t="str">
        <f t="shared" si="13"/>
        <v>G05IGUFU2024</v>
      </c>
      <c r="L89" s="21">
        <v>0.55000000000000004</v>
      </c>
      <c r="M89" s="21" t="str">
        <f t="shared" si="14"/>
        <v>G06IGUFU2024</v>
      </c>
      <c r="N89" s="21">
        <v>0.5</v>
      </c>
      <c r="O89" s="21" t="str">
        <f t="shared" si="15"/>
        <v>G07IGUFU2024</v>
      </c>
      <c r="P89" s="21">
        <v>0.35</v>
      </c>
      <c r="S89" s="19" t="s">
        <v>1890</v>
      </c>
      <c r="T89" s="20">
        <v>2027</v>
      </c>
      <c r="U89" s="20" t="str">
        <f t="shared" si="16"/>
        <v>G09FEQUI2027</v>
      </c>
      <c r="V89" s="22">
        <v>4.5</v>
      </c>
      <c r="W89" s="22" t="str">
        <f t="shared" si="17"/>
        <v>G11FEQUI2027</v>
      </c>
      <c r="X89" s="22">
        <v>4</v>
      </c>
    </row>
    <row r="90" spans="1:24">
      <c r="A90" s="19" t="s">
        <v>1990</v>
      </c>
      <c r="B90" s="20">
        <v>2024</v>
      </c>
      <c r="C90" s="20" t="str">
        <f t="shared" si="9"/>
        <v>G01ILEEL2024</v>
      </c>
      <c r="D90" s="21">
        <v>0.45</v>
      </c>
      <c r="E90" s="20" t="str">
        <f t="shared" si="10"/>
        <v>G02ILEEL2024</v>
      </c>
      <c r="F90" s="21">
        <v>0.155</v>
      </c>
      <c r="G90" s="21" t="str">
        <f t="shared" si="11"/>
        <v>G03ILEEL2024</v>
      </c>
      <c r="H90" s="21">
        <v>0.16</v>
      </c>
      <c r="I90" s="21" t="str">
        <f t="shared" si="12"/>
        <v>G04ILEEL2024</v>
      </c>
      <c r="J90" s="21">
        <v>0.52159999999999995</v>
      </c>
      <c r="K90" s="21" t="str">
        <f t="shared" si="13"/>
        <v>G05ILEEL2024</v>
      </c>
      <c r="L90" s="21">
        <v>0.65</v>
      </c>
      <c r="M90" s="21" t="str">
        <f t="shared" si="14"/>
        <v>G06ILEEL2024</v>
      </c>
      <c r="N90" s="21">
        <v>0.47</v>
      </c>
      <c r="O90" s="21" t="str">
        <f t="shared" si="15"/>
        <v>G07ILEEL2024</v>
      </c>
      <c r="P90" s="21">
        <v>0.45</v>
      </c>
      <c r="S90" s="19" t="s">
        <v>1902</v>
      </c>
      <c r="T90" s="20">
        <v>2027</v>
      </c>
      <c r="U90" s="20" t="str">
        <f t="shared" si="16"/>
        <v>G09FOUFU2027</v>
      </c>
      <c r="V90" s="22">
        <v>5</v>
      </c>
      <c r="W90" s="22" t="str">
        <f t="shared" si="17"/>
        <v>G11FOUFU2027</v>
      </c>
      <c r="X90" s="22">
        <v>4</v>
      </c>
    </row>
    <row r="91" spans="1:24">
      <c r="A91" s="19" t="s">
        <v>1992</v>
      </c>
      <c r="B91" s="20">
        <v>2024</v>
      </c>
      <c r="C91" s="20" t="str">
        <f t="shared" si="9"/>
        <v>G01INBIO2024</v>
      </c>
      <c r="D91" s="21">
        <v>0.81</v>
      </c>
      <c r="E91" s="20" t="str">
        <f t="shared" si="10"/>
        <v>G02INBIO2024</v>
      </c>
      <c r="F91" s="21">
        <v>0.04</v>
      </c>
      <c r="G91" s="21" t="str">
        <f t="shared" si="11"/>
        <v>G03INBIO2024</v>
      </c>
      <c r="H91" s="21">
        <v>5.5E-2</v>
      </c>
      <c r="I91" s="21" t="str">
        <f t="shared" si="12"/>
        <v>G04INBIO2024</v>
      </c>
      <c r="J91" s="21">
        <v>0.6</v>
      </c>
      <c r="K91" s="21" t="str">
        <f t="shared" si="13"/>
        <v>G05INBIO2024</v>
      </c>
      <c r="L91" s="21">
        <v>0.5</v>
      </c>
      <c r="M91" s="21" t="str">
        <f t="shared" si="14"/>
        <v>G06INBIO2024</v>
      </c>
      <c r="N91" s="21">
        <v>0.5</v>
      </c>
      <c r="O91" s="21" t="str">
        <f t="shared" si="15"/>
        <v>G07INBIO2024</v>
      </c>
      <c r="P91" s="21">
        <v>0.51</v>
      </c>
      <c r="S91" s="19" t="s">
        <v>1913</v>
      </c>
      <c r="T91" s="20">
        <v>2027</v>
      </c>
      <c r="U91" s="20" t="str">
        <f t="shared" si="16"/>
        <v>G09IARTE2027</v>
      </c>
      <c r="V91" s="22">
        <v>4</v>
      </c>
      <c r="W91" s="22" t="str">
        <f t="shared" si="17"/>
        <v>G11IARTE2027</v>
      </c>
      <c r="X91" s="22">
        <v>4</v>
      </c>
    </row>
    <row r="92" spans="1:24">
      <c r="A92" s="19" t="s">
        <v>2006</v>
      </c>
      <c r="B92" s="20">
        <v>2024</v>
      </c>
      <c r="C92" s="20" t="str">
        <f t="shared" si="9"/>
        <v>G01INCIS2024</v>
      </c>
      <c r="D92" s="21">
        <v>0.51</v>
      </c>
      <c r="E92" s="20" t="str">
        <f t="shared" si="10"/>
        <v>G02INCIS2024</v>
      </c>
      <c r="F92" s="21">
        <v>0.105</v>
      </c>
      <c r="G92" s="21" t="str">
        <f t="shared" si="11"/>
        <v>G03INCIS2024</v>
      </c>
      <c r="H92" s="21">
        <v>0.185</v>
      </c>
      <c r="I92" s="21" t="str">
        <f t="shared" si="12"/>
        <v>G04INCIS2024</v>
      </c>
      <c r="J92" s="21">
        <v>0.76</v>
      </c>
      <c r="K92" s="21" t="str">
        <f t="shared" si="13"/>
        <v>G05INCIS2024</v>
      </c>
      <c r="L92" s="21">
        <v>0.86</v>
      </c>
      <c r="M92" s="21" t="str">
        <f t="shared" si="14"/>
        <v>G06INCIS2024</v>
      </c>
      <c r="N92" s="21">
        <v>0.47</v>
      </c>
      <c r="O92" s="21" t="str">
        <f t="shared" si="15"/>
        <v>G07INCIS2024</v>
      </c>
      <c r="P92" s="21">
        <v>0.13</v>
      </c>
      <c r="S92" s="19" t="s">
        <v>1942</v>
      </c>
      <c r="T92" s="20">
        <v>2027</v>
      </c>
      <c r="U92" s="20" t="str">
        <f t="shared" si="16"/>
        <v>G09ICHPO2027</v>
      </c>
      <c r="V92" s="22">
        <v>3.2</v>
      </c>
      <c r="W92" s="22" t="str">
        <f t="shared" si="17"/>
        <v>G11ICHPO2027</v>
      </c>
      <c r="X92" s="22">
        <v>4</v>
      </c>
    </row>
    <row r="93" spans="1:24">
      <c r="A93" s="19" t="s">
        <v>2011</v>
      </c>
      <c r="B93" s="20">
        <v>2024</v>
      </c>
      <c r="C93" s="20" t="str">
        <f t="shared" si="9"/>
        <v>G01INFIS2024</v>
      </c>
      <c r="D93" s="21">
        <v>0.18</v>
      </c>
      <c r="E93" s="20" t="str">
        <f t="shared" si="10"/>
        <v>G02INFIS2024</v>
      </c>
      <c r="F93" s="21">
        <v>0.2</v>
      </c>
      <c r="G93" s="21" t="str">
        <f t="shared" si="11"/>
        <v>G03INFIS2024</v>
      </c>
      <c r="H93" s="21">
        <v>0.21</v>
      </c>
      <c r="I93" s="21" t="str">
        <f t="shared" si="12"/>
        <v>G04INFIS2024</v>
      </c>
      <c r="J93" s="21">
        <v>0.81</v>
      </c>
      <c r="K93" s="21" t="str">
        <f t="shared" si="13"/>
        <v>G05INFIS2024</v>
      </c>
      <c r="L93" s="21">
        <v>0.85</v>
      </c>
      <c r="M93" s="21" t="str">
        <f t="shared" si="14"/>
        <v>G06INFIS2024</v>
      </c>
      <c r="N93" s="21">
        <v>0.21</v>
      </c>
      <c r="O93" s="21" t="str">
        <f t="shared" si="15"/>
        <v>G07INFIS2024</v>
      </c>
      <c r="P93" s="21">
        <v>0.11</v>
      </c>
      <c r="S93" s="19" t="s">
        <v>2013</v>
      </c>
      <c r="T93" s="20">
        <v>2027</v>
      </c>
      <c r="U93" s="20" t="str">
        <f t="shared" si="16"/>
        <v>G09INHIS2027</v>
      </c>
      <c r="V93" s="22">
        <v>4</v>
      </c>
      <c r="W93" s="22" t="str">
        <f t="shared" si="17"/>
        <v>G11INHIS2027</v>
      </c>
      <c r="X93" s="22">
        <v>4</v>
      </c>
    </row>
    <row r="94" spans="1:24">
      <c r="A94" s="19" t="s">
        <v>2013</v>
      </c>
      <c r="B94" s="20">
        <v>2024</v>
      </c>
      <c r="C94" s="20" t="str">
        <f t="shared" si="9"/>
        <v>G01INHIS2024</v>
      </c>
      <c r="D94" s="21">
        <v>0.43</v>
      </c>
      <c r="E94" s="20" t="str">
        <f t="shared" si="10"/>
        <v>G02INHIS2024</v>
      </c>
      <c r="F94" s="21">
        <v>0.1082</v>
      </c>
      <c r="G94" s="21" t="str">
        <f t="shared" si="11"/>
        <v>G03INHIS2024</v>
      </c>
      <c r="H94" s="21">
        <v>0.11</v>
      </c>
      <c r="I94" s="21" t="str">
        <f t="shared" si="12"/>
        <v>G04INHIS2024</v>
      </c>
      <c r="J94" s="21">
        <v>0.67349999999999999</v>
      </c>
      <c r="K94" s="21" t="str">
        <f t="shared" si="13"/>
        <v>G05INHIS2024</v>
      </c>
      <c r="L94" s="21">
        <v>0.62</v>
      </c>
      <c r="M94" s="21" t="str">
        <f t="shared" si="14"/>
        <v>G06INHIS2024</v>
      </c>
      <c r="N94" s="21">
        <v>0.3</v>
      </c>
      <c r="O94" s="21" t="str">
        <f t="shared" si="15"/>
        <v>G07INHIS2024</v>
      </c>
      <c r="P94" s="21">
        <v>0.21</v>
      </c>
      <c r="S94" s="19" t="s">
        <v>2037</v>
      </c>
      <c r="T94" s="20">
        <v>2027</v>
      </c>
      <c r="U94" s="20" t="str">
        <f t="shared" si="16"/>
        <v>G09IPUFU2027</v>
      </c>
      <c r="V94" s="22">
        <v>5</v>
      </c>
      <c r="W94" s="22" t="str">
        <f t="shared" si="17"/>
        <v>G11IPUFU2027</v>
      </c>
      <c r="X94" s="22">
        <v>4</v>
      </c>
    </row>
    <row r="95" spans="1:24">
      <c r="A95" s="19" t="s">
        <v>2037</v>
      </c>
      <c r="B95" s="20">
        <v>2024</v>
      </c>
      <c r="C95" s="20" t="str">
        <f t="shared" si="9"/>
        <v>G01IPUFU2024</v>
      </c>
      <c r="D95" s="21">
        <v>0.80659999999999998</v>
      </c>
      <c r="E95" s="20" t="str">
        <f t="shared" si="10"/>
        <v>G02IPUFU2024</v>
      </c>
      <c r="F95" s="21">
        <v>4.0800000000000003E-2</v>
      </c>
      <c r="G95" s="21" t="str">
        <f t="shared" si="11"/>
        <v>G03IPUFU2024</v>
      </c>
      <c r="H95" s="21">
        <v>4.0500000000000001E-2</v>
      </c>
      <c r="I95" s="21" t="str">
        <f t="shared" si="12"/>
        <v>G04IPUFU2024</v>
      </c>
      <c r="J95" s="21">
        <v>0.46379999999999999</v>
      </c>
      <c r="K95" s="21" t="str">
        <f t="shared" si="13"/>
        <v>G05IPUFU2024</v>
      </c>
      <c r="L95" s="21">
        <v>0.49299999999999999</v>
      </c>
      <c r="M95" s="21" t="str">
        <f t="shared" si="14"/>
        <v>G06IPUFU2024</v>
      </c>
      <c r="N95" s="21">
        <v>0.64680000000000004</v>
      </c>
      <c r="O95" s="21" t="str">
        <f t="shared" si="15"/>
        <v>G07IPUFU2024</v>
      </c>
      <c r="P95" s="21">
        <v>0.49</v>
      </c>
      <c r="S95" s="19" t="s">
        <v>2043</v>
      </c>
      <c r="T95" s="20">
        <v>2027</v>
      </c>
      <c r="U95" s="20" t="str">
        <f t="shared" si="16"/>
        <v>G09IQUFU2027</v>
      </c>
      <c r="V95" s="22">
        <v>4</v>
      </c>
      <c r="W95" s="22" t="str">
        <f t="shared" si="17"/>
        <v>G11IQUFU2027</v>
      </c>
      <c r="X95" s="22">
        <v>4</v>
      </c>
    </row>
    <row r="96" spans="1:24">
      <c r="A96" s="19" t="s">
        <v>2043</v>
      </c>
      <c r="B96" s="20">
        <v>2024</v>
      </c>
      <c r="C96" s="20" t="str">
        <f t="shared" si="9"/>
        <v>G01IQUFU2024</v>
      </c>
      <c r="D96" s="21">
        <v>0.53</v>
      </c>
      <c r="E96" s="20" t="str">
        <f t="shared" si="10"/>
        <v>G02IQUFU2024</v>
      </c>
      <c r="F96" s="21">
        <v>0.29389999999999999</v>
      </c>
      <c r="G96" s="21" t="str">
        <f t="shared" si="11"/>
        <v>G03IQUFU2024</v>
      </c>
      <c r="H96" s="21">
        <v>0.12</v>
      </c>
      <c r="I96" s="21" t="str">
        <f t="shared" si="12"/>
        <v>G04IQUFU2024</v>
      </c>
      <c r="J96" s="21">
        <v>0.92159999999999997</v>
      </c>
      <c r="K96" s="21" t="str">
        <f t="shared" si="13"/>
        <v>G05IQUFU2024</v>
      </c>
      <c r="L96" s="21">
        <v>0.98</v>
      </c>
      <c r="M96" s="21" t="str">
        <f t="shared" si="14"/>
        <v>G06IQUFU2024</v>
      </c>
      <c r="N96" s="21">
        <v>0.13739999999999999</v>
      </c>
      <c r="O96" s="21" t="str">
        <f t="shared" si="15"/>
        <v>G07IQUFU2024</v>
      </c>
      <c r="P96" s="21">
        <v>7.0000000000000007E-2</v>
      </c>
      <c r="S96" s="19" t="s">
        <v>1668</v>
      </c>
      <c r="T96" s="20">
        <v>2022</v>
      </c>
      <c r="U96" s="20" t="str">
        <f t="shared" si="16"/>
        <v>G09FADIR2022</v>
      </c>
      <c r="V96" s="22">
        <v>5</v>
      </c>
      <c r="W96" s="22" t="str">
        <f t="shared" si="17"/>
        <v>G11FADIR2022</v>
      </c>
      <c r="X96" s="22">
        <v>5</v>
      </c>
    </row>
    <row r="97" spans="1:24">
      <c r="A97" s="19" t="s">
        <v>1739</v>
      </c>
      <c r="B97" s="20">
        <v>2024</v>
      </c>
      <c r="C97" s="20" t="str">
        <f t="shared" si="9"/>
        <v>G01FAEFI2024</v>
      </c>
      <c r="D97" s="21">
        <v>0.55000000000000004</v>
      </c>
      <c r="E97" s="20" t="str">
        <f t="shared" si="10"/>
        <v>G02FAEFI2024</v>
      </c>
      <c r="F97" s="21">
        <v>8.5999999999999993E-2</v>
      </c>
      <c r="G97" s="21" t="str">
        <f t="shared" si="11"/>
        <v>G03FAEFI2024</v>
      </c>
      <c r="H97" s="21">
        <v>5.0700000000000002E-2</v>
      </c>
      <c r="I97" s="21" t="str">
        <f t="shared" si="12"/>
        <v>G04FAEFI2024</v>
      </c>
      <c r="J97" s="21">
        <v>0.62</v>
      </c>
      <c r="K97" s="21" t="str">
        <f t="shared" si="13"/>
        <v>G05FAEFI2024</v>
      </c>
      <c r="L97" s="21" t="s">
        <v>1779</v>
      </c>
      <c r="M97" s="21" t="str">
        <f t="shared" si="14"/>
        <v>G06FAEFI2024</v>
      </c>
      <c r="N97" s="21">
        <v>0.3</v>
      </c>
      <c r="O97" s="21" t="str">
        <f t="shared" si="15"/>
        <v>G07FAEFI2024</v>
      </c>
      <c r="P97" s="21">
        <v>0.36</v>
      </c>
      <c r="S97" s="19" t="s">
        <v>1766</v>
      </c>
      <c r="T97" s="20">
        <v>2022</v>
      </c>
      <c r="U97" s="20" t="str">
        <f t="shared" si="16"/>
        <v>G09FAGEN2022</v>
      </c>
      <c r="V97" s="22">
        <v>3</v>
      </c>
      <c r="W97" s="22" t="str">
        <f t="shared" si="17"/>
        <v>G11FAGEN2022</v>
      </c>
      <c r="X97" s="22">
        <v>5</v>
      </c>
    </row>
    <row r="98" spans="1:24">
      <c r="A98" s="19" t="s">
        <v>1850</v>
      </c>
      <c r="B98" s="20">
        <v>2024</v>
      </c>
      <c r="C98" s="20" t="str">
        <f t="shared" si="9"/>
        <v>G01FAMEV2024</v>
      </c>
      <c r="D98" s="21">
        <v>0.76</v>
      </c>
      <c r="E98" s="20" t="str">
        <f t="shared" si="10"/>
        <v>G02FAMEV2024</v>
      </c>
      <c r="F98" s="21">
        <v>0.06</v>
      </c>
      <c r="G98" s="21" t="str">
        <f t="shared" si="11"/>
        <v>G03FAMEV2024</v>
      </c>
      <c r="H98" s="21">
        <v>3.7999999999999999E-2</v>
      </c>
      <c r="I98" s="21" t="str">
        <f t="shared" si="12"/>
        <v>G04FAMEV2024</v>
      </c>
      <c r="J98" s="21">
        <v>0.53</v>
      </c>
      <c r="K98" s="21" t="str">
        <f t="shared" si="13"/>
        <v>G05FAMEV2024</v>
      </c>
      <c r="L98" s="21">
        <v>0.56499999999999995</v>
      </c>
      <c r="M98" s="21" t="str">
        <f t="shared" si="14"/>
        <v>G06FAMEV2024</v>
      </c>
      <c r="N98" s="21">
        <v>0.46</v>
      </c>
      <c r="O98" s="21" t="str">
        <f t="shared" si="15"/>
        <v>G07FAMEV2024</v>
      </c>
      <c r="P98" s="21">
        <v>0.43</v>
      </c>
      <c r="S98" s="19" t="s">
        <v>1866</v>
      </c>
      <c r="T98" s="20">
        <v>2022</v>
      </c>
      <c r="U98" s="20" t="str">
        <f t="shared" si="16"/>
        <v>G09FECIV2022</v>
      </c>
      <c r="V98" s="22">
        <v>5</v>
      </c>
      <c r="W98" s="22" t="str">
        <f t="shared" si="17"/>
        <v>G11FECIV2022</v>
      </c>
      <c r="X98" s="22">
        <v>5</v>
      </c>
    </row>
    <row r="99" spans="1:24">
      <c r="A99" s="19" t="s">
        <v>1920</v>
      </c>
      <c r="B99" s="20">
        <v>2024</v>
      </c>
      <c r="C99" s="20" t="str">
        <f t="shared" si="9"/>
        <v>G01IBTEC2024</v>
      </c>
      <c r="D99" s="21">
        <v>0.77</v>
      </c>
      <c r="E99" s="20" t="str">
        <f t="shared" si="10"/>
        <v>G02IBTEC2024</v>
      </c>
      <c r="F99" s="21">
        <v>0.05</v>
      </c>
      <c r="G99" s="21" t="str">
        <f t="shared" si="11"/>
        <v>G03IBTEC2024</v>
      </c>
      <c r="H99" s="21">
        <v>0</v>
      </c>
      <c r="I99" s="21" t="str">
        <f t="shared" si="12"/>
        <v>G04IBTEC2024</v>
      </c>
      <c r="J99" s="21">
        <v>0.7</v>
      </c>
      <c r="K99" s="21" t="str">
        <f t="shared" si="13"/>
        <v>G05IBTEC2024</v>
      </c>
      <c r="L99" s="21">
        <v>0.65</v>
      </c>
      <c r="M99" s="21" t="str">
        <f t="shared" si="14"/>
        <v>G06IBTEC2024</v>
      </c>
      <c r="N99" s="21">
        <v>0.3</v>
      </c>
      <c r="O99" s="21" t="str">
        <f t="shared" si="15"/>
        <v>G07IBTEC2024</v>
      </c>
      <c r="P99" s="21">
        <v>0.25</v>
      </c>
      <c r="S99" s="19" t="s">
        <v>1962</v>
      </c>
      <c r="T99" s="20">
        <v>2022</v>
      </c>
      <c r="U99" s="20" t="str">
        <f t="shared" si="16"/>
        <v>G09IERI2022</v>
      </c>
      <c r="V99" s="22">
        <v>5</v>
      </c>
      <c r="W99" s="22" t="str">
        <f t="shared" si="17"/>
        <v>G11IERI2022</v>
      </c>
      <c r="X99" s="22">
        <v>5</v>
      </c>
    </row>
    <row r="100" spans="1:24">
      <c r="A100" s="19" t="s">
        <v>1932</v>
      </c>
      <c r="B100" s="20">
        <v>2024</v>
      </c>
      <c r="C100" s="20" t="str">
        <f t="shared" si="9"/>
        <v>G01ICENP2024</v>
      </c>
      <c r="D100" s="21">
        <v>0.378</v>
      </c>
      <c r="E100" s="20" t="str">
        <f t="shared" si="10"/>
        <v>G02ICENP2024</v>
      </c>
      <c r="F100" s="21">
        <v>0.14699999999999999</v>
      </c>
      <c r="G100" s="21" t="str">
        <f t="shared" si="11"/>
        <v>G03ICENP2024</v>
      </c>
      <c r="H100" s="21">
        <v>0.11</v>
      </c>
      <c r="I100" s="21" t="str">
        <f t="shared" si="12"/>
        <v>G04ICENP2024</v>
      </c>
      <c r="J100" s="21">
        <v>0.63400000000000001</v>
      </c>
      <c r="K100" s="21" t="str">
        <f t="shared" si="13"/>
        <v>G05ICENP2024</v>
      </c>
      <c r="L100" s="21">
        <v>0.64500000000000002</v>
      </c>
      <c r="M100" s="21" t="str">
        <f t="shared" si="14"/>
        <v>G06ICENP2024</v>
      </c>
      <c r="N100" s="21">
        <v>0.26939999999999997</v>
      </c>
      <c r="O100" s="21" t="str">
        <f t="shared" si="15"/>
        <v>G07ICENP2024</v>
      </c>
      <c r="P100" s="21">
        <v>0.18</v>
      </c>
      <c r="S100" s="19" t="s">
        <v>1980</v>
      </c>
      <c r="T100" s="20">
        <v>2022</v>
      </c>
      <c r="U100" s="20" t="str">
        <f t="shared" si="16"/>
        <v>G09IFILO2022</v>
      </c>
      <c r="V100" s="22">
        <v>5</v>
      </c>
      <c r="W100" s="22" t="str">
        <f t="shared" si="17"/>
        <v>G11IFILO2022</v>
      </c>
      <c r="X100" s="22">
        <v>5</v>
      </c>
    </row>
    <row r="101" spans="1:24">
      <c r="A101" s="19" t="s">
        <v>2334</v>
      </c>
      <c r="B101" s="20">
        <v>2024</v>
      </c>
      <c r="C101" s="20" t="str">
        <f t="shared" si="9"/>
        <v>G01UFU2024</v>
      </c>
      <c r="D101" s="21">
        <v>0.56389999999999996</v>
      </c>
      <c r="E101" s="20" t="str">
        <f t="shared" si="10"/>
        <v>G02UFU2024</v>
      </c>
      <c r="F101" s="21">
        <v>9.06E-2</v>
      </c>
      <c r="G101" s="21" t="str">
        <f t="shared" si="11"/>
        <v>G03UFU2024</v>
      </c>
      <c r="H101" s="21">
        <v>9.5000000000000001E-2</v>
      </c>
      <c r="I101" s="21" t="str">
        <f t="shared" si="12"/>
        <v>G04UFU2024</v>
      </c>
      <c r="J101" s="21">
        <v>0.49</v>
      </c>
      <c r="K101" s="21" t="str">
        <f t="shared" si="13"/>
        <v>G05UFU2024</v>
      </c>
      <c r="L101" s="21">
        <v>0.49</v>
      </c>
      <c r="M101" s="21" t="str">
        <f t="shared" si="14"/>
        <v>G06UFU2024</v>
      </c>
      <c r="N101" s="21">
        <v>0.45889999999999997</v>
      </c>
      <c r="O101" s="21" t="str">
        <f t="shared" si="15"/>
        <v>G07UFU2024</v>
      </c>
      <c r="P101" s="21">
        <v>0.27639999999999998</v>
      </c>
      <c r="S101" s="19" t="s">
        <v>1992</v>
      </c>
      <c r="T101" s="20">
        <v>2022</v>
      </c>
      <c r="U101" s="20" t="str">
        <f t="shared" si="16"/>
        <v>G09INBIO2022</v>
      </c>
      <c r="V101" s="22">
        <v>4</v>
      </c>
      <c r="W101" s="22" t="str">
        <f t="shared" si="17"/>
        <v>G11INBIO2022</v>
      </c>
      <c r="X101" s="22">
        <v>5</v>
      </c>
    </row>
    <row r="102" spans="1:24">
      <c r="A102" s="19" t="s">
        <v>74</v>
      </c>
      <c r="B102" s="20">
        <v>2025</v>
      </c>
      <c r="C102" s="20" t="str">
        <f t="shared" si="9"/>
        <v>G01FACED2025</v>
      </c>
      <c r="D102" s="21">
        <v>0.66</v>
      </c>
      <c r="E102" s="20" t="str">
        <f t="shared" si="10"/>
        <v>G02FACED2025</v>
      </c>
      <c r="F102" s="21">
        <v>0.11</v>
      </c>
      <c r="G102" s="21" t="str">
        <f t="shared" si="11"/>
        <v>G03FACED2025</v>
      </c>
      <c r="H102" s="21">
        <v>0.09</v>
      </c>
      <c r="I102" s="21" t="str">
        <f t="shared" si="12"/>
        <v>G04FACED2025</v>
      </c>
      <c r="J102" s="21">
        <v>0.51</v>
      </c>
      <c r="K102" s="21" t="str">
        <f t="shared" si="13"/>
        <v>G05FACED2025</v>
      </c>
      <c r="L102" s="21">
        <v>0.53</v>
      </c>
      <c r="M102" s="21" t="str">
        <f t="shared" si="14"/>
        <v>G06FACED2025</v>
      </c>
      <c r="N102" s="21">
        <v>0.9</v>
      </c>
      <c r="O102" s="21" t="str">
        <f t="shared" si="15"/>
        <v>G07FACED2025</v>
      </c>
      <c r="P102" s="21">
        <v>0.45</v>
      </c>
      <c r="S102" s="19" t="s">
        <v>1668</v>
      </c>
      <c r="T102" s="20">
        <v>2023</v>
      </c>
      <c r="U102" s="20" t="str">
        <f t="shared" si="16"/>
        <v>G09FADIR2023</v>
      </c>
      <c r="V102" s="22">
        <v>5</v>
      </c>
      <c r="W102" s="22" t="str">
        <f t="shared" si="17"/>
        <v>G11FADIR2023</v>
      </c>
      <c r="X102" s="22">
        <v>5</v>
      </c>
    </row>
    <row r="103" spans="1:24">
      <c r="A103" s="19" t="s">
        <v>1556</v>
      </c>
      <c r="B103" s="20">
        <v>2025</v>
      </c>
      <c r="C103" s="20" t="str">
        <f t="shared" si="9"/>
        <v>G01FACES2025</v>
      </c>
      <c r="D103" s="21">
        <v>0.59</v>
      </c>
      <c r="E103" s="20" t="str">
        <f t="shared" si="10"/>
        <v>G02FACES2025</v>
      </c>
      <c r="F103" s="21">
        <v>0.11</v>
      </c>
      <c r="G103" s="21" t="str">
        <f t="shared" si="11"/>
        <v>G03FACES2025</v>
      </c>
      <c r="H103" s="21">
        <v>0.12</v>
      </c>
      <c r="I103" s="21" t="str">
        <f t="shared" si="12"/>
        <v>G04FACES2025</v>
      </c>
      <c r="J103" s="21">
        <v>0.64</v>
      </c>
      <c r="K103" s="21" t="str">
        <f t="shared" si="13"/>
        <v>G05FACES2025</v>
      </c>
      <c r="L103" s="21">
        <v>0.56000000000000005</v>
      </c>
      <c r="M103" s="21" t="str">
        <f t="shared" si="14"/>
        <v>G06FACES2025</v>
      </c>
      <c r="N103" s="21">
        <v>0.38</v>
      </c>
      <c r="O103" s="21" t="str">
        <f t="shared" si="15"/>
        <v>G07FACES2025</v>
      </c>
      <c r="P103" s="21">
        <v>0.28000000000000003</v>
      </c>
      <c r="S103" s="19" t="s">
        <v>1766</v>
      </c>
      <c r="T103" s="20">
        <v>2023</v>
      </c>
      <c r="U103" s="20" t="str">
        <f t="shared" si="16"/>
        <v>G09FAGEN2023</v>
      </c>
      <c r="V103" s="22">
        <v>3</v>
      </c>
      <c r="W103" s="22" t="str">
        <f t="shared" si="17"/>
        <v>G11FAGEN2023</v>
      </c>
      <c r="X103" s="22">
        <v>5</v>
      </c>
    </row>
    <row r="104" spans="1:24">
      <c r="A104" s="19" t="s">
        <v>14</v>
      </c>
      <c r="B104" s="20">
        <v>2025</v>
      </c>
      <c r="C104" s="20" t="str">
        <f t="shared" si="9"/>
        <v>G01FACIC2025</v>
      </c>
      <c r="D104" s="21">
        <v>0.54</v>
      </c>
      <c r="E104" s="20" t="str">
        <f t="shared" si="10"/>
        <v>G02FACIC2025</v>
      </c>
      <c r="F104" s="21">
        <v>0.09</v>
      </c>
      <c r="G104" s="21" t="str">
        <f t="shared" si="11"/>
        <v>G03FACIC2025</v>
      </c>
      <c r="H104" s="21">
        <v>0.05</v>
      </c>
      <c r="I104" s="21" t="str">
        <f t="shared" si="12"/>
        <v>G04FACIC2025</v>
      </c>
      <c r="J104" s="21">
        <v>0.7</v>
      </c>
      <c r="K104" s="21" t="str">
        <f t="shared" si="13"/>
        <v>G05FACIC2025</v>
      </c>
      <c r="L104" s="21">
        <v>0.65</v>
      </c>
      <c r="M104" s="21" t="str">
        <f t="shared" si="14"/>
        <v>G06FACIC2025</v>
      </c>
      <c r="N104" s="21">
        <v>0.3</v>
      </c>
      <c r="O104" s="21" t="str">
        <f t="shared" si="15"/>
        <v>G07FACIC2025</v>
      </c>
      <c r="P104" s="21">
        <v>0.26</v>
      </c>
      <c r="S104" s="19" t="s">
        <v>1866</v>
      </c>
      <c r="T104" s="20">
        <v>2023</v>
      </c>
      <c r="U104" s="20" t="str">
        <f t="shared" si="16"/>
        <v>G09FECIV2023</v>
      </c>
      <c r="V104" s="22">
        <v>5</v>
      </c>
      <c r="W104" s="22" t="str">
        <f t="shared" si="17"/>
        <v>G11FECIV2023</v>
      </c>
      <c r="X104" s="22">
        <v>5</v>
      </c>
    </row>
    <row r="105" spans="1:24">
      <c r="A105" s="19" t="s">
        <v>1662</v>
      </c>
      <c r="B105" s="20">
        <v>2025</v>
      </c>
      <c r="C105" s="20" t="str">
        <f t="shared" si="9"/>
        <v>G01FACOM2025</v>
      </c>
      <c r="D105" s="21">
        <v>0.28999999999999998</v>
      </c>
      <c r="E105" s="20" t="str">
        <f t="shared" si="10"/>
        <v>G02FACOM2025</v>
      </c>
      <c r="F105" s="21">
        <v>0.13</v>
      </c>
      <c r="G105" s="21" t="str">
        <f t="shared" si="11"/>
        <v>G03FACOM2025</v>
      </c>
      <c r="H105" s="21" t="s">
        <v>1779</v>
      </c>
      <c r="I105" s="21" t="str">
        <f t="shared" si="12"/>
        <v>G04FACOM2025</v>
      </c>
      <c r="J105" s="21">
        <v>0.87</v>
      </c>
      <c r="K105" s="21" t="str">
        <f t="shared" si="13"/>
        <v>G05FACOM2025</v>
      </c>
      <c r="L105" s="21" t="s">
        <v>1779</v>
      </c>
      <c r="M105" s="21" t="str">
        <f t="shared" si="14"/>
        <v>G06FACOM2025</v>
      </c>
      <c r="N105" s="21">
        <v>0.18</v>
      </c>
      <c r="O105" s="21" t="str">
        <f t="shared" si="15"/>
        <v>G07FACOM2025</v>
      </c>
      <c r="P105" s="21">
        <v>0.1</v>
      </c>
      <c r="S105" s="19" t="s">
        <v>1962</v>
      </c>
      <c r="T105" s="20">
        <v>2023</v>
      </c>
      <c r="U105" s="20" t="str">
        <f t="shared" si="16"/>
        <v>G09IERI2023</v>
      </c>
      <c r="V105" s="22">
        <v>5</v>
      </c>
      <c r="W105" s="22" t="str">
        <f t="shared" si="17"/>
        <v>G11IERI2023</v>
      </c>
      <c r="X105" s="22">
        <v>5</v>
      </c>
    </row>
    <row r="106" spans="1:24">
      <c r="A106" s="19" t="s">
        <v>1668</v>
      </c>
      <c r="B106" s="20">
        <v>2025</v>
      </c>
      <c r="C106" s="20" t="str">
        <f t="shared" si="9"/>
        <v>G01FADIR2025</v>
      </c>
      <c r="D106" s="21">
        <v>0.89</v>
      </c>
      <c r="E106" s="20" t="str">
        <f t="shared" si="10"/>
        <v>G02FADIR2025</v>
      </c>
      <c r="F106" s="21">
        <v>1.4E-2</v>
      </c>
      <c r="G106" s="21" t="str">
        <f t="shared" si="11"/>
        <v>G03FADIR2025</v>
      </c>
      <c r="H106" s="21">
        <v>0</v>
      </c>
      <c r="I106" s="21" t="str">
        <f t="shared" si="12"/>
        <v>G04FADIR2025</v>
      </c>
      <c r="J106" s="21">
        <v>0.34</v>
      </c>
      <c r="K106" s="21" t="str">
        <f t="shared" si="13"/>
        <v>G05FADIR2025</v>
      </c>
      <c r="L106" s="21">
        <v>0.38</v>
      </c>
      <c r="M106" s="21" t="str">
        <f t="shared" si="14"/>
        <v>G06FADIR2025</v>
      </c>
      <c r="N106" s="21">
        <v>0.75</v>
      </c>
      <c r="O106" s="21" t="str">
        <f t="shared" si="15"/>
        <v>G07FADIR2025</v>
      </c>
      <c r="P106" s="21">
        <v>0.66</v>
      </c>
      <c r="S106" s="19" t="s">
        <v>1980</v>
      </c>
      <c r="T106" s="20">
        <v>2023</v>
      </c>
      <c r="U106" s="20" t="str">
        <f t="shared" si="16"/>
        <v>G09IFILO2023</v>
      </c>
      <c r="V106" s="22">
        <v>5</v>
      </c>
      <c r="W106" s="22" t="str">
        <f t="shared" si="17"/>
        <v>G11IFILO2023</v>
      </c>
      <c r="X106" s="22">
        <v>5</v>
      </c>
    </row>
    <row r="107" spans="1:24">
      <c r="A107" s="19" t="s">
        <v>1766</v>
      </c>
      <c r="B107" s="20">
        <v>2025</v>
      </c>
      <c r="C107" s="20" t="str">
        <f t="shared" si="9"/>
        <v>G01FAGEN2025</v>
      </c>
      <c r="D107" s="21">
        <v>0.62</v>
      </c>
      <c r="E107" s="20" t="str">
        <f t="shared" si="10"/>
        <v>G02FAGEN2025</v>
      </c>
      <c r="F107" s="21">
        <v>0.08</v>
      </c>
      <c r="G107" s="21" t="str">
        <f t="shared" si="11"/>
        <v>G03FAGEN2025</v>
      </c>
      <c r="H107" s="21">
        <v>0.1</v>
      </c>
      <c r="I107" s="21" t="str">
        <f t="shared" si="12"/>
        <v>G04FAGEN2025</v>
      </c>
      <c r="J107" s="21">
        <v>0.83</v>
      </c>
      <c r="K107" s="21" t="str">
        <f t="shared" si="13"/>
        <v>G05FAGEN2025</v>
      </c>
      <c r="L107" s="21">
        <v>0.86</v>
      </c>
      <c r="M107" s="21" t="str">
        <f t="shared" si="14"/>
        <v>G06FAGEN2025</v>
      </c>
      <c r="N107" s="21">
        <v>0.16</v>
      </c>
      <c r="O107" s="21" t="str">
        <f t="shared" si="15"/>
        <v>G07FAGEN2025</v>
      </c>
      <c r="P107" s="21">
        <v>0.14000000000000001</v>
      </c>
      <c r="S107" s="19" t="s">
        <v>1992</v>
      </c>
      <c r="T107" s="20">
        <v>2023</v>
      </c>
      <c r="U107" s="20" t="str">
        <f t="shared" si="16"/>
        <v>G09INBIO2023</v>
      </c>
      <c r="V107" s="22">
        <v>4</v>
      </c>
      <c r="W107" s="22" t="str">
        <f t="shared" si="17"/>
        <v>G11INBIO2023</v>
      </c>
      <c r="X107" s="22">
        <v>5</v>
      </c>
    </row>
    <row r="108" spans="1:24">
      <c r="A108" s="19" t="s">
        <v>1785</v>
      </c>
      <c r="B108" s="20">
        <v>2025</v>
      </c>
      <c r="C108" s="20" t="str">
        <f t="shared" si="9"/>
        <v>G01FAMAT2025</v>
      </c>
      <c r="D108" s="21">
        <v>0.38</v>
      </c>
      <c r="E108" s="20" t="str">
        <f t="shared" si="10"/>
        <v>G02FAMAT2025</v>
      </c>
      <c r="F108" s="21">
        <v>0.19</v>
      </c>
      <c r="G108" s="21" t="str">
        <f t="shared" si="11"/>
        <v>G03FAMAT2025</v>
      </c>
      <c r="H108" s="21">
        <v>0.17</v>
      </c>
      <c r="I108" s="21" t="str">
        <f t="shared" si="12"/>
        <v>G04FAMAT2025</v>
      </c>
      <c r="J108" s="21">
        <v>0.67</v>
      </c>
      <c r="K108" s="21" t="str">
        <f t="shared" si="13"/>
        <v>G05FAMAT2025</v>
      </c>
      <c r="L108" s="21">
        <v>0.69</v>
      </c>
      <c r="M108" s="21" t="str">
        <f t="shared" si="14"/>
        <v>G06FAMAT2025</v>
      </c>
      <c r="N108" s="21">
        <v>0.28499999999999998</v>
      </c>
      <c r="O108" s="21" t="str">
        <f t="shared" si="15"/>
        <v>G07FAMAT2025</v>
      </c>
      <c r="P108" s="21">
        <v>0.21</v>
      </c>
      <c r="S108" s="19" t="s">
        <v>1850</v>
      </c>
      <c r="T108" s="20">
        <v>2023</v>
      </c>
      <c r="U108" s="20" t="str">
        <f t="shared" si="16"/>
        <v>G09FAMEV2023</v>
      </c>
      <c r="V108" s="22">
        <v>4</v>
      </c>
      <c r="W108" s="22" t="str">
        <f t="shared" si="17"/>
        <v>G11FAMEV2023</v>
      </c>
      <c r="X108" s="22">
        <v>5</v>
      </c>
    </row>
    <row r="109" spans="1:24">
      <c r="A109" s="19" t="s">
        <v>1809</v>
      </c>
      <c r="B109" s="20">
        <v>2025</v>
      </c>
      <c r="C109" s="20" t="str">
        <f t="shared" si="9"/>
        <v>G01FAMED2025</v>
      </c>
      <c r="D109" s="21">
        <v>0.70699999999999996</v>
      </c>
      <c r="E109" s="20" t="str">
        <f t="shared" si="10"/>
        <v>G02FAMED2025</v>
      </c>
      <c r="F109" s="21">
        <v>4.6600000000000003E-2</v>
      </c>
      <c r="G109" s="21" t="str">
        <f t="shared" si="11"/>
        <v>G03FAMED2025</v>
      </c>
      <c r="H109" s="21">
        <v>4.3999999999999997E-2</v>
      </c>
      <c r="I109" s="21" t="str">
        <f t="shared" si="12"/>
        <v>G04FAMED2025</v>
      </c>
      <c r="J109" s="21">
        <v>0.34</v>
      </c>
      <c r="K109" s="21" t="str">
        <f t="shared" si="13"/>
        <v>G05FAMED2025</v>
      </c>
      <c r="L109" s="21">
        <v>0.34</v>
      </c>
      <c r="M109" s="21" t="str">
        <f t="shared" si="14"/>
        <v>G06FAMED2025</v>
      </c>
      <c r="N109" s="21">
        <v>0.43049999999999999</v>
      </c>
      <c r="O109" s="21" t="str">
        <f t="shared" si="15"/>
        <v>G07FAMED2025</v>
      </c>
      <c r="P109" s="21">
        <v>0.53</v>
      </c>
      <c r="S109" s="19" t="s">
        <v>1668</v>
      </c>
      <c r="T109" s="20">
        <v>2024</v>
      </c>
      <c r="U109" s="20" t="str">
        <f t="shared" si="16"/>
        <v>G09FADIR2024</v>
      </c>
      <c r="V109" s="22">
        <v>5</v>
      </c>
      <c r="W109" s="22" t="str">
        <f t="shared" si="17"/>
        <v>G11FADIR2024</v>
      </c>
      <c r="X109" s="22">
        <v>5</v>
      </c>
    </row>
    <row r="110" spans="1:24">
      <c r="A110" s="19" t="s">
        <v>1852</v>
      </c>
      <c r="B110" s="20">
        <v>2025</v>
      </c>
      <c r="C110" s="20" t="str">
        <f t="shared" si="9"/>
        <v>G01FAUED2025</v>
      </c>
      <c r="D110" s="21">
        <v>0.80100000000000005</v>
      </c>
      <c r="E110" s="20" t="str">
        <f t="shared" si="10"/>
        <v>G02FAUED2025</v>
      </c>
      <c r="F110" s="21">
        <v>1.2999999999999999E-2</v>
      </c>
      <c r="G110" s="21" t="str">
        <f t="shared" si="11"/>
        <v>G03FAUED2025</v>
      </c>
      <c r="H110" s="21">
        <v>5.0999999999999997E-2</v>
      </c>
      <c r="I110" s="21" t="str">
        <f t="shared" si="12"/>
        <v>G04FAUED2025</v>
      </c>
      <c r="J110" s="21">
        <v>0.69799999999999995</v>
      </c>
      <c r="K110" s="21" t="str">
        <f t="shared" si="13"/>
        <v>G05FAUED2025</v>
      </c>
      <c r="L110" s="21">
        <v>0.7167</v>
      </c>
      <c r="M110" s="21" t="str">
        <f t="shared" si="14"/>
        <v>G06FAUED2025</v>
      </c>
      <c r="N110" s="21">
        <v>0.3155</v>
      </c>
      <c r="O110" s="21" t="str">
        <f t="shared" si="15"/>
        <v>G07FAUED2025</v>
      </c>
      <c r="P110" s="21">
        <v>0.3241</v>
      </c>
      <c r="S110" s="19" t="s">
        <v>1766</v>
      </c>
      <c r="T110" s="20">
        <v>2024</v>
      </c>
      <c r="U110" s="20" t="str">
        <f t="shared" si="16"/>
        <v>G09FAGEN2024</v>
      </c>
      <c r="V110" s="22">
        <v>3</v>
      </c>
      <c r="W110" s="22" t="str">
        <f t="shared" si="17"/>
        <v>G11FAGEN2024</v>
      </c>
      <c r="X110" s="22">
        <v>5</v>
      </c>
    </row>
    <row r="111" spans="1:24">
      <c r="A111" s="19" t="s">
        <v>1866</v>
      </c>
      <c r="B111" s="20">
        <v>2025</v>
      </c>
      <c r="C111" s="20" t="str">
        <f t="shared" si="9"/>
        <v>G01FECIV2025</v>
      </c>
      <c r="D111" s="21">
        <v>0.78</v>
      </c>
      <c r="E111" s="20" t="str">
        <f t="shared" si="10"/>
        <v>G02FECIV2025</v>
      </c>
      <c r="F111" s="21">
        <v>0.05</v>
      </c>
      <c r="G111" s="21" t="str">
        <f t="shared" si="11"/>
        <v>G03FECIV2025</v>
      </c>
      <c r="H111" s="21">
        <v>0.05</v>
      </c>
      <c r="I111" s="21" t="str">
        <f t="shared" si="12"/>
        <v>G04FECIV2025</v>
      </c>
      <c r="J111" s="21">
        <v>0.35</v>
      </c>
      <c r="K111" s="21" t="str">
        <f t="shared" si="13"/>
        <v>G05FECIV2025</v>
      </c>
      <c r="L111" s="21">
        <v>0.3</v>
      </c>
      <c r="M111" s="21" t="str">
        <f t="shared" si="14"/>
        <v>G06FECIV2025</v>
      </c>
      <c r="N111" s="21">
        <v>0.2</v>
      </c>
      <c r="O111" s="21" t="str">
        <f t="shared" si="15"/>
        <v>G07FECIV2025</v>
      </c>
      <c r="P111" s="21">
        <v>0.52</v>
      </c>
      <c r="S111" s="19" t="s">
        <v>1852</v>
      </c>
      <c r="T111" s="20">
        <v>2024</v>
      </c>
      <c r="U111" s="20" t="str">
        <f t="shared" si="16"/>
        <v>G09FAUED2024</v>
      </c>
      <c r="V111" s="22">
        <v>5</v>
      </c>
      <c r="W111" s="22" t="str">
        <f t="shared" si="17"/>
        <v>G11FAUED2024</v>
      </c>
      <c r="X111" s="22">
        <v>5</v>
      </c>
    </row>
    <row r="112" spans="1:24">
      <c r="A112" s="19" t="s">
        <v>1870</v>
      </c>
      <c r="B112" s="20">
        <v>2025</v>
      </c>
      <c r="C112" s="20" t="str">
        <f t="shared" si="9"/>
        <v>G01FEELT2025</v>
      </c>
      <c r="D112" s="21">
        <v>0.44500000000000001</v>
      </c>
      <c r="E112" s="20" t="str">
        <f t="shared" si="10"/>
        <v>G02FEELT2025</v>
      </c>
      <c r="F112" s="21">
        <v>0.13500000000000001</v>
      </c>
      <c r="G112" s="21" t="str">
        <f t="shared" si="11"/>
        <v>G03FEELT2025</v>
      </c>
      <c r="H112" s="21">
        <v>0.153</v>
      </c>
      <c r="I112" s="21" t="str">
        <f t="shared" si="12"/>
        <v>G04FEELT2025</v>
      </c>
      <c r="J112" s="21">
        <v>0.78</v>
      </c>
      <c r="K112" s="21" t="str">
        <f t="shared" si="13"/>
        <v>G05FEELT2025</v>
      </c>
      <c r="L112" s="21">
        <v>0.95299999999999996</v>
      </c>
      <c r="M112" s="21" t="str">
        <f t="shared" si="14"/>
        <v>G06FEELT2025</v>
      </c>
      <c r="N112" s="21">
        <v>0.16500000000000001</v>
      </c>
      <c r="O112" s="21" t="str">
        <f t="shared" si="15"/>
        <v>G07FEELT2025</v>
      </c>
      <c r="P112" s="21">
        <v>0.18</v>
      </c>
      <c r="S112" s="19" t="s">
        <v>1866</v>
      </c>
      <c r="T112" s="20">
        <v>2024</v>
      </c>
      <c r="U112" s="20" t="str">
        <f t="shared" si="16"/>
        <v>G09FECIV2024</v>
      </c>
      <c r="V112" s="22">
        <v>5</v>
      </c>
      <c r="W112" s="22" t="str">
        <f t="shared" si="17"/>
        <v>G11FECIV2024</v>
      </c>
      <c r="X112" s="22">
        <v>5</v>
      </c>
    </row>
    <row r="113" spans="1:24">
      <c r="A113" s="19" t="s">
        <v>1884</v>
      </c>
      <c r="B113" s="20">
        <v>2025</v>
      </c>
      <c r="C113" s="20" t="str">
        <f t="shared" si="9"/>
        <v>G01FEMEC2025</v>
      </c>
      <c r="D113" s="21">
        <v>0.64</v>
      </c>
      <c r="E113" s="20" t="str">
        <f t="shared" si="10"/>
        <v>G02FEMEC2025</v>
      </c>
      <c r="F113" s="21">
        <v>8.8999999999999996E-2</v>
      </c>
      <c r="G113" s="21" t="str">
        <f t="shared" si="11"/>
        <v>G03FEMEC2025</v>
      </c>
      <c r="H113" s="21">
        <v>8.6999999999999994E-2</v>
      </c>
      <c r="I113" s="21" t="str">
        <f t="shared" si="12"/>
        <v>G04FEMEC2025</v>
      </c>
      <c r="J113" s="21">
        <v>0.82</v>
      </c>
      <c r="K113" s="21" t="str">
        <f t="shared" si="13"/>
        <v>G05FEMEC2025</v>
      </c>
      <c r="L113" s="21">
        <v>0.85</v>
      </c>
      <c r="M113" s="21" t="str">
        <f t="shared" si="14"/>
        <v>G06FEMEC2025</v>
      </c>
      <c r="N113" s="21">
        <v>0.28000000000000003</v>
      </c>
      <c r="O113" s="21" t="str">
        <f t="shared" si="15"/>
        <v>G07FEMEC2025</v>
      </c>
      <c r="P113" s="21">
        <v>0.15</v>
      </c>
      <c r="S113" s="19" t="s">
        <v>1884</v>
      </c>
      <c r="T113" s="20">
        <v>2024</v>
      </c>
      <c r="U113" s="20" t="str">
        <f t="shared" si="16"/>
        <v>G09FEMEC2024</v>
      </c>
      <c r="V113" s="22">
        <v>5</v>
      </c>
      <c r="W113" s="22" t="str">
        <f t="shared" si="17"/>
        <v>G11FEMEC2024</v>
      </c>
      <c r="X113" s="22">
        <v>5</v>
      </c>
    </row>
    <row r="114" spans="1:24">
      <c r="A114" s="19" t="s">
        <v>1890</v>
      </c>
      <c r="B114" s="20">
        <v>2025</v>
      </c>
      <c r="C114" s="20" t="str">
        <f t="shared" si="9"/>
        <v>G01FEQUI2025</v>
      </c>
      <c r="D114" s="21">
        <v>0.86499999999999999</v>
      </c>
      <c r="E114" s="20" t="str">
        <f t="shared" si="10"/>
        <v>G02FEQUI2025</v>
      </c>
      <c r="F114" s="21">
        <v>0.03</v>
      </c>
      <c r="G114" s="21" t="str">
        <f t="shared" si="11"/>
        <v>G03FEQUI2025</v>
      </c>
      <c r="H114" s="21">
        <v>5.5E-2</v>
      </c>
      <c r="I114" s="21" t="str">
        <f t="shared" si="12"/>
        <v>G04FEQUI2025</v>
      </c>
      <c r="J114" s="21">
        <v>0.83499999999999996</v>
      </c>
      <c r="K114" s="21" t="str">
        <f t="shared" si="13"/>
        <v>G05FEQUI2025</v>
      </c>
      <c r="L114" s="21">
        <v>0.83499999999999996</v>
      </c>
      <c r="M114" s="21" t="str">
        <f t="shared" si="14"/>
        <v>G06FEQUI2025</v>
      </c>
      <c r="N114" s="21">
        <v>0.27500000000000002</v>
      </c>
      <c r="O114" s="21" t="str">
        <f t="shared" si="15"/>
        <v>G07FEQUI2025</v>
      </c>
      <c r="P114" s="21">
        <v>0.09</v>
      </c>
      <c r="S114" s="19" t="s">
        <v>1943</v>
      </c>
      <c r="T114" s="20">
        <v>2024</v>
      </c>
      <c r="U114" s="20" t="str">
        <f t="shared" si="16"/>
        <v>G09ICIAG2024</v>
      </c>
      <c r="V114" s="22">
        <v>4</v>
      </c>
      <c r="W114" s="22" t="str">
        <f t="shared" si="17"/>
        <v>G11ICIAG2024</v>
      </c>
      <c r="X114" s="22">
        <v>5</v>
      </c>
    </row>
    <row r="115" spans="1:24">
      <c r="A115" s="19" t="s">
        <v>1902</v>
      </c>
      <c r="B115" s="20">
        <v>2025</v>
      </c>
      <c r="C115" s="20" t="str">
        <f t="shared" si="9"/>
        <v>G01FOUFU2025</v>
      </c>
      <c r="D115" s="21">
        <v>0.8</v>
      </c>
      <c r="E115" s="20" t="str">
        <f t="shared" si="10"/>
        <v>G02FOUFU2025</v>
      </c>
      <c r="F115" s="21">
        <v>0.03</v>
      </c>
      <c r="G115" s="21" t="str">
        <f t="shared" si="11"/>
        <v>G03FOUFU2025</v>
      </c>
      <c r="H115" s="21">
        <v>0.05</v>
      </c>
      <c r="I115" s="21" t="str">
        <f t="shared" si="12"/>
        <v>G04FOUFU2025</v>
      </c>
      <c r="J115" s="21">
        <v>0.2</v>
      </c>
      <c r="K115" s="21" t="str">
        <f t="shared" si="13"/>
        <v>G05FOUFU2025</v>
      </c>
      <c r="L115" s="21">
        <v>0.15</v>
      </c>
      <c r="M115" s="21" t="str">
        <f t="shared" si="14"/>
        <v>G06FOUFU2025</v>
      </c>
      <c r="N115" s="21">
        <v>0.8</v>
      </c>
      <c r="O115" s="21" t="str">
        <f t="shared" si="15"/>
        <v>G07FOUFU2025</v>
      </c>
      <c r="P115" s="21">
        <v>0.76</v>
      </c>
      <c r="S115" s="19" t="s">
        <v>1962</v>
      </c>
      <c r="T115" s="20">
        <v>2024</v>
      </c>
      <c r="U115" s="20" t="str">
        <f t="shared" si="16"/>
        <v>G09IERI2024</v>
      </c>
      <c r="V115" s="22">
        <v>5</v>
      </c>
      <c r="W115" s="22" t="str">
        <f t="shared" si="17"/>
        <v>G11IERI2024</v>
      </c>
      <c r="X115" s="22">
        <v>5</v>
      </c>
    </row>
    <row r="116" spans="1:24">
      <c r="A116" s="19" t="s">
        <v>1913</v>
      </c>
      <c r="B116" s="20">
        <v>2025</v>
      </c>
      <c r="C116" s="20" t="str">
        <f t="shared" si="9"/>
        <v>G01IARTE2025</v>
      </c>
      <c r="D116" s="21">
        <v>0.63</v>
      </c>
      <c r="E116" s="20" t="str">
        <f t="shared" si="10"/>
        <v>G02IARTE2025</v>
      </c>
      <c r="F116" s="21">
        <v>0.13</v>
      </c>
      <c r="G116" s="21" t="str">
        <f t="shared" si="11"/>
        <v>G03IARTE2025</v>
      </c>
      <c r="H116" s="21">
        <v>0.15</v>
      </c>
      <c r="I116" s="21" t="str">
        <f t="shared" si="12"/>
        <v>G04IARTE2025</v>
      </c>
      <c r="J116" s="21">
        <v>0.87</v>
      </c>
      <c r="K116" s="21" t="str">
        <f t="shared" si="13"/>
        <v>G05IARTE2025</v>
      </c>
      <c r="L116" s="21">
        <v>0.88</v>
      </c>
      <c r="M116" s="21" t="str">
        <f t="shared" si="14"/>
        <v>G06IARTE2025</v>
      </c>
      <c r="N116" s="21">
        <v>0.5</v>
      </c>
      <c r="O116" s="21" t="str">
        <f t="shared" si="15"/>
        <v>G07IARTE2025</v>
      </c>
      <c r="P116" s="21">
        <v>0.11</v>
      </c>
      <c r="S116" s="19" t="s">
        <v>1980</v>
      </c>
      <c r="T116" s="20">
        <v>2024</v>
      </c>
      <c r="U116" s="20" t="str">
        <f t="shared" si="16"/>
        <v>G09IFILO2024</v>
      </c>
      <c r="V116" s="22">
        <v>5</v>
      </c>
      <c r="W116" s="22" t="str">
        <f t="shared" si="17"/>
        <v>G11IFILO2024</v>
      </c>
      <c r="X116" s="22">
        <v>5</v>
      </c>
    </row>
    <row r="117" spans="1:24">
      <c r="A117" s="19" t="s">
        <v>1924</v>
      </c>
      <c r="B117" s="20">
        <v>2025</v>
      </c>
      <c r="C117" s="20" t="str">
        <f t="shared" si="9"/>
        <v>G01ICBIM2025</v>
      </c>
      <c r="D117" s="21">
        <v>0.8</v>
      </c>
      <c r="E117" s="20" t="str">
        <f t="shared" si="10"/>
        <v>G02ICBIM2025</v>
      </c>
      <c r="F117" s="21">
        <v>4.3999999999999997E-2</v>
      </c>
      <c r="G117" s="21" t="str">
        <f t="shared" si="11"/>
        <v>G03ICBIM2025</v>
      </c>
      <c r="H117" s="21">
        <v>1.4999999999999999E-2</v>
      </c>
      <c r="I117" s="21" t="str">
        <f t="shared" si="12"/>
        <v>G04ICBIM2025</v>
      </c>
      <c r="J117" s="21">
        <v>0.28000000000000003</v>
      </c>
      <c r="K117" s="21" t="str">
        <f t="shared" si="13"/>
        <v>G05ICBIM2025</v>
      </c>
      <c r="L117" s="21">
        <v>0.27</v>
      </c>
      <c r="M117" s="21" t="str">
        <f t="shared" si="14"/>
        <v>G06ICBIM2025</v>
      </c>
      <c r="N117" s="21">
        <v>0.71</v>
      </c>
      <c r="O117" s="21" t="str">
        <f t="shared" si="15"/>
        <v>G07ICBIM2025</v>
      </c>
      <c r="P117" s="21">
        <v>0.68</v>
      </c>
      <c r="S117" s="19" t="s">
        <v>1992</v>
      </c>
      <c r="T117" s="20">
        <v>2024</v>
      </c>
      <c r="U117" s="20" t="str">
        <f t="shared" si="16"/>
        <v>G09INBIO2024</v>
      </c>
      <c r="V117" s="22">
        <v>4</v>
      </c>
      <c r="W117" s="22" t="str">
        <f t="shared" si="17"/>
        <v>G11INBIO2024</v>
      </c>
      <c r="X117" s="22">
        <v>5</v>
      </c>
    </row>
    <row r="118" spans="1:24">
      <c r="A118" s="19" t="s">
        <v>1942</v>
      </c>
      <c r="B118" s="20">
        <v>2025</v>
      </c>
      <c r="C118" s="20" t="str">
        <f t="shared" si="9"/>
        <v>G01ICHPO2025</v>
      </c>
      <c r="D118" s="21">
        <v>0.37</v>
      </c>
      <c r="E118" s="20" t="str">
        <f t="shared" si="10"/>
        <v>G02ICHPO2025</v>
      </c>
      <c r="F118" s="21">
        <v>0.15579999999999999</v>
      </c>
      <c r="G118" s="21" t="str">
        <f t="shared" si="11"/>
        <v>G03ICHPO2025</v>
      </c>
      <c r="H118" s="21">
        <v>9.5000000000000001E-2</v>
      </c>
      <c r="I118" s="21" t="str">
        <f t="shared" si="12"/>
        <v>G04ICHPO2025</v>
      </c>
      <c r="J118" s="21">
        <v>0.76139999999999997</v>
      </c>
      <c r="K118" s="21" t="str">
        <f t="shared" si="13"/>
        <v>G05ICHPO2025</v>
      </c>
      <c r="L118" s="21">
        <v>0.74399999999999999</v>
      </c>
      <c r="M118" s="21" t="str">
        <f t="shared" si="14"/>
        <v>G06ICHPO2025</v>
      </c>
      <c r="N118" s="21">
        <v>0.19350000000000001</v>
      </c>
      <c r="O118" s="21" t="str">
        <f t="shared" si="15"/>
        <v>G07ICHPO2025</v>
      </c>
      <c r="P118" s="21">
        <v>0.13</v>
      </c>
      <c r="S118" s="19" t="s">
        <v>2011</v>
      </c>
      <c r="T118" s="20">
        <v>2024</v>
      </c>
      <c r="U118" s="20" t="str">
        <f t="shared" si="16"/>
        <v>G09INFIS2024</v>
      </c>
      <c r="V118" s="22">
        <v>4</v>
      </c>
      <c r="W118" s="22" t="str">
        <f t="shared" si="17"/>
        <v>G11INFIS2024</v>
      </c>
      <c r="X118" s="22">
        <v>5</v>
      </c>
    </row>
    <row r="119" spans="1:24">
      <c r="A119" s="19" t="s">
        <v>1943</v>
      </c>
      <c r="B119" s="20">
        <v>2025</v>
      </c>
      <c r="C119" s="20" t="str">
        <f t="shared" si="9"/>
        <v>G01ICIAG2025</v>
      </c>
      <c r="D119" s="21">
        <v>0.57499999999999996</v>
      </c>
      <c r="E119" s="20" t="str">
        <f t="shared" si="10"/>
        <v>G02ICIAG2025</v>
      </c>
      <c r="F119" s="21">
        <v>6.6299999999999998E-2</v>
      </c>
      <c r="G119" s="21" t="str">
        <f t="shared" si="11"/>
        <v>G03ICIAG2025</v>
      </c>
      <c r="H119" s="21">
        <v>8.3500000000000005E-2</v>
      </c>
      <c r="I119" s="21" t="str">
        <f t="shared" si="12"/>
        <v>G04ICIAG2025</v>
      </c>
      <c r="J119" s="21">
        <v>0.65300000000000002</v>
      </c>
      <c r="K119" s="21" t="str">
        <f t="shared" si="13"/>
        <v>G05ICIAG2025</v>
      </c>
      <c r="L119" s="21">
        <v>0.69499999999999995</v>
      </c>
      <c r="M119" s="21" t="str">
        <f t="shared" si="14"/>
        <v>G06ICIAG2025</v>
      </c>
      <c r="N119" s="21">
        <v>0.19020000000000001</v>
      </c>
      <c r="O119" s="21" t="str">
        <f t="shared" si="15"/>
        <v>G07ICIAG2025</v>
      </c>
      <c r="P119" s="21">
        <v>0.26</v>
      </c>
      <c r="S119" s="19" t="s">
        <v>1850</v>
      </c>
      <c r="T119" s="20">
        <v>2024</v>
      </c>
      <c r="U119" s="20" t="str">
        <f t="shared" si="16"/>
        <v>G09FAMEV2024</v>
      </c>
      <c r="V119" s="22">
        <v>4</v>
      </c>
      <c r="W119" s="22" t="str">
        <f t="shared" si="17"/>
        <v>G11FAMEV2024</v>
      </c>
      <c r="X119" s="22">
        <v>5</v>
      </c>
    </row>
    <row r="120" spans="1:24">
      <c r="A120" s="19" t="s">
        <v>1962</v>
      </c>
      <c r="B120" s="20">
        <v>2025</v>
      </c>
      <c r="C120" s="20" t="str">
        <f t="shared" si="9"/>
        <v>G01IERI2025</v>
      </c>
      <c r="D120" s="21">
        <v>0.61560000000000004</v>
      </c>
      <c r="E120" s="20" t="str">
        <f t="shared" si="10"/>
        <v>G02IERI2025</v>
      </c>
      <c r="F120" s="21">
        <v>5.2999999999999999E-2</v>
      </c>
      <c r="G120" s="21" t="str">
        <f t="shared" si="11"/>
        <v>G03IERI2025</v>
      </c>
      <c r="H120" s="21">
        <v>5.2999999999999999E-2</v>
      </c>
      <c r="I120" s="21" t="str">
        <f t="shared" si="12"/>
        <v>G04IERI2025</v>
      </c>
      <c r="J120" s="21">
        <v>0.6</v>
      </c>
      <c r="K120" s="21" t="str">
        <f t="shared" si="13"/>
        <v>G05IERI2025</v>
      </c>
      <c r="L120" s="21">
        <v>0.6</v>
      </c>
      <c r="M120" s="21" t="str">
        <f t="shared" si="14"/>
        <v>G06IERI2025</v>
      </c>
      <c r="N120" s="21">
        <v>0.54</v>
      </c>
      <c r="O120" s="21" t="str">
        <f t="shared" si="15"/>
        <v>G07IERI2025</v>
      </c>
      <c r="P120" s="21">
        <v>0.23</v>
      </c>
      <c r="S120" s="19" t="s">
        <v>14</v>
      </c>
      <c r="T120" s="20">
        <v>2025</v>
      </c>
      <c r="U120" s="20" t="str">
        <f t="shared" si="16"/>
        <v>G09FACIC2025</v>
      </c>
      <c r="V120" s="22">
        <v>5</v>
      </c>
      <c r="W120" s="22" t="str">
        <f t="shared" si="17"/>
        <v>G11FACIC2025</v>
      </c>
      <c r="X120" s="22">
        <v>5</v>
      </c>
    </row>
    <row r="121" spans="1:24">
      <c r="A121" s="19" t="s">
        <v>1980</v>
      </c>
      <c r="B121" s="20">
        <v>2025</v>
      </c>
      <c r="C121" s="20" t="str">
        <f t="shared" si="9"/>
        <v>G01IFILO2025</v>
      </c>
      <c r="D121" s="21">
        <v>0.7</v>
      </c>
      <c r="E121" s="20" t="str">
        <f t="shared" si="10"/>
        <v>G02IFILO2025</v>
      </c>
      <c r="F121" s="21">
        <v>0.7</v>
      </c>
      <c r="G121" s="21" t="str">
        <f t="shared" si="11"/>
        <v>G03IFILO2025</v>
      </c>
      <c r="H121" s="21">
        <v>0.7</v>
      </c>
      <c r="I121" s="21" t="str">
        <f t="shared" si="12"/>
        <v>G04IFILO2025</v>
      </c>
      <c r="J121" s="21">
        <v>0.7</v>
      </c>
      <c r="K121" s="21" t="str">
        <f t="shared" si="13"/>
        <v>G05IFILO2025</v>
      </c>
      <c r="L121" s="21">
        <v>0.7</v>
      </c>
      <c r="M121" s="21" t="str">
        <f t="shared" si="14"/>
        <v>G06IFILO2025</v>
      </c>
      <c r="N121" s="21">
        <v>0.8</v>
      </c>
      <c r="O121" s="21" t="str">
        <f t="shared" si="15"/>
        <v>G07IFILO2025</v>
      </c>
      <c r="P121" s="21">
        <v>0.3</v>
      </c>
      <c r="S121" s="19" t="s">
        <v>1668</v>
      </c>
      <c r="T121" s="20">
        <v>2025</v>
      </c>
      <c r="U121" s="20" t="str">
        <f t="shared" si="16"/>
        <v>G09FADIR2025</v>
      </c>
      <c r="V121" s="22">
        <v>5</v>
      </c>
      <c r="W121" s="22" t="str">
        <f t="shared" si="17"/>
        <v>G11FADIR2025</v>
      </c>
      <c r="X121" s="22">
        <v>5</v>
      </c>
    </row>
    <row r="122" spans="1:24">
      <c r="A122" s="19" t="s">
        <v>1982</v>
      </c>
      <c r="B122" s="20">
        <v>2025</v>
      </c>
      <c r="C122" s="20" t="str">
        <f t="shared" si="9"/>
        <v>G01IGUFU2025</v>
      </c>
      <c r="D122" s="21">
        <v>0.55000000000000004</v>
      </c>
      <c r="E122" s="20" t="str">
        <f t="shared" si="10"/>
        <v>G02IGUFU2025</v>
      </c>
      <c r="F122" s="21">
        <v>7.0000000000000007E-2</v>
      </c>
      <c r="G122" s="21" t="str">
        <f t="shared" si="11"/>
        <v>G03IGUFU2025</v>
      </c>
      <c r="H122" s="21">
        <v>0.08</v>
      </c>
      <c r="I122" s="21" t="str">
        <f t="shared" si="12"/>
        <v>G04IGUFU2025</v>
      </c>
      <c r="J122" s="21">
        <v>0.55000000000000004</v>
      </c>
      <c r="K122" s="21" t="str">
        <f t="shared" si="13"/>
        <v>G05IGUFU2025</v>
      </c>
      <c r="L122" s="21">
        <v>0.55000000000000004</v>
      </c>
      <c r="M122" s="21" t="str">
        <f t="shared" si="14"/>
        <v>G06IGUFU2025</v>
      </c>
      <c r="N122" s="21">
        <v>0.52</v>
      </c>
      <c r="O122" s="21" t="str">
        <f t="shared" si="15"/>
        <v>G07IGUFU2025</v>
      </c>
      <c r="P122" s="21">
        <v>0.4</v>
      </c>
      <c r="S122" s="19" t="s">
        <v>1766</v>
      </c>
      <c r="T122" s="20">
        <v>2025</v>
      </c>
      <c r="U122" s="20" t="str">
        <f t="shared" si="16"/>
        <v>G09FAGEN2025</v>
      </c>
      <c r="V122" s="22">
        <v>4</v>
      </c>
      <c r="W122" s="22" t="str">
        <f t="shared" si="17"/>
        <v>G11FAGEN2025</v>
      </c>
      <c r="X122" s="22">
        <v>5</v>
      </c>
    </row>
    <row r="123" spans="1:24">
      <c r="A123" s="19" t="s">
        <v>1990</v>
      </c>
      <c r="B123" s="20">
        <v>2025</v>
      </c>
      <c r="C123" s="20" t="str">
        <f t="shared" si="9"/>
        <v>G01ILEEL2025</v>
      </c>
      <c r="D123" s="21">
        <v>0.45</v>
      </c>
      <c r="E123" s="20" t="str">
        <f t="shared" si="10"/>
        <v>G02ILEEL2025</v>
      </c>
      <c r="F123" s="21">
        <v>0.16</v>
      </c>
      <c r="G123" s="21" t="str">
        <f t="shared" si="11"/>
        <v>G03ILEEL2025</v>
      </c>
      <c r="H123" s="21">
        <v>0.155</v>
      </c>
      <c r="I123" s="21" t="str">
        <f t="shared" si="12"/>
        <v>G04ILEEL2025</v>
      </c>
      <c r="J123" s="21">
        <v>0.46739999999999998</v>
      </c>
      <c r="K123" s="21" t="str">
        <f t="shared" si="13"/>
        <v>G05ILEEL2025</v>
      </c>
      <c r="L123" s="21">
        <v>0.65</v>
      </c>
      <c r="M123" s="21" t="str">
        <f t="shared" si="14"/>
        <v>G06ILEEL2025</v>
      </c>
      <c r="N123" s="21">
        <v>0.5</v>
      </c>
      <c r="O123" s="21" t="str">
        <f t="shared" si="15"/>
        <v>G07ILEEL2025</v>
      </c>
      <c r="P123" s="21">
        <v>0.5</v>
      </c>
      <c r="S123" s="19" t="s">
        <v>1866</v>
      </c>
      <c r="T123" s="20">
        <v>2025</v>
      </c>
      <c r="U123" s="20" t="str">
        <f t="shared" si="16"/>
        <v>G09FECIV2025</v>
      </c>
      <c r="V123" s="22">
        <v>5</v>
      </c>
      <c r="W123" s="22" t="str">
        <f t="shared" si="17"/>
        <v>G11FECIV2025</v>
      </c>
      <c r="X123" s="22">
        <v>5</v>
      </c>
    </row>
    <row r="124" spans="1:24">
      <c r="A124" s="19" t="s">
        <v>1992</v>
      </c>
      <c r="B124" s="20">
        <v>2025</v>
      </c>
      <c r="C124" s="20" t="str">
        <f t="shared" si="9"/>
        <v>G01INBIO2025</v>
      </c>
      <c r="D124" s="21">
        <v>0.86</v>
      </c>
      <c r="E124" s="20" t="str">
        <f t="shared" si="10"/>
        <v>G02INBIO2025</v>
      </c>
      <c r="F124" s="21">
        <v>3.5000000000000003E-2</v>
      </c>
      <c r="G124" s="21" t="str">
        <f t="shared" si="11"/>
        <v>G03INBIO2025</v>
      </c>
      <c r="H124" s="21">
        <v>0.05</v>
      </c>
      <c r="I124" s="21" t="str">
        <f t="shared" si="12"/>
        <v>G04INBIO2025</v>
      </c>
      <c r="J124" s="21">
        <v>0.55000000000000004</v>
      </c>
      <c r="K124" s="21" t="str">
        <f t="shared" si="13"/>
        <v>G05INBIO2025</v>
      </c>
      <c r="L124" s="21">
        <v>0.5</v>
      </c>
      <c r="M124" s="21" t="str">
        <f t="shared" si="14"/>
        <v>G06INBIO2025</v>
      </c>
      <c r="N124" s="21">
        <v>0.6</v>
      </c>
      <c r="O124" s="21" t="str">
        <f t="shared" si="15"/>
        <v>G07INBIO2025</v>
      </c>
      <c r="P124" s="21">
        <v>0.61</v>
      </c>
      <c r="S124" s="19" t="s">
        <v>1884</v>
      </c>
      <c r="T124" s="20">
        <v>2025</v>
      </c>
      <c r="U124" s="20" t="str">
        <f t="shared" si="16"/>
        <v>G09FEMEC2025</v>
      </c>
      <c r="V124" s="22">
        <v>5</v>
      </c>
      <c r="W124" s="22" t="str">
        <f t="shared" si="17"/>
        <v>G11FEMEC2025</v>
      </c>
      <c r="X124" s="22">
        <v>5</v>
      </c>
    </row>
    <row r="125" spans="1:24">
      <c r="A125" s="19" t="s">
        <v>2006</v>
      </c>
      <c r="B125" s="20">
        <v>2025</v>
      </c>
      <c r="C125" s="20" t="str">
        <f t="shared" si="9"/>
        <v>G01INCIS2025</v>
      </c>
      <c r="D125" s="21">
        <v>0.52</v>
      </c>
      <c r="E125" s="20" t="str">
        <f t="shared" si="10"/>
        <v>G02INCIS2025</v>
      </c>
      <c r="F125" s="21">
        <v>0.1</v>
      </c>
      <c r="G125" s="21" t="str">
        <f t="shared" si="11"/>
        <v>G03INCIS2025</v>
      </c>
      <c r="H125" s="21">
        <v>0.18</v>
      </c>
      <c r="I125" s="21" t="str">
        <f t="shared" si="12"/>
        <v>G04INCIS2025</v>
      </c>
      <c r="J125" s="21">
        <v>0.74</v>
      </c>
      <c r="K125" s="21" t="str">
        <f t="shared" si="13"/>
        <v>G05INCIS2025</v>
      </c>
      <c r="L125" s="21">
        <v>0.86</v>
      </c>
      <c r="M125" s="21" t="str">
        <f t="shared" si="14"/>
        <v>G06INCIS2025</v>
      </c>
      <c r="N125" s="21">
        <v>0.48</v>
      </c>
      <c r="O125" s="21" t="str">
        <f t="shared" si="15"/>
        <v>G07INCIS2025</v>
      </c>
      <c r="P125" s="21">
        <v>0.14000000000000001</v>
      </c>
      <c r="S125" s="19" t="s">
        <v>1924</v>
      </c>
      <c r="T125" s="20">
        <v>2025</v>
      </c>
      <c r="U125" s="20" t="str">
        <f t="shared" si="16"/>
        <v>G09ICBIM2025</v>
      </c>
      <c r="V125" s="22">
        <v>5</v>
      </c>
      <c r="W125" s="22" t="str">
        <f t="shared" si="17"/>
        <v>G11ICBIM2025</v>
      </c>
      <c r="X125" s="22">
        <v>5</v>
      </c>
    </row>
    <row r="126" spans="1:24">
      <c r="A126" s="19" t="s">
        <v>2011</v>
      </c>
      <c r="B126" s="20">
        <v>2025</v>
      </c>
      <c r="C126" s="20" t="str">
        <f t="shared" si="9"/>
        <v>G01INFIS2025</v>
      </c>
      <c r="D126" s="21">
        <v>0.19</v>
      </c>
      <c r="E126" s="20" t="str">
        <f t="shared" si="10"/>
        <v>G02INFIS2025</v>
      </c>
      <c r="F126" s="21">
        <v>0.19</v>
      </c>
      <c r="G126" s="21" t="str">
        <f t="shared" si="11"/>
        <v>G03INFIS2025</v>
      </c>
      <c r="H126" s="21">
        <v>0.2</v>
      </c>
      <c r="I126" s="21" t="str">
        <f t="shared" si="12"/>
        <v>G04INFIS2025</v>
      </c>
      <c r="J126" s="21">
        <v>0.8</v>
      </c>
      <c r="K126" s="21" t="str">
        <f t="shared" si="13"/>
        <v>G05INFIS2025</v>
      </c>
      <c r="L126" s="21">
        <v>0.85</v>
      </c>
      <c r="M126" s="21" t="str">
        <f t="shared" si="14"/>
        <v>G06INFIS2025</v>
      </c>
      <c r="N126" s="21">
        <v>0.22</v>
      </c>
      <c r="O126" s="21" t="str">
        <f t="shared" si="15"/>
        <v>G07INFIS2025</v>
      </c>
      <c r="P126" s="21">
        <v>0.12</v>
      </c>
      <c r="S126" s="19" t="s">
        <v>1943</v>
      </c>
      <c r="T126" s="20">
        <v>2025</v>
      </c>
      <c r="U126" s="20" t="str">
        <f t="shared" si="16"/>
        <v>G09ICIAG2025</v>
      </c>
      <c r="V126" s="22">
        <v>5</v>
      </c>
      <c r="W126" s="22" t="str">
        <f t="shared" si="17"/>
        <v>G11ICIAG2025</v>
      </c>
      <c r="X126" s="22">
        <v>5</v>
      </c>
    </row>
    <row r="127" spans="1:24">
      <c r="A127" s="19" t="s">
        <v>2013</v>
      </c>
      <c r="B127" s="20">
        <v>2025</v>
      </c>
      <c r="C127" s="20" t="str">
        <f t="shared" si="9"/>
        <v>G01INHIS2025</v>
      </c>
      <c r="D127" s="21">
        <v>0.44</v>
      </c>
      <c r="E127" s="20" t="str">
        <f t="shared" si="10"/>
        <v>G02INHIS2025</v>
      </c>
      <c r="F127" s="21">
        <v>0.1</v>
      </c>
      <c r="G127" s="21" t="str">
        <f t="shared" si="11"/>
        <v>G03INHIS2025</v>
      </c>
      <c r="H127" s="21">
        <v>0.1</v>
      </c>
      <c r="I127" s="21" t="str">
        <f t="shared" si="12"/>
        <v>G04INHIS2025</v>
      </c>
      <c r="J127" s="21">
        <v>0.67300000000000004</v>
      </c>
      <c r="K127" s="21" t="str">
        <f t="shared" si="13"/>
        <v>G05INHIS2025</v>
      </c>
      <c r="L127" s="21">
        <v>0.62</v>
      </c>
      <c r="M127" s="21" t="str">
        <f t="shared" si="14"/>
        <v>G06INHIS2025</v>
      </c>
      <c r="N127" s="21">
        <v>0.3</v>
      </c>
      <c r="O127" s="21" t="str">
        <f t="shared" si="15"/>
        <v>G07INHIS2025</v>
      </c>
      <c r="P127" s="21">
        <v>0.22</v>
      </c>
      <c r="S127" s="19" t="s">
        <v>1962</v>
      </c>
      <c r="T127" s="20">
        <v>2025</v>
      </c>
      <c r="U127" s="20" t="str">
        <f t="shared" si="16"/>
        <v>G09IERI2025</v>
      </c>
      <c r="V127" s="22">
        <v>5</v>
      </c>
      <c r="W127" s="22" t="str">
        <f t="shared" si="17"/>
        <v>G11IERI2025</v>
      </c>
      <c r="X127" s="22">
        <v>5</v>
      </c>
    </row>
    <row r="128" spans="1:24">
      <c r="A128" s="19" t="s">
        <v>2037</v>
      </c>
      <c r="B128" s="20">
        <v>2025</v>
      </c>
      <c r="C128" s="20" t="str">
        <f t="shared" si="9"/>
        <v>G01IPUFU2025</v>
      </c>
      <c r="D128" s="21">
        <v>0.81659999999999999</v>
      </c>
      <c r="E128" s="20" t="str">
        <f t="shared" si="10"/>
        <v>G02IPUFU2025</v>
      </c>
      <c r="F128" s="21">
        <v>3.0800000000000001E-2</v>
      </c>
      <c r="G128" s="21" t="str">
        <f t="shared" si="11"/>
        <v>G03IPUFU2025</v>
      </c>
      <c r="H128" s="21">
        <v>4.0500000000000001E-2</v>
      </c>
      <c r="I128" s="21" t="str">
        <f t="shared" si="12"/>
        <v>G04IPUFU2025</v>
      </c>
      <c r="J128" s="21">
        <v>0.45379999999999998</v>
      </c>
      <c r="K128" s="21" t="str">
        <f t="shared" si="13"/>
        <v>G05IPUFU2025</v>
      </c>
      <c r="L128" s="21">
        <v>0.49299999999999999</v>
      </c>
      <c r="M128" s="21" t="str">
        <f t="shared" si="14"/>
        <v>G06IPUFU2025</v>
      </c>
      <c r="N128" s="21">
        <v>0.65680000000000005</v>
      </c>
      <c r="O128" s="21" t="str">
        <f t="shared" si="15"/>
        <v>G07IPUFU2025</v>
      </c>
      <c r="P128" s="21">
        <v>0.5</v>
      </c>
      <c r="S128" s="19" t="s">
        <v>1980</v>
      </c>
      <c r="T128" s="20">
        <v>2025</v>
      </c>
      <c r="U128" s="20" t="str">
        <f t="shared" si="16"/>
        <v>G09IFILO2025</v>
      </c>
      <c r="V128" s="22">
        <v>5</v>
      </c>
      <c r="W128" s="22" t="str">
        <f t="shared" si="17"/>
        <v>G11IFILO2025</v>
      </c>
      <c r="X128" s="22">
        <v>5</v>
      </c>
    </row>
    <row r="129" spans="1:24">
      <c r="A129" s="19" t="s">
        <v>2043</v>
      </c>
      <c r="B129" s="20">
        <v>2025</v>
      </c>
      <c r="C129" s="20" t="str">
        <f t="shared" si="9"/>
        <v>G01IQUFU2025</v>
      </c>
      <c r="D129" s="21">
        <v>0.55000000000000004</v>
      </c>
      <c r="E129" s="20" t="str">
        <f t="shared" si="10"/>
        <v>G02IQUFU2025</v>
      </c>
      <c r="F129" s="21">
        <v>0.28000000000000003</v>
      </c>
      <c r="G129" s="21" t="str">
        <f t="shared" si="11"/>
        <v>G03IQUFU2025</v>
      </c>
      <c r="H129" s="21">
        <v>0.11</v>
      </c>
      <c r="I129" s="21" t="str">
        <f t="shared" si="12"/>
        <v>G04IQUFU2025</v>
      </c>
      <c r="J129" s="21">
        <v>0.9</v>
      </c>
      <c r="K129" s="21" t="str">
        <f t="shared" si="13"/>
        <v>G05IQUFU2025</v>
      </c>
      <c r="L129" s="21">
        <v>0.98</v>
      </c>
      <c r="M129" s="21" t="str">
        <f t="shared" si="14"/>
        <v>G06IQUFU2025</v>
      </c>
      <c r="N129" s="21">
        <v>0.15</v>
      </c>
      <c r="O129" s="21" t="str">
        <f t="shared" si="15"/>
        <v>G07IQUFU2025</v>
      </c>
      <c r="P129" s="21">
        <v>0.08</v>
      </c>
      <c r="S129" s="19" t="s">
        <v>1982</v>
      </c>
      <c r="T129" s="20">
        <v>2025</v>
      </c>
      <c r="U129" s="20" t="str">
        <f t="shared" si="16"/>
        <v>G09IGUFU2025</v>
      </c>
      <c r="V129" s="22">
        <v>5</v>
      </c>
      <c r="W129" s="22" t="str">
        <f t="shared" si="17"/>
        <v>G11IGUFU2025</v>
      </c>
      <c r="X129" s="22">
        <v>5</v>
      </c>
    </row>
    <row r="130" spans="1:24">
      <c r="A130" s="19" t="s">
        <v>1739</v>
      </c>
      <c r="B130" s="20">
        <v>2025</v>
      </c>
      <c r="C130" s="20" t="str">
        <f t="shared" si="9"/>
        <v>G01FAEFI2025</v>
      </c>
      <c r="D130" s="21">
        <v>0.56000000000000005</v>
      </c>
      <c r="E130" s="20" t="str">
        <f t="shared" si="10"/>
        <v>G02FAEFI2025</v>
      </c>
      <c r="F130" s="21">
        <v>8.4000000000000005E-2</v>
      </c>
      <c r="G130" s="21" t="str">
        <f t="shared" si="11"/>
        <v>G03FAEFI2025</v>
      </c>
      <c r="H130" s="21">
        <v>5.0700000000000002E-2</v>
      </c>
      <c r="I130" s="21" t="str">
        <f t="shared" si="12"/>
        <v>G04FAEFI2025</v>
      </c>
      <c r="J130" s="21">
        <v>0.61</v>
      </c>
      <c r="K130" s="21" t="str">
        <f t="shared" si="13"/>
        <v>G05FAEFI2025</v>
      </c>
      <c r="L130" s="21" t="s">
        <v>1779</v>
      </c>
      <c r="M130" s="21" t="str">
        <f t="shared" si="14"/>
        <v>G06FAEFI2025</v>
      </c>
      <c r="N130" s="21">
        <v>0.32</v>
      </c>
      <c r="O130" s="21" t="str">
        <f t="shared" si="15"/>
        <v>G07FAEFI2025</v>
      </c>
      <c r="P130" s="21">
        <v>0.38</v>
      </c>
      <c r="S130" s="19" t="s">
        <v>1992</v>
      </c>
      <c r="T130" s="20">
        <v>2025</v>
      </c>
      <c r="U130" s="20" t="str">
        <f t="shared" si="16"/>
        <v>G09INBIO2025</v>
      </c>
      <c r="V130" s="22">
        <v>4</v>
      </c>
      <c r="W130" s="22" t="str">
        <f t="shared" si="17"/>
        <v>G11INBIO2025</v>
      </c>
      <c r="X130" s="22">
        <v>5</v>
      </c>
    </row>
    <row r="131" spans="1:24">
      <c r="A131" s="19" t="s">
        <v>1850</v>
      </c>
      <c r="B131" s="20">
        <v>2025</v>
      </c>
      <c r="C131" s="20" t="str">
        <f t="shared" si="9"/>
        <v>G01FAMEV2025</v>
      </c>
      <c r="D131" s="21">
        <v>0.77</v>
      </c>
      <c r="E131" s="20" t="str">
        <f t="shared" si="10"/>
        <v>G02FAMEV2025</v>
      </c>
      <c r="F131" s="21">
        <v>5.8000000000000003E-2</v>
      </c>
      <c r="G131" s="21" t="str">
        <f t="shared" si="11"/>
        <v>G03FAMEV2025</v>
      </c>
      <c r="H131" s="21">
        <v>3.7999999999999999E-2</v>
      </c>
      <c r="I131" s="21" t="str">
        <f t="shared" si="12"/>
        <v>G04FAMEV2025</v>
      </c>
      <c r="J131" s="21">
        <v>0.53</v>
      </c>
      <c r="K131" s="21" t="str">
        <f t="shared" si="13"/>
        <v>G05FAMEV2025</v>
      </c>
      <c r="L131" s="21">
        <v>0.56499999999999995</v>
      </c>
      <c r="M131" s="21" t="str">
        <f t="shared" si="14"/>
        <v>G06FAMEV2025</v>
      </c>
      <c r="N131" s="21">
        <v>0.46</v>
      </c>
      <c r="O131" s="21" t="str">
        <f t="shared" si="15"/>
        <v>G07FAMEV2025</v>
      </c>
      <c r="P131" s="21">
        <v>0.43</v>
      </c>
      <c r="S131" s="19" t="s">
        <v>2011</v>
      </c>
      <c r="T131" s="20">
        <v>2025</v>
      </c>
      <c r="U131" s="20" t="str">
        <f t="shared" si="16"/>
        <v>G09INFIS2025</v>
      </c>
      <c r="V131" s="22">
        <v>4</v>
      </c>
      <c r="W131" s="22" t="str">
        <f t="shared" si="17"/>
        <v>G11INFIS2025</v>
      </c>
      <c r="X131" s="22">
        <v>5</v>
      </c>
    </row>
    <row r="132" spans="1:24">
      <c r="A132" s="19" t="s">
        <v>1920</v>
      </c>
      <c r="B132" s="20">
        <v>2025</v>
      </c>
      <c r="C132" s="20" t="str">
        <f t="shared" ref="C132:C195" si="18">$D$2&amp;A132&amp;B132</f>
        <v>G01IBTEC2025</v>
      </c>
      <c r="D132" s="21">
        <v>0.78</v>
      </c>
      <c r="E132" s="20" t="str">
        <f t="shared" ref="E132:E195" si="19">$F$2&amp;A132&amp;B132</f>
        <v>G02IBTEC2025</v>
      </c>
      <c r="F132" s="21">
        <v>0.05</v>
      </c>
      <c r="G132" s="21" t="str">
        <f t="shared" ref="G132:G195" si="20">$H$2&amp;A132&amp;B132</f>
        <v>G03IBTEC2025</v>
      </c>
      <c r="H132" s="21">
        <v>0</v>
      </c>
      <c r="I132" s="21" t="str">
        <f t="shared" ref="I132:I195" si="21">$J$2&amp;A132&amp;B132</f>
        <v>G04IBTEC2025</v>
      </c>
      <c r="J132" s="21">
        <v>0.65</v>
      </c>
      <c r="K132" s="21" t="str">
        <f t="shared" ref="K132:K195" si="22">$L$2&amp;A132&amp;B132</f>
        <v>G05IBTEC2025</v>
      </c>
      <c r="L132" s="21">
        <v>0.65</v>
      </c>
      <c r="M132" s="21" t="str">
        <f t="shared" ref="M132:M195" si="23">$N$2&amp;A132&amp;B132</f>
        <v>G06IBTEC2025</v>
      </c>
      <c r="N132" s="21">
        <v>0.35</v>
      </c>
      <c r="O132" s="21" t="str">
        <f t="shared" ref="O132:O195" si="24">$P$2&amp;A132&amp;B132</f>
        <v>G07IBTEC2025</v>
      </c>
      <c r="P132" s="21">
        <v>0.3</v>
      </c>
      <c r="S132" s="19" t="s">
        <v>1850</v>
      </c>
      <c r="T132" s="20">
        <v>2025</v>
      </c>
      <c r="U132" s="20" t="str">
        <f t="shared" ref="U132:U195" si="25">$V$2&amp;S132&amp;T132</f>
        <v>G09FAMEV2025</v>
      </c>
      <c r="V132" s="22">
        <v>4</v>
      </c>
      <c r="W132" s="22" t="str">
        <f t="shared" ref="W132:W195" si="26">$X$2&amp;S132&amp;T132</f>
        <v>G11FAMEV2025</v>
      </c>
      <c r="X132" s="22">
        <v>5</v>
      </c>
    </row>
    <row r="133" spans="1:24">
      <c r="A133" s="19" t="s">
        <v>1932</v>
      </c>
      <c r="B133" s="20">
        <v>2025</v>
      </c>
      <c r="C133" s="20" t="str">
        <f t="shared" si="18"/>
        <v>G01ICENP2025</v>
      </c>
      <c r="D133" s="21">
        <v>0.38</v>
      </c>
      <c r="E133" s="20" t="str">
        <f t="shared" si="19"/>
        <v>G02ICENP2025</v>
      </c>
      <c r="F133" s="21">
        <v>0.14399999999999999</v>
      </c>
      <c r="G133" s="21" t="str">
        <f t="shared" si="20"/>
        <v>G03ICENP2025</v>
      </c>
      <c r="H133" s="21">
        <v>0.11</v>
      </c>
      <c r="I133" s="21" t="str">
        <f t="shared" si="21"/>
        <v>G04ICENP2025</v>
      </c>
      <c r="J133" s="21">
        <v>0.63</v>
      </c>
      <c r="K133" s="21" t="str">
        <f t="shared" si="22"/>
        <v>G05ICENP2025</v>
      </c>
      <c r="L133" s="21">
        <v>0.64500000000000002</v>
      </c>
      <c r="M133" s="21" t="str">
        <f t="shared" si="23"/>
        <v>G06ICENP2025</v>
      </c>
      <c r="N133" s="21">
        <v>0.26939999999999997</v>
      </c>
      <c r="O133" s="21" t="str">
        <f t="shared" si="24"/>
        <v>G07ICENP2025</v>
      </c>
      <c r="P133" s="21">
        <v>0.18</v>
      </c>
      <c r="S133" s="19" t="s">
        <v>14</v>
      </c>
      <c r="T133" s="20">
        <v>2026</v>
      </c>
      <c r="U133" s="20" t="str">
        <f t="shared" si="25"/>
        <v>G09FACIC2026</v>
      </c>
      <c r="V133" s="22">
        <v>5</v>
      </c>
      <c r="W133" s="22" t="str">
        <f t="shared" si="26"/>
        <v>G11FACIC2026</v>
      </c>
      <c r="X133" s="22">
        <v>5</v>
      </c>
    </row>
    <row r="134" spans="1:24">
      <c r="A134" s="19" t="s">
        <v>2334</v>
      </c>
      <c r="B134" s="20">
        <v>2025</v>
      </c>
      <c r="C134" s="20" t="str">
        <f t="shared" si="18"/>
        <v>G01UFU2025</v>
      </c>
      <c r="D134" s="21">
        <v>0.57899999999999996</v>
      </c>
      <c r="E134" s="20" t="str">
        <f t="shared" si="19"/>
        <v>G02UFU2025</v>
      </c>
      <c r="F134" s="21">
        <v>8.9599999999999999E-2</v>
      </c>
      <c r="G134" s="21" t="str">
        <f t="shared" si="20"/>
        <v>G03UFU2025</v>
      </c>
      <c r="H134" s="21">
        <v>9.4799999999999995E-2</v>
      </c>
      <c r="I134" s="21" t="str">
        <f t="shared" si="21"/>
        <v>G04UFU2025</v>
      </c>
      <c r="J134" s="21">
        <v>0.48499999999999999</v>
      </c>
      <c r="K134" s="21" t="str">
        <f t="shared" si="22"/>
        <v>G05UFU2025</v>
      </c>
      <c r="L134" s="21">
        <v>0.48499999999999999</v>
      </c>
      <c r="M134" s="21" t="str">
        <f t="shared" si="23"/>
        <v>G06UFU2025</v>
      </c>
      <c r="N134" s="21">
        <v>0.47099999999999997</v>
      </c>
      <c r="O134" s="21" t="str">
        <f t="shared" si="24"/>
        <v>G07UFU2025</v>
      </c>
      <c r="P134" s="21">
        <v>0.28999999999999998</v>
      </c>
      <c r="S134" s="19" t="s">
        <v>1668</v>
      </c>
      <c r="T134" s="20">
        <v>2026</v>
      </c>
      <c r="U134" s="20" t="str">
        <f t="shared" si="25"/>
        <v>G09FADIR2026</v>
      </c>
      <c r="V134" s="22">
        <v>5</v>
      </c>
      <c r="W134" s="22" t="str">
        <f t="shared" si="26"/>
        <v>G11FADIR2026</v>
      </c>
      <c r="X134" s="22">
        <v>5</v>
      </c>
    </row>
    <row r="135" spans="1:24">
      <c r="A135" s="19" t="s">
        <v>74</v>
      </c>
      <c r="B135" s="20">
        <v>2026</v>
      </c>
      <c r="C135" s="20" t="str">
        <f t="shared" si="18"/>
        <v>G01FACED2026</v>
      </c>
      <c r="D135" s="21">
        <v>0.67</v>
      </c>
      <c r="E135" s="20" t="str">
        <f t="shared" si="19"/>
        <v>G02FACED2026</v>
      </c>
      <c r="F135" s="21">
        <v>0.11</v>
      </c>
      <c r="G135" s="21" t="str">
        <f t="shared" si="20"/>
        <v>G03FACED2026</v>
      </c>
      <c r="H135" s="21">
        <v>0.09</v>
      </c>
      <c r="I135" s="21" t="str">
        <f t="shared" si="21"/>
        <v>G04FACED2026</v>
      </c>
      <c r="J135" s="21">
        <v>0.51</v>
      </c>
      <c r="K135" s="21" t="str">
        <f t="shared" si="22"/>
        <v>G05FACED2026</v>
      </c>
      <c r="L135" s="21">
        <v>0.52</v>
      </c>
      <c r="M135" s="21" t="str">
        <f t="shared" si="23"/>
        <v>G06FACED2026</v>
      </c>
      <c r="N135" s="21">
        <v>0.9</v>
      </c>
      <c r="O135" s="21" t="str">
        <f t="shared" si="24"/>
        <v>G07FACED2026</v>
      </c>
      <c r="P135" s="21">
        <v>0.46</v>
      </c>
      <c r="S135" s="19" t="s">
        <v>1766</v>
      </c>
      <c r="T135" s="20">
        <v>2026</v>
      </c>
      <c r="U135" s="20" t="str">
        <f t="shared" si="25"/>
        <v>G09FAGEN2026</v>
      </c>
      <c r="V135" s="22">
        <v>4</v>
      </c>
      <c r="W135" s="22" t="str">
        <f t="shared" si="26"/>
        <v>G11FAGEN2026</v>
      </c>
      <c r="X135" s="22">
        <v>5</v>
      </c>
    </row>
    <row r="136" spans="1:24">
      <c r="A136" s="19" t="s">
        <v>1556</v>
      </c>
      <c r="B136" s="20">
        <v>2026</v>
      </c>
      <c r="C136" s="20" t="str">
        <f t="shared" si="18"/>
        <v>G01FACES2026</v>
      </c>
      <c r="D136" s="21">
        <v>0.61</v>
      </c>
      <c r="E136" s="20" t="str">
        <f t="shared" si="19"/>
        <v>G02FACES2026</v>
      </c>
      <c r="F136" s="21">
        <v>0.105</v>
      </c>
      <c r="G136" s="21" t="str">
        <f t="shared" si="20"/>
        <v>G03FACES2026</v>
      </c>
      <c r="H136" s="21">
        <v>0.115</v>
      </c>
      <c r="I136" s="21" t="str">
        <f t="shared" si="21"/>
        <v>G04FACES2026</v>
      </c>
      <c r="J136" s="21">
        <v>0.63</v>
      </c>
      <c r="K136" s="21" t="str">
        <f t="shared" si="22"/>
        <v>G05FACES2026</v>
      </c>
      <c r="L136" s="21">
        <v>0.55000000000000004</v>
      </c>
      <c r="M136" s="21" t="str">
        <f t="shared" si="23"/>
        <v>G06FACES2026</v>
      </c>
      <c r="N136" s="21">
        <v>0.4</v>
      </c>
      <c r="O136" s="21" t="str">
        <f t="shared" si="24"/>
        <v>G07FACES2026</v>
      </c>
      <c r="P136" s="21">
        <v>0.3</v>
      </c>
      <c r="S136" s="19" t="s">
        <v>1866</v>
      </c>
      <c r="T136" s="20">
        <v>2026</v>
      </c>
      <c r="U136" s="20" t="str">
        <f t="shared" si="25"/>
        <v>G09FECIV2026</v>
      </c>
      <c r="V136" s="22">
        <v>5</v>
      </c>
      <c r="W136" s="22" t="str">
        <f t="shared" si="26"/>
        <v>G11FECIV2026</v>
      </c>
      <c r="X136" s="22">
        <v>5</v>
      </c>
    </row>
    <row r="137" spans="1:24">
      <c r="A137" s="19" t="s">
        <v>14</v>
      </c>
      <c r="B137" s="20">
        <v>2026</v>
      </c>
      <c r="C137" s="20" t="str">
        <f t="shared" si="18"/>
        <v>G01FACIC2026</v>
      </c>
      <c r="D137" s="21">
        <v>0.54</v>
      </c>
      <c r="E137" s="20" t="str">
        <f t="shared" si="19"/>
        <v>G02FACIC2026</v>
      </c>
      <c r="F137" s="21">
        <v>0.09</v>
      </c>
      <c r="G137" s="21" t="str">
        <f t="shared" si="20"/>
        <v>G03FACIC2026</v>
      </c>
      <c r="H137" s="21">
        <v>0.05</v>
      </c>
      <c r="I137" s="21" t="str">
        <f t="shared" si="21"/>
        <v>G04FACIC2026</v>
      </c>
      <c r="J137" s="21">
        <v>0.7</v>
      </c>
      <c r="K137" s="21" t="str">
        <f t="shared" si="22"/>
        <v>G05FACIC2026</v>
      </c>
      <c r="L137" s="21">
        <v>0.65</v>
      </c>
      <c r="M137" s="21" t="str">
        <f t="shared" si="23"/>
        <v>G06FACIC2026</v>
      </c>
      <c r="N137" s="21">
        <v>0.3</v>
      </c>
      <c r="O137" s="21" t="str">
        <f t="shared" si="24"/>
        <v>G07FACIC2026</v>
      </c>
      <c r="P137" s="21">
        <v>0.26</v>
      </c>
      <c r="S137" s="19" t="s">
        <v>1884</v>
      </c>
      <c r="T137" s="20">
        <v>2026</v>
      </c>
      <c r="U137" s="20" t="str">
        <f t="shared" si="25"/>
        <v>G09FEMEC2026</v>
      </c>
      <c r="V137" s="22">
        <v>5</v>
      </c>
      <c r="W137" s="22" t="str">
        <f t="shared" si="26"/>
        <v>G11FEMEC2026</v>
      </c>
      <c r="X137" s="22">
        <v>5</v>
      </c>
    </row>
    <row r="138" spans="1:24">
      <c r="A138" s="19" t="s">
        <v>1662</v>
      </c>
      <c r="B138" s="20">
        <v>2026</v>
      </c>
      <c r="C138" s="20" t="str">
        <f t="shared" si="18"/>
        <v>G01FACOM2026</v>
      </c>
      <c r="D138" s="21">
        <v>0.28999999999999998</v>
      </c>
      <c r="E138" s="20" t="str">
        <f t="shared" si="19"/>
        <v>G02FACOM2026</v>
      </c>
      <c r="F138" s="21">
        <v>0.13</v>
      </c>
      <c r="G138" s="21" t="str">
        <f t="shared" si="20"/>
        <v>G03FACOM2026</v>
      </c>
      <c r="H138" s="21" t="s">
        <v>1779</v>
      </c>
      <c r="I138" s="21" t="str">
        <f t="shared" si="21"/>
        <v>G04FACOM2026</v>
      </c>
      <c r="J138" s="21">
        <v>0.86</v>
      </c>
      <c r="K138" s="21" t="str">
        <f t="shared" si="22"/>
        <v>G05FACOM2026</v>
      </c>
      <c r="L138" s="21" t="s">
        <v>1779</v>
      </c>
      <c r="M138" s="21" t="str">
        <f t="shared" si="23"/>
        <v>G06FACOM2026</v>
      </c>
      <c r="N138" s="21">
        <v>0.19</v>
      </c>
      <c r="O138" s="21" t="str">
        <f t="shared" si="24"/>
        <v>G07FACOM2026</v>
      </c>
      <c r="P138" s="21">
        <v>0.11</v>
      </c>
      <c r="S138" s="19" t="s">
        <v>1924</v>
      </c>
      <c r="T138" s="20">
        <v>2026</v>
      </c>
      <c r="U138" s="20" t="str">
        <f t="shared" si="25"/>
        <v>G09ICBIM2026</v>
      </c>
      <c r="V138" s="22">
        <v>5</v>
      </c>
      <c r="W138" s="22" t="str">
        <f t="shared" si="26"/>
        <v>G11ICBIM2026</v>
      </c>
      <c r="X138" s="22">
        <v>5</v>
      </c>
    </row>
    <row r="139" spans="1:24">
      <c r="A139" s="19" t="s">
        <v>1668</v>
      </c>
      <c r="B139" s="20">
        <v>2026</v>
      </c>
      <c r="C139" s="20" t="str">
        <f t="shared" si="18"/>
        <v>G01FADIR2026</v>
      </c>
      <c r="D139" s="21">
        <v>0.9</v>
      </c>
      <c r="E139" s="20" t="str">
        <f t="shared" si="19"/>
        <v>G02FADIR2026</v>
      </c>
      <c r="F139" s="21">
        <v>1.4E-2</v>
      </c>
      <c r="G139" s="21" t="str">
        <f t="shared" si="20"/>
        <v>G03FADIR2026</v>
      </c>
      <c r="H139" s="21">
        <v>0</v>
      </c>
      <c r="I139" s="21" t="str">
        <f t="shared" si="21"/>
        <v>G04FADIR2026</v>
      </c>
      <c r="J139" s="21">
        <v>0.33</v>
      </c>
      <c r="K139" s="21" t="str">
        <f t="shared" si="22"/>
        <v>G05FADIR2026</v>
      </c>
      <c r="L139" s="21">
        <v>0.37</v>
      </c>
      <c r="M139" s="21" t="str">
        <f t="shared" si="23"/>
        <v>G06FADIR2026</v>
      </c>
      <c r="N139" s="21">
        <v>0.76</v>
      </c>
      <c r="O139" s="21" t="str">
        <f t="shared" si="24"/>
        <v>G07FADIR2026</v>
      </c>
      <c r="P139" s="21">
        <v>0.67</v>
      </c>
      <c r="S139" s="19" t="s">
        <v>1943</v>
      </c>
      <c r="T139" s="20">
        <v>2026</v>
      </c>
      <c r="U139" s="20" t="str">
        <f t="shared" si="25"/>
        <v>G09ICIAG2026</v>
      </c>
      <c r="V139" s="22">
        <v>5</v>
      </c>
      <c r="W139" s="22" t="str">
        <f t="shared" si="26"/>
        <v>G11ICIAG2026</v>
      </c>
      <c r="X139" s="22">
        <v>5</v>
      </c>
    </row>
    <row r="140" spans="1:24">
      <c r="A140" s="19" t="s">
        <v>1766</v>
      </c>
      <c r="B140" s="20">
        <v>2026</v>
      </c>
      <c r="C140" s="20" t="str">
        <f t="shared" si="18"/>
        <v>G01FAGEN2026</v>
      </c>
      <c r="D140" s="21">
        <v>0.63</v>
      </c>
      <c r="E140" s="20" t="str">
        <f t="shared" si="19"/>
        <v>G02FAGEN2026</v>
      </c>
      <c r="F140" s="21">
        <v>0.08</v>
      </c>
      <c r="G140" s="21" t="str">
        <f t="shared" si="20"/>
        <v>G03FAGEN2026</v>
      </c>
      <c r="H140" s="21">
        <v>0.1</v>
      </c>
      <c r="I140" s="21" t="str">
        <f t="shared" si="21"/>
        <v>G04FAGEN2026</v>
      </c>
      <c r="J140" s="21">
        <v>0.82</v>
      </c>
      <c r="K140" s="21" t="str">
        <f t="shared" si="22"/>
        <v>G05FAGEN2026</v>
      </c>
      <c r="L140" s="21">
        <v>0.85</v>
      </c>
      <c r="M140" s="21" t="str">
        <f t="shared" si="23"/>
        <v>G06FAGEN2026</v>
      </c>
      <c r="N140" s="21">
        <v>0.17</v>
      </c>
      <c r="O140" s="21" t="str">
        <f t="shared" si="24"/>
        <v>G07FAGEN2026</v>
      </c>
      <c r="P140" s="21">
        <v>0.15</v>
      </c>
      <c r="S140" s="19" t="s">
        <v>1962</v>
      </c>
      <c r="T140" s="20">
        <v>2026</v>
      </c>
      <c r="U140" s="20" t="str">
        <f t="shared" si="25"/>
        <v>G09IERI2026</v>
      </c>
      <c r="V140" s="22">
        <v>5</v>
      </c>
      <c r="W140" s="22" t="str">
        <f t="shared" si="26"/>
        <v>G11IERI2026</v>
      </c>
      <c r="X140" s="22">
        <v>5</v>
      </c>
    </row>
    <row r="141" spans="1:24">
      <c r="A141" s="19" t="s">
        <v>1785</v>
      </c>
      <c r="B141" s="20">
        <v>2026</v>
      </c>
      <c r="C141" s="20" t="str">
        <f t="shared" si="18"/>
        <v>G01FAMAT2026</v>
      </c>
      <c r="D141" s="21">
        <v>0.41</v>
      </c>
      <c r="E141" s="20" t="str">
        <f t="shared" si="19"/>
        <v>G02FAMAT2026</v>
      </c>
      <c r="F141" s="21">
        <v>0.18</v>
      </c>
      <c r="G141" s="21" t="str">
        <f t="shared" si="20"/>
        <v>G03FAMAT2026</v>
      </c>
      <c r="H141" s="21">
        <v>0.16</v>
      </c>
      <c r="I141" s="21" t="str">
        <f t="shared" si="21"/>
        <v>G04FAMAT2026</v>
      </c>
      <c r="J141" s="21">
        <v>0.66</v>
      </c>
      <c r="K141" s="21" t="str">
        <f t="shared" si="22"/>
        <v>G05FAMAT2026</v>
      </c>
      <c r="L141" s="21">
        <v>0.68</v>
      </c>
      <c r="M141" s="21" t="str">
        <f t="shared" si="23"/>
        <v>G06FAMAT2026</v>
      </c>
      <c r="N141" s="21">
        <v>0.28999999999999998</v>
      </c>
      <c r="O141" s="21" t="str">
        <f t="shared" si="24"/>
        <v>G07FAMAT2026</v>
      </c>
      <c r="P141" s="21">
        <v>0.23</v>
      </c>
      <c r="S141" s="19" t="s">
        <v>1980</v>
      </c>
      <c r="T141" s="20">
        <v>2026</v>
      </c>
      <c r="U141" s="20" t="str">
        <f t="shared" si="25"/>
        <v>G09IFILO2026</v>
      </c>
      <c r="V141" s="22">
        <v>5</v>
      </c>
      <c r="W141" s="22" t="str">
        <f t="shared" si="26"/>
        <v>G11IFILO2026</v>
      </c>
      <c r="X141" s="22">
        <v>5</v>
      </c>
    </row>
    <row r="142" spans="1:24">
      <c r="A142" s="19" t="s">
        <v>1809</v>
      </c>
      <c r="B142" s="20">
        <v>2026</v>
      </c>
      <c r="C142" s="20" t="str">
        <f t="shared" si="18"/>
        <v>G01FAMED2026</v>
      </c>
      <c r="D142" s="21">
        <v>0.70699999999999996</v>
      </c>
      <c r="E142" s="20" t="str">
        <f t="shared" si="19"/>
        <v>G02FAMED2026</v>
      </c>
      <c r="F142" s="21">
        <v>4.6600000000000003E-2</v>
      </c>
      <c r="G142" s="21" t="str">
        <f t="shared" si="20"/>
        <v>G03FAMED2026</v>
      </c>
      <c r="H142" s="21">
        <v>4.3999999999999997E-2</v>
      </c>
      <c r="I142" s="21" t="str">
        <f t="shared" si="21"/>
        <v>G04FAMED2026</v>
      </c>
      <c r="J142" s="21">
        <v>0.33</v>
      </c>
      <c r="K142" s="21" t="str">
        <f t="shared" si="22"/>
        <v>G05FAMED2026</v>
      </c>
      <c r="L142" s="21">
        <v>0.33</v>
      </c>
      <c r="M142" s="21" t="str">
        <f t="shared" si="23"/>
        <v>G06FAMED2026</v>
      </c>
      <c r="N142" s="21">
        <v>0.43049999999999999</v>
      </c>
      <c r="O142" s="21" t="str">
        <f t="shared" si="24"/>
        <v>G07FAMED2026</v>
      </c>
      <c r="P142" s="21">
        <v>0.53</v>
      </c>
      <c r="S142" s="19" t="s">
        <v>1982</v>
      </c>
      <c r="T142" s="20">
        <v>2026</v>
      </c>
      <c r="U142" s="20" t="str">
        <f t="shared" si="25"/>
        <v>G09IGUFU2026</v>
      </c>
      <c r="V142" s="22">
        <v>5</v>
      </c>
      <c r="W142" s="22" t="str">
        <f t="shared" si="26"/>
        <v>G11IGUFU2026</v>
      </c>
      <c r="X142" s="22">
        <v>5</v>
      </c>
    </row>
    <row r="143" spans="1:24">
      <c r="A143" s="19" t="s">
        <v>1852</v>
      </c>
      <c r="B143" s="20">
        <v>2026</v>
      </c>
      <c r="C143" s="20" t="str">
        <f t="shared" si="18"/>
        <v>G01FAUED2026</v>
      </c>
      <c r="D143" s="21">
        <v>0.84140000000000004</v>
      </c>
      <c r="E143" s="20" t="str">
        <f t="shared" si="19"/>
        <v>G02FAUED2026</v>
      </c>
      <c r="F143" s="21">
        <v>1.23E-2</v>
      </c>
      <c r="G143" s="21" t="str">
        <f t="shared" si="20"/>
        <v>G03FAUED2026</v>
      </c>
      <c r="H143" s="21">
        <v>4.9000000000000002E-2</v>
      </c>
      <c r="I143" s="21" t="str">
        <f t="shared" si="21"/>
        <v>G04FAUED2026</v>
      </c>
      <c r="J143" s="21">
        <v>0.66300000000000003</v>
      </c>
      <c r="K143" s="21" t="str">
        <f t="shared" si="22"/>
        <v>G05FAUED2026</v>
      </c>
      <c r="L143" s="21">
        <v>0.68</v>
      </c>
      <c r="M143" s="21" t="str">
        <f t="shared" si="23"/>
        <v>G06FAUED2026</v>
      </c>
      <c r="N143" s="21">
        <v>0.32050000000000001</v>
      </c>
      <c r="O143" s="21" t="str">
        <f t="shared" si="24"/>
        <v>G07FAUED2026</v>
      </c>
      <c r="P143" s="21">
        <v>0.34</v>
      </c>
      <c r="S143" s="19" t="s">
        <v>1992</v>
      </c>
      <c r="T143" s="20">
        <v>2026</v>
      </c>
      <c r="U143" s="20" t="str">
        <f t="shared" si="25"/>
        <v>G09INBIO2026</v>
      </c>
      <c r="V143" s="22">
        <v>5</v>
      </c>
      <c r="W143" s="22" t="str">
        <f t="shared" si="26"/>
        <v>G11INBIO2026</v>
      </c>
      <c r="X143" s="22">
        <v>5</v>
      </c>
    </row>
    <row r="144" spans="1:24">
      <c r="A144" s="19" t="s">
        <v>1866</v>
      </c>
      <c r="B144" s="20">
        <v>2026</v>
      </c>
      <c r="C144" s="20" t="str">
        <f t="shared" si="18"/>
        <v>G01FECIV2026</v>
      </c>
      <c r="D144" s="21">
        <v>0.79</v>
      </c>
      <c r="E144" s="20" t="str">
        <f t="shared" si="19"/>
        <v>G02FECIV2026</v>
      </c>
      <c r="F144" s="21">
        <v>0.05</v>
      </c>
      <c r="G144" s="21" t="str">
        <f t="shared" si="20"/>
        <v>G03FECIV2026</v>
      </c>
      <c r="H144" s="21">
        <v>0.05</v>
      </c>
      <c r="I144" s="21" t="str">
        <f t="shared" si="21"/>
        <v>G04FECIV2026</v>
      </c>
      <c r="J144" s="21">
        <v>0.3</v>
      </c>
      <c r="K144" s="21" t="str">
        <f t="shared" si="22"/>
        <v>G05FECIV2026</v>
      </c>
      <c r="L144" s="21">
        <v>0.3</v>
      </c>
      <c r="M144" s="21" t="str">
        <f t="shared" si="23"/>
        <v>G06FECIV2026</v>
      </c>
      <c r="N144" s="21">
        <v>0.2</v>
      </c>
      <c r="O144" s="21" t="str">
        <f t="shared" si="24"/>
        <v>G07FECIV2026</v>
      </c>
      <c r="P144" s="21">
        <v>0.52</v>
      </c>
      <c r="S144" s="19" t="s">
        <v>2006</v>
      </c>
      <c r="T144" s="20">
        <v>2026</v>
      </c>
      <c r="U144" s="20" t="str">
        <f t="shared" si="25"/>
        <v>G09INCIS2026</v>
      </c>
      <c r="V144" s="22">
        <v>5</v>
      </c>
      <c r="W144" s="22" t="str">
        <f t="shared" si="26"/>
        <v>G11INCIS2026</v>
      </c>
      <c r="X144" s="22">
        <v>5</v>
      </c>
    </row>
    <row r="145" spans="1:24">
      <c r="A145" s="19" t="s">
        <v>1870</v>
      </c>
      <c r="B145" s="20">
        <v>2026</v>
      </c>
      <c r="C145" s="20" t="str">
        <f t="shared" si="18"/>
        <v>G01FEELT2026</v>
      </c>
      <c r="D145" s="21">
        <v>0.45</v>
      </c>
      <c r="E145" s="20" t="str">
        <f t="shared" si="19"/>
        <v>G02FEELT2026</v>
      </c>
      <c r="F145" s="21">
        <v>0.13100000000000001</v>
      </c>
      <c r="G145" s="21" t="str">
        <f t="shared" si="20"/>
        <v>G03FEELT2026</v>
      </c>
      <c r="H145" s="21">
        <v>0.14899999999999999</v>
      </c>
      <c r="I145" s="21" t="str">
        <f t="shared" si="21"/>
        <v>G04FEELT2026</v>
      </c>
      <c r="J145" s="21">
        <v>0.77</v>
      </c>
      <c r="K145" s="21" t="str">
        <f t="shared" si="22"/>
        <v>G05FEELT2026</v>
      </c>
      <c r="L145" s="21">
        <v>0.94299999999999995</v>
      </c>
      <c r="M145" s="21" t="str">
        <f t="shared" si="23"/>
        <v>G06FEELT2026</v>
      </c>
      <c r="N145" s="21">
        <v>0.17499999999999999</v>
      </c>
      <c r="O145" s="21" t="str">
        <f t="shared" si="24"/>
        <v>G07FEELT2026</v>
      </c>
      <c r="P145" s="21">
        <v>0.19</v>
      </c>
      <c r="S145" s="19" t="s">
        <v>2011</v>
      </c>
      <c r="T145" s="20">
        <v>2026</v>
      </c>
      <c r="U145" s="20" t="str">
        <f t="shared" si="25"/>
        <v>G09INFIS2026</v>
      </c>
      <c r="V145" s="22">
        <v>4</v>
      </c>
      <c r="W145" s="22" t="str">
        <f t="shared" si="26"/>
        <v>G11INFIS2026</v>
      </c>
      <c r="X145" s="22">
        <v>5</v>
      </c>
    </row>
    <row r="146" spans="1:24">
      <c r="A146" s="19" t="s">
        <v>1884</v>
      </c>
      <c r="B146" s="20">
        <v>2026</v>
      </c>
      <c r="C146" s="20" t="str">
        <f t="shared" si="18"/>
        <v>G01FEMEC2026</v>
      </c>
      <c r="D146" s="21">
        <v>0.65500000000000003</v>
      </c>
      <c r="E146" s="20" t="str">
        <f t="shared" si="19"/>
        <v>G02FEMEC2026</v>
      </c>
      <c r="F146" s="21">
        <v>8.6999999999999994E-2</v>
      </c>
      <c r="G146" s="21" t="str">
        <f t="shared" si="20"/>
        <v>G03FEMEC2026</v>
      </c>
      <c r="H146" s="21">
        <v>8.5999999999999993E-2</v>
      </c>
      <c r="I146" s="21" t="str">
        <f t="shared" si="21"/>
        <v>G04FEMEC2026</v>
      </c>
      <c r="J146" s="21">
        <v>0.8</v>
      </c>
      <c r="K146" s="21" t="str">
        <f t="shared" si="22"/>
        <v>G05FEMEC2026</v>
      </c>
      <c r="L146" s="21">
        <v>0.83</v>
      </c>
      <c r="M146" s="21" t="str">
        <f t="shared" si="23"/>
        <v>G06FEMEC2026</v>
      </c>
      <c r="N146" s="21">
        <v>0.3</v>
      </c>
      <c r="O146" s="21" t="str">
        <f t="shared" si="24"/>
        <v>G07FEMEC2026</v>
      </c>
      <c r="P146" s="21">
        <v>0.16</v>
      </c>
      <c r="S146" s="19" t="s">
        <v>1850</v>
      </c>
      <c r="T146" s="20">
        <v>2026</v>
      </c>
      <c r="U146" s="20" t="str">
        <f t="shared" si="25"/>
        <v>G09FAMEV2026</v>
      </c>
      <c r="V146" s="22">
        <v>4</v>
      </c>
      <c r="W146" s="22" t="str">
        <f t="shared" si="26"/>
        <v>G11FAMEV2026</v>
      </c>
      <c r="X146" s="22">
        <v>5</v>
      </c>
    </row>
    <row r="147" spans="1:24">
      <c r="A147" s="19" t="s">
        <v>1890</v>
      </c>
      <c r="B147" s="20">
        <v>2026</v>
      </c>
      <c r="C147" s="20" t="str">
        <f t="shared" si="18"/>
        <v>G01FEQUI2026</v>
      </c>
      <c r="D147" s="21">
        <v>0.86499999999999999</v>
      </c>
      <c r="E147" s="20" t="str">
        <f t="shared" si="19"/>
        <v>G02FEQUI2026</v>
      </c>
      <c r="F147" s="21">
        <v>0.03</v>
      </c>
      <c r="G147" s="21" t="str">
        <f t="shared" si="20"/>
        <v>G03FEQUI2026</v>
      </c>
      <c r="H147" s="21">
        <v>5.5E-2</v>
      </c>
      <c r="I147" s="21" t="str">
        <f t="shared" si="21"/>
        <v>G04FEQUI2026</v>
      </c>
      <c r="J147" s="21">
        <v>0.83</v>
      </c>
      <c r="K147" s="21" t="str">
        <f t="shared" si="22"/>
        <v>G05FEQUI2026</v>
      </c>
      <c r="L147" s="21">
        <v>0.83</v>
      </c>
      <c r="M147" s="21" t="str">
        <f t="shared" si="23"/>
        <v>G06FEQUI2026</v>
      </c>
      <c r="N147" s="21">
        <v>0.27500000000000002</v>
      </c>
      <c r="O147" s="21" t="str">
        <f t="shared" si="24"/>
        <v>G07FEQUI2026</v>
      </c>
      <c r="P147" s="21">
        <v>0.1</v>
      </c>
      <c r="S147" s="19" t="s">
        <v>14</v>
      </c>
      <c r="T147" s="20">
        <v>2027</v>
      </c>
      <c r="U147" s="20" t="str">
        <f t="shared" si="25"/>
        <v>G09FACIC2027</v>
      </c>
      <c r="V147" s="22">
        <v>5</v>
      </c>
      <c r="W147" s="22" t="str">
        <f t="shared" si="26"/>
        <v>G11FACIC2027</v>
      </c>
      <c r="X147" s="22">
        <v>5</v>
      </c>
    </row>
    <row r="148" spans="1:24">
      <c r="A148" s="19" t="s">
        <v>1902</v>
      </c>
      <c r="B148" s="20">
        <v>2026</v>
      </c>
      <c r="C148" s="20" t="str">
        <f t="shared" si="18"/>
        <v>G01FOUFU2026</v>
      </c>
      <c r="D148" s="21">
        <v>0.8</v>
      </c>
      <c r="E148" s="20" t="str">
        <f t="shared" si="19"/>
        <v>G02FOUFU2026</v>
      </c>
      <c r="F148" s="21">
        <v>0.03</v>
      </c>
      <c r="G148" s="21" t="str">
        <f t="shared" si="20"/>
        <v>G03FOUFU2026</v>
      </c>
      <c r="H148" s="21">
        <v>0.05</v>
      </c>
      <c r="I148" s="21" t="str">
        <f t="shared" si="21"/>
        <v>G04FOUFU2026</v>
      </c>
      <c r="J148" s="21">
        <v>0.2</v>
      </c>
      <c r="K148" s="21" t="str">
        <f t="shared" si="22"/>
        <v>G05FOUFU2026</v>
      </c>
      <c r="L148" s="21">
        <v>0.15</v>
      </c>
      <c r="M148" s="21" t="str">
        <f t="shared" si="23"/>
        <v>G06FOUFU2026</v>
      </c>
      <c r="N148" s="21">
        <v>0.8</v>
      </c>
      <c r="O148" s="21" t="str">
        <f t="shared" si="24"/>
        <v>G07FOUFU2026</v>
      </c>
      <c r="P148" s="21">
        <v>0.76</v>
      </c>
      <c r="S148" s="19" t="s">
        <v>1668</v>
      </c>
      <c r="T148" s="20">
        <v>2027</v>
      </c>
      <c r="U148" s="20" t="str">
        <f t="shared" si="25"/>
        <v>G09FADIR2027</v>
      </c>
      <c r="V148" s="22">
        <v>5</v>
      </c>
      <c r="W148" s="22" t="str">
        <f t="shared" si="26"/>
        <v>G11FADIR2027</v>
      </c>
      <c r="X148" s="22">
        <v>5</v>
      </c>
    </row>
    <row r="149" spans="1:24">
      <c r="A149" s="19" t="s">
        <v>1913</v>
      </c>
      <c r="B149" s="20">
        <v>2026</v>
      </c>
      <c r="C149" s="20" t="str">
        <f t="shared" si="18"/>
        <v>G01IARTE2026</v>
      </c>
      <c r="D149" s="21">
        <v>0.64</v>
      </c>
      <c r="E149" s="20" t="str">
        <f t="shared" si="19"/>
        <v>G02IARTE2026</v>
      </c>
      <c r="F149" s="21">
        <v>0.13</v>
      </c>
      <c r="G149" s="21" t="str">
        <f t="shared" si="20"/>
        <v>G03IARTE2026</v>
      </c>
      <c r="H149" s="21">
        <v>0.15</v>
      </c>
      <c r="I149" s="21" t="str">
        <f t="shared" si="21"/>
        <v>G04IARTE2026</v>
      </c>
      <c r="J149" s="21">
        <v>0.85</v>
      </c>
      <c r="K149" s="21" t="str">
        <f t="shared" si="22"/>
        <v>G05IARTE2026</v>
      </c>
      <c r="L149" s="21">
        <v>0.85</v>
      </c>
      <c r="M149" s="21" t="str">
        <f t="shared" si="23"/>
        <v>G06IARTE2026</v>
      </c>
      <c r="N149" s="21">
        <v>0.5</v>
      </c>
      <c r="O149" s="21" t="str">
        <f t="shared" si="24"/>
        <v>G07IARTE2026</v>
      </c>
      <c r="P149" s="21">
        <v>0.11</v>
      </c>
      <c r="S149" s="19" t="s">
        <v>1766</v>
      </c>
      <c r="T149" s="20">
        <v>2027</v>
      </c>
      <c r="U149" s="20" t="str">
        <f t="shared" si="25"/>
        <v>G09FAGEN2027</v>
      </c>
      <c r="V149" s="22">
        <v>5</v>
      </c>
      <c r="W149" s="22" t="str">
        <f t="shared" si="26"/>
        <v>G11FAGEN2027</v>
      </c>
      <c r="X149" s="22">
        <v>5</v>
      </c>
    </row>
    <row r="150" spans="1:24">
      <c r="A150" s="19" t="s">
        <v>1924</v>
      </c>
      <c r="B150" s="20">
        <v>2026</v>
      </c>
      <c r="C150" s="20" t="str">
        <f t="shared" si="18"/>
        <v>G01ICBIM2026</v>
      </c>
      <c r="D150" s="21">
        <v>0.83</v>
      </c>
      <c r="E150" s="20" t="str">
        <f t="shared" si="19"/>
        <v>G02ICBIM2026</v>
      </c>
      <c r="F150" s="21">
        <v>4.1000000000000002E-2</v>
      </c>
      <c r="G150" s="21" t="str">
        <f t="shared" si="20"/>
        <v>G03ICBIM2026</v>
      </c>
      <c r="H150" s="21">
        <v>1.2E-2</v>
      </c>
      <c r="I150" s="21" t="str">
        <f t="shared" si="21"/>
        <v>G04ICBIM2026</v>
      </c>
      <c r="J150" s="21">
        <v>0.23</v>
      </c>
      <c r="K150" s="21" t="str">
        <f t="shared" si="22"/>
        <v>G05ICBIM2026</v>
      </c>
      <c r="L150" s="21">
        <v>0.22</v>
      </c>
      <c r="M150" s="21" t="str">
        <f t="shared" si="23"/>
        <v>G06ICBIM2026</v>
      </c>
      <c r="N150" s="21">
        <v>0.76</v>
      </c>
      <c r="O150" s="21" t="str">
        <f t="shared" si="24"/>
        <v>G07ICBIM2026</v>
      </c>
      <c r="P150" s="21">
        <v>0.74</v>
      </c>
      <c r="S150" s="19" t="s">
        <v>1866</v>
      </c>
      <c r="T150" s="20">
        <v>2027</v>
      </c>
      <c r="U150" s="20" t="str">
        <f t="shared" si="25"/>
        <v>G09FECIV2027</v>
      </c>
      <c r="V150" s="22">
        <v>5</v>
      </c>
      <c r="W150" s="22" t="str">
        <f t="shared" si="26"/>
        <v>G11FECIV2027</v>
      </c>
      <c r="X150" s="22">
        <v>5</v>
      </c>
    </row>
    <row r="151" spans="1:24">
      <c r="A151" s="19" t="s">
        <v>1942</v>
      </c>
      <c r="B151" s="20">
        <v>2026</v>
      </c>
      <c r="C151" s="20" t="str">
        <f t="shared" si="18"/>
        <v>G01ICHPO2026</v>
      </c>
      <c r="D151" s="21">
        <v>0.375</v>
      </c>
      <c r="E151" s="20" t="str">
        <f t="shared" si="19"/>
        <v>G02ICHPO2026</v>
      </c>
      <c r="F151" s="21">
        <v>0.15579999999999999</v>
      </c>
      <c r="G151" s="21" t="str">
        <f t="shared" si="20"/>
        <v>G03ICHPO2026</v>
      </c>
      <c r="H151" s="21">
        <v>9.5000000000000001E-2</v>
      </c>
      <c r="I151" s="21" t="str">
        <f t="shared" si="21"/>
        <v>G04ICHPO2026</v>
      </c>
      <c r="J151" s="21">
        <v>0.75</v>
      </c>
      <c r="K151" s="21" t="str">
        <f t="shared" si="22"/>
        <v>G05ICHPO2026</v>
      </c>
      <c r="L151" s="21">
        <v>0.73</v>
      </c>
      <c r="M151" s="21" t="str">
        <f t="shared" si="23"/>
        <v>G06ICHPO2026</v>
      </c>
      <c r="N151" s="21">
        <v>0.19350000000000001</v>
      </c>
      <c r="O151" s="21" t="str">
        <f t="shared" si="24"/>
        <v>G07ICHPO2026</v>
      </c>
      <c r="P151" s="21">
        <v>0.13500000000000001</v>
      </c>
      <c r="S151" s="19" t="s">
        <v>1884</v>
      </c>
      <c r="T151" s="20">
        <v>2027</v>
      </c>
      <c r="U151" s="20" t="str">
        <f t="shared" si="25"/>
        <v>G09FEMEC2027</v>
      </c>
      <c r="V151" s="22">
        <v>5</v>
      </c>
      <c r="W151" s="22" t="str">
        <f t="shared" si="26"/>
        <v>G11FEMEC2027</v>
      </c>
      <c r="X151" s="22">
        <v>5</v>
      </c>
    </row>
    <row r="152" spans="1:24">
      <c r="A152" s="19" t="s">
        <v>1943</v>
      </c>
      <c r="B152" s="20">
        <v>2026</v>
      </c>
      <c r="C152" s="20" t="str">
        <f t="shared" si="18"/>
        <v>G01ICIAG2026</v>
      </c>
      <c r="D152" s="21">
        <v>0.59</v>
      </c>
      <c r="E152" s="20" t="str">
        <f t="shared" si="19"/>
        <v>G02ICIAG2026</v>
      </c>
      <c r="F152" s="21">
        <v>6.6299999999999998E-2</v>
      </c>
      <c r="G152" s="21" t="str">
        <f t="shared" si="20"/>
        <v>G03ICIAG2026</v>
      </c>
      <c r="H152" s="21">
        <v>8.1500000000000003E-2</v>
      </c>
      <c r="I152" s="21" t="str">
        <f t="shared" si="21"/>
        <v>G04ICIAG2026</v>
      </c>
      <c r="J152" s="21">
        <v>0.63200000000000001</v>
      </c>
      <c r="K152" s="21" t="str">
        <f t="shared" si="22"/>
        <v>G05ICIAG2026</v>
      </c>
      <c r="L152" s="21">
        <v>0.67500000000000004</v>
      </c>
      <c r="M152" s="21" t="str">
        <f t="shared" si="23"/>
        <v>G06ICIAG2026</v>
      </c>
      <c r="N152" s="21">
        <v>0.20019999999999999</v>
      </c>
      <c r="O152" s="21" t="str">
        <f t="shared" si="24"/>
        <v>G07ICIAG2026</v>
      </c>
      <c r="P152" s="21">
        <v>0.26</v>
      </c>
      <c r="S152" s="19" t="s">
        <v>1924</v>
      </c>
      <c r="T152" s="20">
        <v>2027</v>
      </c>
      <c r="U152" s="20" t="str">
        <f t="shared" si="25"/>
        <v>G09ICBIM2027</v>
      </c>
      <c r="V152" s="22">
        <v>5</v>
      </c>
      <c r="W152" s="22" t="str">
        <f t="shared" si="26"/>
        <v>G11ICBIM2027</v>
      </c>
      <c r="X152" s="22">
        <v>5</v>
      </c>
    </row>
    <row r="153" spans="1:24">
      <c r="A153" s="19" t="s">
        <v>1962</v>
      </c>
      <c r="B153" s="20">
        <v>2026</v>
      </c>
      <c r="C153" s="20" t="str">
        <f t="shared" si="18"/>
        <v>G01IERI2026</v>
      </c>
      <c r="D153" s="21">
        <v>0.65066985645932995</v>
      </c>
      <c r="E153" s="20" t="str">
        <f t="shared" si="19"/>
        <v>G02IERI2026</v>
      </c>
      <c r="F153" s="21">
        <v>4.8000000000000001E-2</v>
      </c>
      <c r="G153" s="21" t="str">
        <f t="shared" si="20"/>
        <v>G03IERI2026</v>
      </c>
      <c r="H153" s="21">
        <v>4.8000000000000001E-2</v>
      </c>
      <c r="I153" s="21" t="str">
        <f t="shared" si="21"/>
        <v>G04IERI2026</v>
      </c>
      <c r="J153" s="21">
        <v>0.5</v>
      </c>
      <c r="K153" s="21" t="str">
        <f t="shared" si="22"/>
        <v>G05IERI2026</v>
      </c>
      <c r="L153" s="21">
        <v>0.5</v>
      </c>
      <c r="M153" s="21" t="str">
        <f t="shared" si="23"/>
        <v>G06IERI2026</v>
      </c>
      <c r="N153" s="21">
        <v>0.57999999999999996</v>
      </c>
      <c r="O153" s="21" t="str">
        <f t="shared" si="24"/>
        <v>G07IERI2026</v>
      </c>
      <c r="P153" s="21">
        <v>0.25</v>
      </c>
      <c r="S153" s="19" t="s">
        <v>1943</v>
      </c>
      <c r="T153" s="20">
        <v>2027</v>
      </c>
      <c r="U153" s="20" t="str">
        <f t="shared" si="25"/>
        <v>G09ICIAG2027</v>
      </c>
      <c r="V153" s="22">
        <v>5</v>
      </c>
      <c r="W153" s="22" t="str">
        <f t="shared" si="26"/>
        <v>G11ICIAG2027</v>
      </c>
      <c r="X153" s="22">
        <v>5</v>
      </c>
    </row>
    <row r="154" spans="1:24">
      <c r="A154" s="19" t="s">
        <v>1980</v>
      </c>
      <c r="B154" s="20">
        <v>2026</v>
      </c>
      <c r="C154" s="20" t="str">
        <f t="shared" si="18"/>
        <v>G01IFILO2026</v>
      </c>
      <c r="D154" s="21">
        <v>0.7</v>
      </c>
      <c r="E154" s="20" t="str">
        <f t="shared" si="19"/>
        <v>G02IFILO2026</v>
      </c>
      <c r="F154" s="21">
        <v>0.7</v>
      </c>
      <c r="G154" s="21" t="str">
        <f t="shared" si="20"/>
        <v>G03IFILO2026</v>
      </c>
      <c r="H154" s="21">
        <v>0.7</v>
      </c>
      <c r="I154" s="21" t="str">
        <f t="shared" si="21"/>
        <v>G04IFILO2026</v>
      </c>
      <c r="J154" s="21">
        <v>0.7</v>
      </c>
      <c r="K154" s="21" t="str">
        <f t="shared" si="22"/>
        <v>G05IFILO2026</v>
      </c>
      <c r="L154" s="21">
        <v>0.7</v>
      </c>
      <c r="M154" s="21" t="str">
        <f t="shared" si="23"/>
        <v>G06IFILO2026</v>
      </c>
      <c r="N154" s="21">
        <v>0.8</v>
      </c>
      <c r="O154" s="21" t="str">
        <f t="shared" si="24"/>
        <v>G07IFILO2026</v>
      </c>
      <c r="P154" s="21">
        <v>0.4</v>
      </c>
      <c r="S154" s="19" t="s">
        <v>1962</v>
      </c>
      <c r="T154" s="20">
        <v>2027</v>
      </c>
      <c r="U154" s="20" t="str">
        <f t="shared" si="25"/>
        <v>G09IERI2027</v>
      </c>
      <c r="V154" s="22">
        <v>5</v>
      </c>
      <c r="W154" s="22" t="str">
        <f t="shared" si="26"/>
        <v>G11IERI2027</v>
      </c>
      <c r="X154" s="22">
        <v>5</v>
      </c>
    </row>
    <row r="155" spans="1:24">
      <c r="A155" s="19" t="s">
        <v>1982</v>
      </c>
      <c r="B155" s="20">
        <v>2026</v>
      </c>
      <c r="C155" s="20" t="str">
        <f t="shared" si="18"/>
        <v>G01IGUFU2026</v>
      </c>
      <c r="D155" s="21">
        <v>0.6</v>
      </c>
      <c r="E155" s="20" t="str">
        <f t="shared" si="19"/>
        <v>G02IGUFU2026</v>
      </c>
      <c r="F155" s="21">
        <v>0.06</v>
      </c>
      <c r="G155" s="21" t="str">
        <f t="shared" si="20"/>
        <v>G03IGUFU2026</v>
      </c>
      <c r="H155" s="21">
        <v>7.0000000000000007E-2</v>
      </c>
      <c r="I155" s="21" t="str">
        <f t="shared" si="21"/>
        <v>G04IGUFU2026</v>
      </c>
      <c r="J155" s="21">
        <v>0.5</v>
      </c>
      <c r="K155" s="21" t="str">
        <f t="shared" si="22"/>
        <v>G05IGUFU2026</v>
      </c>
      <c r="L155" s="21">
        <v>0.5</v>
      </c>
      <c r="M155" s="21" t="str">
        <f t="shared" si="23"/>
        <v>G06IGUFU2026</v>
      </c>
      <c r="N155" s="21">
        <v>0.55000000000000004</v>
      </c>
      <c r="O155" s="21" t="str">
        <f t="shared" si="24"/>
        <v>G07IGUFU2026</v>
      </c>
      <c r="P155" s="21">
        <v>0.45</v>
      </c>
      <c r="S155" s="19" t="s">
        <v>1980</v>
      </c>
      <c r="T155" s="20">
        <v>2027</v>
      </c>
      <c r="U155" s="20" t="str">
        <f t="shared" si="25"/>
        <v>G09IFILO2027</v>
      </c>
      <c r="V155" s="22">
        <v>5</v>
      </c>
      <c r="W155" s="22" t="str">
        <f t="shared" si="26"/>
        <v>G11IFILO2027</v>
      </c>
      <c r="X155" s="22">
        <v>5</v>
      </c>
    </row>
    <row r="156" spans="1:24">
      <c r="A156" s="19" t="s">
        <v>1990</v>
      </c>
      <c r="B156" s="20">
        <v>2026</v>
      </c>
      <c r="C156" s="20" t="str">
        <f t="shared" si="18"/>
        <v>G01ILEEL2026</v>
      </c>
      <c r="D156" s="21">
        <v>0.5</v>
      </c>
      <c r="E156" s="20" t="str">
        <f t="shared" si="19"/>
        <v>G02ILEEL2026</v>
      </c>
      <c r="F156" s="21">
        <v>0.16</v>
      </c>
      <c r="G156" s="21" t="str">
        <f t="shared" si="20"/>
        <v>G03ILEEL2026</v>
      </c>
      <c r="H156" s="21">
        <v>0.14499999999999999</v>
      </c>
      <c r="I156" s="21" t="str">
        <f t="shared" si="21"/>
        <v>G04ILEEL2026</v>
      </c>
      <c r="J156" s="21">
        <v>0.41320000000000001</v>
      </c>
      <c r="K156" s="21" t="str">
        <f t="shared" si="22"/>
        <v>G05ILEEL2026</v>
      </c>
      <c r="L156" s="21">
        <v>0.55000000000000004</v>
      </c>
      <c r="M156" s="21" t="str">
        <f t="shared" si="23"/>
        <v>G06ILEEL2026</v>
      </c>
      <c r="N156" s="21">
        <v>0.52</v>
      </c>
      <c r="O156" s="21" t="str">
        <f t="shared" si="24"/>
        <v>G07ILEEL2026</v>
      </c>
      <c r="P156" s="21">
        <v>0.55000000000000004</v>
      </c>
      <c r="S156" s="19" t="s">
        <v>1982</v>
      </c>
      <c r="T156" s="20">
        <v>2027</v>
      </c>
      <c r="U156" s="20" t="str">
        <f t="shared" si="25"/>
        <v>G09IGUFU2027</v>
      </c>
      <c r="V156" s="22">
        <v>5</v>
      </c>
      <c r="W156" s="22" t="str">
        <f t="shared" si="26"/>
        <v>G11IGUFU2027</v>
      </c>
      <c r="X156" s="22">
        <v>5</v>
      </c>
    </row>
    <row r="157" spans="1:24">
      <c r="A157" s="19" t="s">
        <v>1992</v>
      </c>
      <c r="B157" s="20">
        <v>2026</v>
      </c>
      <c r="C157" s="20" t="str">
        <f t="shared" si="18"/>
        <v>G01INBIO2026</v>
      </c>
      <c r="D157" s="21">
        <v>0.91</v>
      </c>
      <c r="E157" s="20" t="str">
        <f t="shared" si="19"/>
        <v>G02INBIO2026</v>
      </c>
      <c r="F157" s="21">
        <v>0.03</v>
      </c>
      <c r="G157" s="21" t="str">
        <f t="shared" si="20"/>
        <v>G03INBIO2026</v>
      </c>
      <c r="H157" s="21">
        <v>4.4999999999999998E-2</v>
      </c>
      <c r="I157" s="21" t="str">
        <f t="shared" si="21"/>
        <v>G04INBIO2026</v>
      </c>
      <c r="J157" s="21">
        <v>0.5</v>
      </c>
      <c r="K157" s="21" t="str">
        <f t="shared" si="22"/>
        <v>G05INBIO2026</v>
      </c>
      <c r="L157" s="21">
        <v>0.45</v>
      </c>
      <c r="M157" s="21" t="str">
        <f t="shared" si="23"/>
        <v>G06INBIO2026</v>
      </c>
      <c r="N157" s="21">
        <v>0.7</v>
      </c>
      <c r="O157" s="21" t="str">
        <f t="shared" si="24"/>
        <v>G07INBIO2026</v>
      </c>
      <c r="P157" s="21">
        <v>0.71</v>
      </c>
      <c r="S157" s="19" t="s">
        <v>1992</v>
      </c>
      <c r="T157" s="20">
        <v>2027</v>
      </c>
      <c r="U157" s="20" t="str">
        <f t="shared" si="25"/>
        <v>G09INBIO2027</v>
      </c>
      <c r="V157" s="22">
        <v>5</v>
      </c>
      <c r="W157" s="22" t="str">
        <f t="shared" si="26"/>
        <v>G11INBIO2027</v>
      </c>
      <c r="X157" s="22">
        <v>5</v>
      </c>
    </row>
    <row r="158" spans="1:24">
      <c r="A158" s="19" t="s">
        <v>2006</v>
      </c>
      <c r="B158" s="20">
        <v>2026</v>
      </c>
      <c r="C158" s="20" t="str">
        <f t="shared" si="18"/>
        <v>G01INCIS2026</v>
      </c>
      <c r="D158" s="21">
        <v>0.53</v>
      </c>
      <c r="E158" s="20" t="str">
        <f t="shared" si="19"/>
        <v>G02INCIS2026</v>
      </c>
      <c r="F158" s="21">
        <v>9.5000000000000001E-2</v>
      </c>
      <c r="G158" s="21" t="str">
        <f t="shared" si="20"/>
        <v>G03INCIS2026</v>
      </c>
      <c r="H158" s="21">
        <v>0.17499999999999999</v>
      </c>
      <c r="I158" s="21" t="str">
        <f t="shared" si="21"/>
        <v>G04INCIS2026</v>
      </c>
      <c r="J158" s="21">
        <v>0.73</v>
      </c>
      <c r="K158" s="21" t="str">
        <f t="shared" si="22"/>
        <v>G05INCIS2026</v>
      </c>
      <c r="L158" s="21">
        <v>0.84</v>
      </c>
      <c r="M158" s="21" t="str">
        <f t="shared" si="23"/>
        <v>G06INCIS2026</v>
      </c>
      <c r="N158" s="21">
        <v>0.49</v>
      </c>
      <c r="O158" s="21" t="str">
        <f t="shared" si="24"/>
        <v>G07INCIS2026</v>
      </c>
      <c r="P158" s="21">
        <v>0.15</v>
      </c>
      <c r="S158" s="19" t="s">
        <v>2006</v>
      </c>
      <c r="T158" s="20">
        <v>2027</v>
      </c>
      <c r="U158" s="20" t="str">
        <f t="shared" si="25"/>
        <v>G09INCIS2027</v>
      </c>
      <c r="V158" s="22">
        <v>5</v>
      </c>
      <c r="W158" s="22" t="str">
        <f t="shared" si="26"/>
        <v>G11INCIS2027</v>
      </c>
      <c r="X158" s="22">
        <v>5</v>
      </c>
    </row>
    <row r="159" spans="1:24">
      <c r="A159" s="19" t="s">
        <v>2011</v>
      </c>
      <c r="B159" s="20">
        <v>2026</v>
      </c>
      <c r="C159" s="20" t="str">
        <f t="shared" si="18"/>
        <v>G01INFIS2026</v>
      </c>
      <c r="D159" s="21">
        <v>0.2</v>
      </c>
      <c r="E159" s="20" t="str">
        <f t="shared" si="19"/>
        <v>G02INFIS2026</v>
      </c>
      <c r="F159" s="21">
        <v>0.18</v>
      </c>
      <c r="G159" s="21" t="str">
        <f t="shared" si="20"/>
        <v>G03INFIS2026</v>
      </c>
      <c r="H159" s="21">
        <v>0.19</v>
      </c>
      <c r="I159" s="21" t="str">
        <f t="shared" si="21"/>
        <v>G04INFIS2026</v>
      </c>
      <c r="J159" s="21">
        <v>0.79</v>
      </c>
      <c r="K159" s="21" t="str">
        <f t="shared" si="22"/>
        <v>G05INFIS2026</v>
      </c>
      <c r="L159" s="21">
        <v>0.84</v>
      </c>
      <c r="M159" s="21" t="str">
        <f t="shared" si="23"/>
        <v>G06INFIS2026</v>
      </c>
      <c r="N159" s="21">
        <v>0.23</v>
      </c>
      <c r="O159" s="21" t="str">
        <f t="shared" si="24"/>
        <v>G07INFIS2026</v>
      </c>
      <c r="P159" s="21">
        <v>0.13</v>
      </c>
      <c r="S159" s="19" t="s">
        <v>2011</v>
      </c>
      <c r="T159" s="20">
        <v>2027</v>
      </c>
      <c r="U159" s="20" t="str">
        <f t="shared" si="25"/>
        <v>G09INFIS2027</v>
      </c>
      <c r="V159" s="22">
        <v>4</v>
      </c>
      <c r="W159" s="22" t="str">
        <f t="shared" si="26"/>
        <v>G11INFIS2027</v>
      </c>
      <c r="X159" s="22">
        <v>5</v>
      </c>
    </row>
    <row r="160" spans="1:24">
      <c r="A160" s="19" t="s">
        <v>2013</v>
      </c>
      <c r="B160" s="20">
        <v>2026</v>
      </c>
      <c r="C160" s="20" t="str">
        <f t="shared" si="18"/>
        <v>G01INHIS2026</v>
      </c>
      <c r="D160" s="21">
        <v>0.44</v>
      </c>
      <c r="E160" s="20" t="str">
        <f t="shared" si="19"/>
        <v>G02INHIS2026</v>
      </c>
      <c r="F160" s="21">
        <v>0.1</v>
      </c>
      <c r="G160" s="21" t="str">
        <f t="shared" si="20"/>
        <v>G03INHIS2026</v>
      </c>
      <c r="H160" s="21">
        <v>0.1</v>
      </c>
      <c r="I160" s="21" t="str">
        <f t="shared" si="21"/>
        <v>G04INHIS2026</v>
      </c>
      <c r="J160" s="21">
        <v>0.66</v>
      </c>
      <c r="K160" s="21" t="str">
        <f t="shared" si="22"/>
        <v>G05INHIS2026</v>
      </c>
      <c r="L160" s="21">
        <v>0.62</v>
      </c>
      <c r="M160" s="21" t="str">
        <f t="shared" si="23"/>
        <v>G06INHIS2026</v>
      </c>
      <c r="N160" s="21">
        <v>0.31</v>
      </c>
      <c r="O160" s="21" t="str">
        <f t="shared" si="24"/>
        <v>G07INHIS2026</v>
      </c>
      <c r="P160" s="21">
        <v>0.22</v>
      </c>
      <c r="S160" s="19" t="s">
        <v>1850</v>
      </c>
      <c r="T160" s="20">
        <v>2027</v>
      </c>
      <c r="U160" s="20" t="str">
        <f t="shared" si="25"/>
        <v>G09FAMEV2027</v>
      </c>
      <c r="V160" s="22">
        <v>4</v>
      </c>
      <c r="W160" s="22" t="str">
        <f t="shared" si="26"/>
        <v>G11FAMEV2027</v>
      </c>
      <c r="X160" s="22">
        <v>5</v>
      </c>
    </row>
    <row r="161" spans="1:24">
      <c r="A161" s="19" t="s">
        <v>2037</v>
      </c>
      <c r="B161" s="20">
        <v>2026</v>
      </c>
      <c r="C161" s="20" t="str">
        <f t="shared" si="18"/>
        <v>G01IPUFU2026</v>
      </c>
      <c r="D161" s="21">
        <v>0.8266</v>
      </c>
      <c r="E161" s="20" t="str">
        <f t="shared" si="19"/>
        <v>G02IPUFU2026</v>
      </c>
      <c r="F161" s="21">
        <v>2.0799999999999999E-2</v>
      </c>
      <c r="G161" s="21" t="str">
        <f t="shared" si="20"/>
        <v>G03IPUFU2026</v>
      </c>
      <c r="H161" s="21">
        <v>4.0500000000000001E-2</v>
      </c>
      <c r="I161" s="21" t="str">
        <f t="shared" si="21"/>
        <v>G04IPUFU2026</v>
      </c>
      <c r="J161" s="21">
        <v>0.44379999999999997</v>
      </c>
      <c r="K161" s="21" t="str">
        <f t="shared" si="22"/>
        <v>G05IPUFU2026</v>
      </c>
      <c r="L161" s="21">
        <v>0.48299999999999998</v>
      </c>
      <c r="M161" s="21" t="str">
        <f t="shared" si="23"/>
        <v>G06IPUFU2026</v>
      </c>
      <c r="N161" s="21">
        <v>0.66679999999999995</v>
      </c>
      <c r="O161" s="21" t="str">
        <f t="shared" si="24"/>
        <v>G07IPUFU2026</v>
      </c>
      <c r="P161" s="21">
        <v>0.51</v>
      </c>
      <c r="S161" s="19" t="s">
        <v>1913</v>
      </c>
      <c r="T161" s="20">
        <v>2022</v>
      </c>
      <c r="U161" s="20" t="str">
        <f t="shared" si="25"/>
        <v>G09IARTE2022</v>
      </c>
      <c r="V161" s="22">
        <v>3.5</v>
      </c>
      <c r="W161" s="22" t="str">
        <f t="shared" si="26"/>
        <v>G11IARTE2022</v>
      </c>
      <c r="X161" s="22">
        <v>3.5</v>
      </c>
    </row>
    <row r="162" spans="1:24">
      <c r="A162" s="19" t="s">
        <v>2043</v>
      </c>
      <c r="B162" s="20">
        <v>2026</v>
      </c>
      <c r="C162" s="20" t="str">
        <f t="shared" si="18"/>
        <v>G01IQUFU2026</v>
      </c>
      <c r="D162" s="21">
        <v>0.56999999999999995</v>
      </c>
      <c r="E162" s="20" t="str">
        <f t="shared" si="19"/>
        <v>G02IQUFU2026</v>
      </c>
      <c r="F162" s="21">
        <v>0.27</v>
      </c>
      <c r="G162" s="21" t="str">
        <f t="shared" si="20"/>
        <v>G03IQUFU2026</v>
      </c>
      <c r="H162" s="21">
        <v>0.11</v>
      </c>
      <c r="I162" s="21" t="str">
        <f t="shared" si="21"/>
        <v>G04IQUFU2026</v>
      </c>
      <c r="J162" s="21">
        <v>0.88</v>
      </c>
      <c r="K162" s="21" t="str">
        <f t="shared" si="22"/>
        <v>G05IQUFU2026</v>
      </c>
      <c r="L162" s="21">
        <v>0.96</v>
      </c>
      <c r="M162" s="21" t="str">
        <f t="shared" si="23"/>
        <v>G06IQUFU2026</v>
      </c>
      <c r="N162" s="21">
        <v>0.16</v>
      </c>
      <c r="O162" s="21" t="str">
        <f t="shared" si="24"/>
        <v>G07IQUFU2026</v>
      </c>
      <c r="P162" s="21">
        <v>0.09</v>
      </c>
      <c r="S162" s="19" t="s">
        <v>1990</v>
      </c>
      <c r="T162" s="20">
        <v>2022</v>
      </c>
      <c r="U162" s="20" t="str">
        <f t="shared" si="25"/>
        <v>G09ILEEL2022</v>
      </c>
      <c r="V162" s="22">
        <v>3.7</v>
      </c>
      <c r="W162" s="22" t="str">
        <f t="shared" si="26"/>
        <v>G11ILEEL2022</v>
      </c>
      <c r="X162" s="22">
        <v>3.85</v>
      </c>
    </row>
    <row r="163" spans="1:24">
      <c r="A163" s="19" t="s">
        <v>1739</v>
      </c>
      <c r="B163" s="20">
        <v>2026</v>
      </c>
      <c r="C163" s="20" t="str">
        <f t="shared" si="18"/>
        <v>G01FAEFI2026</v>
      </c>
      <c r="D163" s="21">
        <v>0.57999999999999996</v>
      </c>
      <c r="E163" s="20" t="str">
        <f t="shared" si="19"/>
        <v>G02FAEFI2026</v>
      </c>
      <c r="F163" s="21">
        <v>8.2000000000000003E-2</v>
      </c>
      <c r="G163" s="21" t="str">
        <f t="shared" si="20"/>
        <v>G03FAEFI2026</v>
      </c>
      <c r="H163" s="21">
        <v>4.7500000000000001E-2</v>
      </c>
      <c r="I163" s="21" t="str">
        <f t="shared" si="21"/>
        <v>G04FAEFI2026</v>
      </c>
      <c r="J163" s="21">
        <v>0.6</v>
      </c>
      <c r="K163" s="21" t="str">
        <f t="shared" si="22"/>
        <v>G05FAEFI2026</v>
      </c>
      <c r="L163" s="21" t="s">
        <v>1779</v>
      </c>
      <c r="M163" s="21" t="str">
        <f t="shared" si="23"/>
        <v>G06FAEFI2026</v>
      </c>
      <c r="N163" s="21">
        <v>0.34</v>
      </c>
      <c r="O163" s="21" t="str">
        <f t="shared" si="24"/>
        <v>G07FAEFI2026</v>
      </c>
      <c r="P163" s="21">
        <v>0.38</v>
      </c>
      <c r="S163" s="19" t="s">
        <v>2006</v>
      </c>
      <c r="T163" s="20">
        <v>2022</v>
      </c>
      <c r="U163" s="20" t="str">
        <f t="shared" si="25"/>
        <v>G09INCIS2022</v>
      </c>
      <c r="V163" s="22">
        <v>3</v>
      </c>
      <c r="W163" s="22" t="str">
        <f t="shared" si="26"/>
        <v>G11INCIS2022</v>
      </c>
      <c r="X163" s="22">
        <v>3</v>
      </c>
    </row>
    <row r="164" spans="1:24">
      <c r="A164" s="19" t="s">
        <v>1850</v>
      </c>
      <c r="B164" s="20">
        <v>2026</v>
      </c>
      <c r="C164" s="20" t="str">
        <f t="shared" si="18"/>
        <v>G01FAMEV2026</v>
      </c>
      <c r="D164" s="21">
        <v>0.78</v>
      </c>
      <c r="E164" s="20" t="str">
        <f t="shared" si="19"/>
        <v>G02FAMEV2026</v>
      </c>
      <c r="F164" s="21">
        <v>5.8000000000000003E-2</v>
      </c>
      <c r="G164" s="21" t="str">
        <f t="shared" si="20"/>
        <v>G03FAMEV2026</v>
      </c>
      <c r="H164" s="21">
        <v>3.5999999999999997E-2</v>
      </c>
      <c r="I164" s="21" t="str">
        <f t="shared" si="21"/>
        <v>G04FAMEV2026</v>
      </c>
      <c r="J164" s="21">
        <v>0.53</v>
      </c>
      <c r="K164" s="21" t="str">
        <f t="shared" si="22"/>
        <v>G05FAMEV2026</v>
      </c>
      <c r="L164" s="21">
        <v>0.54</v>
      </c>
      <c r="M164" s="21" t="str">
        <f t="shared" si="23"/>
        <v>G06FAMEV2026</v>
      </c>
      <c r="N164" s="21">
        <v>0.47</v>
      </c>
      <c r="O164" s="21" t="str">
        <f t="shared" si="24"/>
        <v>G07FAMEV2026</v>
      </c>
      <c r="P164" s="21">
        <v>0.44</v>
      </c>
      <c r="S164" s="19" t="s">
        <v>2043</v>
      </c>
      <c r="T164" s="20">
        <v>2022</v>
      </c>
      <c r="U164" s="20" t="str">
        <f t="shared" si="25"/>
        <v>G09IQUFU2022</v>
      </c>
      <c r="V164" s="22">
        <v>3.5</v>
      </c>
      <c r="W164" s="22" t="str">
        <f t="shared" si="26"/>
        <v>G11IQUFU2022</v>
      </c>
      <c r="X164" s="22">
        <v>3.5</v>
      </c>
    </row>
    <row r="165" spans="1:24">
      <c r="A165" s="19" t="s">
        <v>1920</v>
      </c>
      <c r="B165" s="20">
        <v>2026</v>
      </c>
      <c r="C165" s="20" t="str">
        <f t="shared" si="18"/>
        <v>G01IBTEC2026</v>
      </c>
      <c r="D165" s="21">
        <v>0.79</v>
      </c>
      <c r="E165" s="20" t="str">
        <f t="shared" si="19"/>
        <v>G02IBTEC2026</v>
      </c>
      <c r="F165" s="21">
        <v>0.04</v>
      </c>
      <c r="G165" s="21" t="str">
        <f t="shared" si="20"/>
        <v>G03IBTEC2026</v>
      </c>
      <c r="H165" s="21">
        <v>0</v>
      </c>
      <c r="I165" s="21" t="str">
        <f t="shared" si="21"/>
        <v>G04IBTEC2026</v>
      </c>
      <c r="J165" s="21">
        <v>0.6</v>
      </c>
      <c r="K165" s="21" t="str">
        <f t="shared" si="22"/>
        <v>G05IBTEC2026</v>
      </c>
      <c r="L165" s="21">
        <v>0.6</v>
      </c>
      <c r="M165" s="21" t="str">
        <f t="shared" si="23"/>
        <v>G06IBTEC2026</v>
      </c>
      <c r="N165" s="21">
        <v>0.4</v>
      </c>
      <c r="O165" s="21" t="str">
        <f t="shared" si="24"/>
        <v>G07IBTEC2026</v>
      </c>
      <c r="P165" s="21">
        <v>0.35</v>
      </c>
      <c r="S165" s="19" t="s">
        <v>1739</v>
      </c>
      <c r="T165" s="20">
        <v>2022</v>
      </c>
      <c r="U165" s="20" t="str">
        <f t="shared" si="25"/>
        <v>G09FAEFI2022</v>
      </c>
      <c r="V165" s="22">
        <v>3.3</v>
      </c>
      <c r="W165" s="22" t="str">
        <f t="shared" si="26"/>
        <v>G11FAEFI2022</v>
      </c>
      <c r="X165" s="22">
        <v>3.3</v>
      </c>
    </row>
    <row r="166" spans="1:24">
      <c r="A166" s="19" t="s">
        <v>1932</v>
      </c>
      <c r="B166" s="20">
        <v>2026</v>
      </c>
      <c r="C166" s="20" t="str">
        <f t="shared" si="18"/>
        <v>G01ICENP2026</v>
      </c>
      <c r="D166" s="21">
        <v>0.38200000000000001</v>
      </c>
      <c r="E166" s="20" t="str">
        <f t="shared" si="19"/>
        <v>G02ICENP2026</v>
      </c>
      <c r="F166" s="21">
        <v>0.13800000000000001</v>
      </c>
      <c r="G166" s="21" t="str">
        <f t="shared" si="20"/>
        <v>G03ICENP2026</v>
      </c>
      <c r="H166" s="21">
        <v>0.11</v>
      </c>
      <c r="I166" s="21" t="str">
        <f t="shared" si="21"/>
        <v>G04ICENP2026</v>
      </c>
      <c r="J166" s="21">
        <v>0.62</v>
      </c>
      <c r="K166" s="21" t="str">
        <f t="shared" si="22"/>
        <v>G05ICENP2026</v>
      </c>
      <c r="L166" s="21">
        <v>0.64</v>
      </c>
      <c r="M166" s="21" t="str">
        <f t="shared" si="23"/>
        <v>G06ICENP2026</v>
      </c>
      <c r="N166" s="21">
        <v>0.26939999999999997</v>
      </c>
      <c r="O166" s="21" t="str">
        <f t="shared" si="24"/>
        <v>G07ICENP2026</v>
      </c>
      <c r="P166" s="21">
        <v>0.18</v>
      </c>
      <c r="S166" s="19" t="s">
        <v>1920</v>
      </c>
      <c r="T166" s="20">
        <v>2022</v>
      </c>
      <c r="U166" s="20" t="str">
        <f t="shared" si="25"/>
        <v>G09IBTEC2022</v>
      </c>
      <c r="V166" s="22">
        <v>0</v>
      </c>
      <c r="W166" s="22" t="str">
        <f t="shared" si="26"/>
        <v>G11IBTEC2022</v>
      </c>
      <c r="X166" s="22">
        <v>0</v>
      </c>
    </row>
    <row r="167" spans="1:24">
      <c r="A167" s="19" t="s">
        <v>2334</v>
      </c>
      <c r="B167" s="20">
        <v>2026</v>
      </c>
      <c r="C167" s="20" t="str">
        <f t="shared" si="18"/>
        <v>G01UFU2026</v>
      </c>
      <c r="D167" s="21">
        <v>0.59260000000000002</v>
      </c>
      <c r="E167" s="20" t="str">
        <f t="shared" si="19"/>
        <v>G02UFU2026</v>
      </c>
      <c r="F167" s="21">
        <v>8.8599999999999998E-2</v>
      </c>
      <c r="G167" s="21" t="str">
        <f t="shared" si="20"/>
        <v>G03UFU2026</v>
      </c>
      <c r="H167" s="21">
        <v>9.4600000000000004E-2</v>
      </c>
      <c r="I167" s="21" t="str">
        <f t="shared" si="21"/>
        <v>G04UFU2026</v>
      </c>
      <c r="J167" s="21">
        <v>0.48</v>
      </c>
      <c r="K167" s="21" t="str">
        <f t="shared" si="22"/>
        <v>G05UFU2026</v>
      </c>
      <c r="L167" s="21">
        <v>0.48</v>
      </c>
      <c r="M167" s="21" t="str">
        <f t="shared" si="23"/>
        <v>G06UFU2026</v>
      </c>
      <c r="N167" s="21">
        <v>0.48309999999999997</v>
      </c>
      <c r="O167" s="21" t="str">
        <f t="shared" si="24"/>
        <v>G07UFU2026</v>
      </c>
      <c r="P167" s="21">
        <v>0.30630000000000002</v>
      </c>
      <c r="S167" s="19" t="s">
        <v>2334</v>
      </c>
      <c r="T167" s="20">
        <v>2022</v>
      </c>
      <c r="U167" s="20" t="str">
        <f t="shared" si="25"/>
        <v>G09UFU2022</v>
      </c>
      <c r="V167" s="22">
        <v>3.86</v>
      </c>
      <c r="W167" s="22" t="str">
        <f t="shared" si="26"/>
        <v>G11UFU2022</v>
      </c>
      <c r="X167" s="22">
        <v>3.99</v>
      </c>
    </row>
    <row r="168" spans="1:24">
      <c r="A168" s="19" t="s">
        <v>74</v>
      </c>
      <c r="B168" s="20">
        <v>2027</v>
      </c>
      <c r="C168" s="20" t="str">
        <f t="shared" si="18"/>
        <v>G01FACED2027</v>
      </c>
      <c r="D168" s="21">
        <v>0.67</v>
      </c>
      <c r="E168" s="20" t="str">
        <f t="shared" si="19"/>
        <v>G02FACED2027</v>
      </c>
      <c r="F168" s="21">
        <v>0.11</v>
      </c>
      <c r="G168" s="21" t="str">
        <f t="shared" si="20"/>
        <v>G03FACED2027</v>
      </c>
      <c r="H168" s="21">
        <v>0.09</v>
      </c>
      <c r="I168" s="21" t="str">
        <f t="shared" si="21"/>
        <v>G04FACED2027</v>
      </c>
      <c r="J168" s="21">
        <v>0.51</v>
      </c>
      <c r="K168" s="21" t="str">
        <f t="shared" si="22"/>
        <v>G05FACED2027</v>
      </c>
      <c r="L168" s="21">
        <v>0.52</v>
      </c>
      <c r="M168" s="21" t="str">
        <f t="shared" si="23"/>
        <v>G06FACED2027</v>
      </c>
      <c r="N168" s="21">
        <v>0.9</v>
      </c>
      <c r="O168" s="21" t="str">
        <f t="shared" si="24"/>
        <v>G07FACED2027</v>
      </c>
      <c r="P168" s="21">
        <v>0.46</v>
      </c>
      <c r="S168" s="19" t="s">
        <v>1852</v>
      </c>
      <c r="T168" s="20">
        <v>2023</v>
      </c>
      <c r="U168" s="20" t="str">
        <f t="shared" si="25"/>
        <v>G09FAUED2023</v>
      </c>
      <c r="V168" s="22">
        <v>5</v>
      </c>
      <c r="W168" s="22" t="str">
        <f t="shared" si="26"/>
        <v>G11FAUED2023</v>
      </c>
      <c r="X168" s="22">
        <v>4.5</v>
      </c>
    </row>
    <row r="169" spans="1:24">
      <c r="A169" s="19" t="s">
        <v>1556</v>
      </c>
      <c r="B169" s="20">
        <v>2027</v>
      </c>
      <c r="C169" s="20" t="str">
        <f t="shared" si="18"/>
        <v>G01FACES2027</v>
      </c>
      <c r="D169" s="21">
        <v>0.63</v>
      </c>
      <c r="E169" s="20" t="str">
        <f t="shared" si="19"/>
        <v>G02FACES2027</v>
      </c>
      <c r="F169" s="21">
        <v>0.1</v>
      </c>
      <c r="G169" s="21" t="str">
        <f t="shared" si="20"/>
        <v>G03FACES2027</v>
      </c>
      <c r="H169" s="21">
        <v>0.11</v>
      </c>
      <c r="I169" s="21" t="str">
        <f t="shared" si="21"/>
        <v>G04FACES2027</v>
      </c>
      <c r="J169" s="21">
        <v>0.62</v>
      </c>
      <c r="K169" s="21" t="str">
        <f t="shared" si="22"/>
        <v>G05FACES2027</v>
      </c>
      <c r="L169" s="21">
        <v>0.54</v>
      </c>
      <c r="M169" s="21" t="str">
        <f t="shared" si="23"/>
        <v>G06FACES2027</v>
      </c>
      <c r="N169" s="21">
        <v>0.42</v>
      </c>
      <c r="O169" s="21" t="str">
        <f t="shared" si="24"/>
        <v>G07FACES2027</v>
      </c>
      <c r="P169" s="21">
        <v>0.32</v>
      </c>
      <c r="S169" s="19" t="s">
        <v>1913</v>
      </c>
      <c r="T169" s="20">
        <v>2023</v>
      </c>
      <c r="U169" s="20" t="str">
        <f t="shared" si="25"/>
        <v>G09IARTE2023</v>
      </c>
      <c r="V169" s="22">
        <v>3.5</v>
      </c>
      <c r="W169" s="22" t="str">
        <f t="shared" si="26"/>
        <v>G11IARTE2023</v>
      </c>
      <c r="X169" s="22">
        <v>3.5</v>
      </c>
    </row>
    <row r="170" spans="1:24">
      <c r="A170" s="19" t="s">
        <v>14</v>
      </c>
      <c r="B170" s="20">
        <v>2027</v>
      </c>
      <c r="C170" s="20" t="str">
        <f t="shared" si="18"/>
        <v>G01FACIC2027</v>
      </c>
      <c r="D170" s="21">
        <v>0.54</v>
      </c>
      <c r="E170" s="20" t="str">
        <f t="shared" si="19"/>
        <v>G02FACIC2027</v>
      </c>
      <c r="F170" s="21">
        <v>0.09</v>
      </c>
      <c r="G170" s="21" t="str">
        <f t="shared" si="20"/>
        <v>G03FACIC2027</v>
      </c>
      <c r="H170" s="21">
        <v>0.05</v>
      </c>
      <c r="I170" s="21" t="str">
        <f t="shared" si="21"/>
        <v>G04FACIC2027</v>
      </c>
      <c r="J170" s="21">
        <v>0.7</v>
      </c>
      <c r="K170" s="21" t="str">
        <f t="shared" si="22"/>
        <v>G05FACIC2027</v>
      </c>
      <c r="L170" s="21">
        <v>0.65</v>
      </c>
      <c r="M170" s="21" t="str">
        <f t="shared" si="23"/>
        <v>G06FACIC2027</v>
      </c>
      <c r="N170" s="21">
        <v>0.3</v>
      </c>
      <c r="O170" s="21" t="str">
        <f t="shared" si="24"/>
        <v>G07FACIC2027</v>
      </c>
      <c r="P170" s="21">
        <v>0.26</v>
      </c>
      <c r="S170" s="19" t="s">
        <v>1990</v>
      </c>
      <c r="T170" s="20">
        <v>2023</v>
      </c>
      <c r="U170" s="20" t="str">
        <f t="shared" si="25"/>
        <v>G09ILEEL2023</v>
      </c>
      <c r="V170" s="22">
        <v>3.9</v>
      </c>
      <c r="W170" s="22" t="str">
        <f t="shared" si="26"/>
        <v>G11ILEEL2023</v>
      </c>
      <c r="X170" s="22">
        <v>4.03</v>
      </c>
    </row>
    <row r="171" spans="1:24">
      <c r="A171" s="19" t="s">
        <v>1662</v>
      </c>
      <c r="B171" s="20">
        <v>2027</v>
      </c>
      <c r="C171" s="20" t="str">
        <f t="shared" si="18"/>
        <v>G01FACOM2027</v>
      </c>
      <c r="D171" s="21">
        <v>0.3</v>
      </c>
      <c r="E171" s="20" t="str">
        <f t="shared" si="19"/>
        <v>G02FACOM2027</v>
      </c>
      <c r="F171" s="21">
        <v>0.12</v>
      </c>
      <c r="G171" s="21" t="str">
        <f t="shared" si="20"/>
        <v>G03FACOM2027</v>
      </c>
      <c r="H171" s="21" t="s">
        <v>1779</v>
      </c>
      <c r="I171" s="21" t="str">
        <f t="shared" si="21"/>
        <v>G04FACOM2027</v>
      </c>
      <c r="J171" s="21">
        <v>0.85</v>
      </c>
      <c r="K171" s="21" t="str">
        <f t="shared" si="22"/>
        <v>G05FACOM2027</v>
      </c>
      <c r="L171" s="21" t="s">
        <v>1779</v>
      </c>
      <c r="M171" s="21" t="str">
        <f t="shared" si="23"/>
        <v>G06FACOM2027</v>
      </c>
      <c r="N171" s="21">
        <v>0.2</v>
      </c>
      <c r="O171" s="21" t="str">
        <f t="shared" si="24"/>
        <v>G07FACOM2027</v>
      </c>
      <c r="P171" s="21">
        <v>0.12</v>
      </c>
      <c r="S171" s="19" t="s">
        <v>1739</v>
      </c>
      <c r="T171" s="20">
        <v>2023</v>
      </c>
      <c r="U171" s="20" t="str">
        <f t="shared" si="25"/>
        <v>G09FAEFI2023</v>
      </c>
      <c r="V171" s="22">
        <v>3.3</v>
      </c>
      <c r="W171" s="22" t="str">
        <f t="shared" si="26"/>
        <v>G11FAEFI2023</v>
      </c>
      <c r="X171" s="22">
        <v>3.3</v>
      </c>
    </row>
    <row r="172" spans="1:24">
      <c r="A172" s="19" t="s">
        <v>1668</v>
      </c>
      <c r="B172" s="20">
        <v>2027</v>
      </c>
      <c r="C172" s="20" t="str">
        <f t="shared" si="18"/>
        <v>G01FADIR2027</v>
      </c>
      <c r="D172" s="21">
        <v>0.91</v>
      </c>
      <c r="E172" s="20" t="str">
        <f t="shared" si="19"/>
        <v>G02FADIR2027</v>
      </c>
      <c r="F172" s="21">
        <v>1.2999999999999999E-2</v>
      </c>
      <c r="G172" s="21" t="str">
        <f t="shared" si="20"/>
        <v>G03FADIR2027</v>
      </c>
      <c r="H172" s="21">
        <v>0</v>
      </c>
      <c r="I172" s="21" t="str">
        <f t="shared" si="21"/>
        <v>G04FADIR2027</v>
      </c>
      <c r="J172" s="21">
        <v>0.34</v>
      </c>
      <c r="K172" s="21" t="str">
        <f t="shared" si="22"/>
        <v>G05FADIR2027</v>
      </c>
      <c r="L172" s="21">
        <v>0.35</v>
      </c>
      <c r="M172" s="21" t="str">
        <f t="shared" si="23"/>
        <v>G06FADIR2027</v>
      </c>
      <c r="N172" s="21">
        <v>0.77</v>
      </c>
      <c r="O172" s="21" t="str">
        <f t="shared" si="24"/>
        <v>G07FADIR2027</v>
      </c>
      <c r="P172" s="21">
        <v>0.68</v>
      </c>
      <c r="S172" s="19" t="s">
        <v>1920</v>
      </c>
      <c r="T172" s="20">
        <v>2023</v>
      </c>
      <c r="U172" s="20" t="str">
        <f t="shared" si="25"/>
        <v>G09IBTEC2023</v>
      </c>
      <c r="V172" s="22">
        <v>0</v>
      </c>
      <c r="W172" s="22" t="str">
        <f t="shared" si="26"/>
        <v>G11IBTEC2023</v>
      </c>
      <c r="X172" s="22">
        <v>0</v>
      </c>
    </row>
    <row r="173" spans="1:24">
      <c r="A173" s="19" t="s">
        <v>1766</v>
      </c>
      <c r="B173" s="20">
        <v>2027</v>
      </c>
      <c r="C173" s="20" t="str">
        <f t="shared" si="18"/>
        <v>G01FAGEN2027</v>
      </c>
      <c r="D173" s="21">
        <v>0.64</v>
      </c>
      <c r="E173" s="20" t="str">
        <f t="shared" si="19"/>
        <v>G02FAGEN2027</v>
      </c>
      <c r="F173" s="21">
        <v>7.0000000000000007E-2</v>
      </c>
      <c r="G173" s="21" t="str">
        <f t="shared" si="20"/>
        <v>G03FAGEN2027</v>
      </c>
      <c r="H173" s="21">
        <v>0.09</v>
      </c>
      <c r="I173" s="21" t="str">
        <f t="shared" si="21"/>
        <v>G04FAGEN2027</v>
      </c>
      <c r="J173" s="21">
        <v>0.81</v>
      </c>
      <c r="K173" s="21" t="str">
        <f t="shared" si="22"/>
        <v>G05FAGEN2027</v>
      </c>
      <c r="L173" s="21">
        <v>0.84</v>
      </c>
      <c r="M173" s="21" t="str">
        <f t="shared" si="23"/>
        <v>G06FAGEN2027</v>
      </c>
      <c r="N173" s="21">
        <v>0.18</v>
      </c>
      <c r="O173" s="21" t="str">
        <f t="shared" si="24"/>
        <v>G07FAGEN2027</v>
      </c>
      <c r="P173" s="21">
        <v>0.16</v>
      </c>
      <c r="S173" s="19" t="s">
        <v>2334</v>
      </c>
      <c r="T173" s="20">
        <v>2023</v>
      </c>
      <c r="U173" s="20" t="str">
        <f t="shared" si="25"/>
        <v>G09UFU2023</v>
      </c>
      <c r="V173" s="22">
        <v>3.96</v>
      </c>
      <c r="W173" s="22" t="str">
        <f t="shared" si="26"/>
        <v>G11UFU2023</v>
      </c>
      <c r="X173" s="22">
        <v>4.09</v>
      </c>
    </row>
    <row r="174" spans="1:24">
      <c r="A174" s="19" t="s">
        <v>1785</v>
      </c>
      <c r="B174" s="20">
        <v>2027</v>
      </c>
      <c r="C174" s="20" t="str">
        <f t="shared" si="18"/>
        <v>G01FAMAT2027</v>
      </c>
      <c r="D174" s="21">
        <v>0.44</v>
      </c>
      <c r="E174" s="20" t="str">
        <f t="shared" si="19"/>
        <v>G02FAMAT2027</v>
      </c>
      <c r="F174" s="21">
        <v>0.17</v>
      </c>
      <c r="G174" s="21" t="str">
        <f t="shared" si="20"/>
        <v>G03FAMAT2027</v>
      </c>
      <c r="H174" s="21">
        <v>0.15</v>
      </c>
      <c r="I174" s="21" t="str">
        <f t="shared" si="21"/>
        <v>G04FAMAT2027</v>
      </c>
      <c r="J174" s="21">
        <v>0.65</v>
      </c>
      <c r="K174" s="21" t="str">
        <f t="shared" si="22"/>
        <v>G05FAMAT2027</v>
      </c>
      <c r="L174" s="21">
        <v>0.67</v>
      </c>
      <c r="M174" s="21" t="str">
        <f t="shared" si="23"/>
        <v>G06FAMAT2027</v>
      </c>
      <c r="N174" s="21">
        <v>0.3</v>
      </c>
      <c r="O174" s="21" t="str">
        <f t="shared" si="24"/>
        <v>G07FAMAT2027</v>
      </c>
      <c r="P174" s="21">
        <v>0.25</v>
      </c>
      <c r="S174" s="19" t="s">
        <v>1913</v>
      </c>
      <c r="T174" s="20">
        <v>2024</v>
      </c>
      <c r="U174" s="20" t="str">
        <f t="shared" si="25"/>
        <v>G09IARTE2024</v>
      </c>
      <c r="V174" s="22">
        <v>3.75</v>
      </c>
      <c r="W174" s="22" t="str">
        <f t="shared" si="26"/>
        <v>G11IARTE2024</v>
      </c>
      <c r="X174" s="22">
        <v>3.75</v>
      </c>
    </row>
    <row r="175" spans="1:24">
      <c r="A175" s="19" t="s">
        <v>1809</v>
      </c>
      <c r="B175" s="20">
        <v>2027</v>
      </c>
      <c r="C175" s="20" t="str">
        <f t="shared" si="18"/>
        <v>G01FAMED2027</v>
      </c>
      <c r="D175" s="21">
        <v>0.70699999999999996</v>
      </c>
      <c r="E175" s="20" t="str">
        <f t="shared" si="19"/>
        <v>G02FAMED2027</v>
      </c>
      <c r="F175" s="21">
        <v>4.6600000000000003E-2</v>
      </c>
      <c r="G175" s="21" t="str">
        <f t="shared" si="20"/>
        <v>G03FAMED2027</v>
      </c>
      <c r="H175" s="21">
        <v>4.3999999999999997E-2</v>
      </c>
      <c r="I175" s="21" t="str">
        <f t="shared" si="21"/>
        <v>G04FAMED2027</v>
      </c>
      <c r="J175" s="21">
        <v>0.32</v>
      </c>
      <c r="K175" s="21" t="str">
        <f t="shared" si="22"/>
        <v>G05FAMED2027</v>
      </c>
      <c r="L175" s="21">
        <v>0.32</v>
      </c>
      <c r="M175" s="21" t="str">
        <f t="shared" si="23"/>
        <v>G06FAMED2027</v>
      </c>
      <c r="N175" s="21">
        <v>0.43049999999999999</v>
      </c>
      <c r="O175" s="21" t="str">
        <f t="shared" si="24"/>
        <v>G07FAMED2027</v>
      </c>
      <c r="P175" s="21">
        <v>0.54</v>
      </c>
      <c r="S175" s="19" t="s">
        <v>1990</v>
      </c>
      <c r="T175" s="20">
        <v>2024</v>
      </c>
      <c r="U175" s="20" t="str">
        <f t="shared" si="25"/>
        <v>G09ILEEL2024</v>
      </c>
      <c r="V175" s="22">
        <v>4.0999999999999996</v>
      </c>
      <c r="W175" s="22" t="str">
        <f t="shared" si="26"/>
        <v>G11ILEEL2024</v>
      </c>
      <c r="X175" s="22">
        <v>4.21</v>
      </c>
    </row>
    <row r="176" spans="1:24">
      <c r="A176" s="19" t="s">
        <v>1852</v>
      </c>
      <c r="B176" s="20">
        <v>2027</v>
      </c>
      <c r="C176" s="20" t="str">
        <f t="shared" si="18"/>
        <v>G01FAUED2027</v>
      </c>
      <c r="D176" s="21">
        <v>0.88349999999999995</v>
      </c>
      <c r="E176" s="20" t="str">
        <f t="shared" si="19"/>
        <v>G02FAUED2027</v>
      </c>
      <c r="F176" s="21">
        <v>1.17E-2</v>
      </c>
      <c r="G176" s="21" t="str">
        <f t="shared" si="20"/>
        <v>G03FAUED2027</v>
      </c>
      <c r="H176" s="21">
        <v>4.5999999999999999E-2</v>
      </c>
      <c r="I176" s="21" t="str">
        <f t="shared" si="21"/>
        <v>G04FAUED2027</v>
      </c>
      <c r="J176" s="21">
        <v>0.629</v>
      </c>
      <c r="K176" s="21" t="str">
        <f t="shared" si="22"/>
        <v>G05FAUED2027</v>
      </c>
      <c r="L176" s="21">
        <v>0.64600000000000002</v>
      </c>
      <c r="M176" s="21" t="str">
        <f t="shared" si="23"/>
        <v>G06FAUED2027</v>
      </c>
      <c r="N176" s="21">
        <v>0.32550000000000001</v>
      </c>
      <c r="O176" s="21" t="str">
        <f t="shared" si="24"/>
        <v>G07FAUED2027</v>
      </c>
      <c r="P176" s="21">
        <v>0.35730000000000001</v>
      </c>
      <c r="S176" s="19" t="s">
        <v>1739</v>
      </c>
      <c r="T176" s="20">
        <v>2024</v>
      </c>
      <c r="U176" s="20" t="str">
        <f t="shared" si="25"/>
        <v>G09FAEFI2024</v>
      </c>
      <c r="V176" s="22">
        <v>3.3</v>
      </c>
      <c r="W176" s="22" t="str">
        <f t="shared" si="26"/>
        <v>G11FAEFI2024</v>
      </c>
      <c r="X176" s="22">
        <v>3.3</v>
      </c>
    </row>
    <row r="177" spans="1:24">
      <c r="A177" s="19" t="s">
        <v>1866</v>
      </c>
      <c r="B177" s="20">
        <v>2027</v>
      </c>
      <c r="C177" s="20" t="str">
        <f t="shared" si="18"/>
        <v>G01FECIV2027</v>
      </c>
      <c r="D177" s="21">
        <v>0.8</v>
      </c>
      <c r="E177" s="20" t="str">
        <f t="shared" si="19"/>
        <v>G02FECIV2027</v>
      </c>
      <c r="F177" s="21">
        <v>0.05</v>
      </c>
      <c r="G177" s="21" t="str">
        <f t="shared" si="20"/>
        <v>G03FECIV2027</v>
      </c>
      <c r="H177" s="21">
        <v>0.05</v>
      </c>
      <c r="I177" s="21" t="str">
        <f t="shared" si="21"/>
        <v>G04FECIV2027</v>
      </c>
      <c r="J177" s="21">
        <v>0.3</v>
      </c>
      <c r="K177" s="21" t="str">
        <f t="shared" si="22"/>
        <v>G05FECIV2027</v>
      </c>
      <c r="L177" s="21">
        <v>0.3</v>
      </c>
      <c r="M177" s="21" t="str">
        <f t="shared" si="23"/>
        <v>G06FECIV2027</v>
      </c>
      <c r="N177" s="21">
        <v>0.2</v>
      </c>
      <c r="O177" s="21" t="str">
        <f t="shared" si="24"/>
        <v>G07FECIV2027</v>
      </c>
      <c r="P177" s="21">
        <v>0.52</v>
      </c>
      <c r="S177" s="19" t="s">
        <v>1920</v>
      </c>
      <c r="T177" s="20">
        <v>2024</v>
      </c>
      <c r="U177" s="20" t="str">
        <f t="shared" si="25"/>
        <v>G09IBTEC2024</v>
      </c>
      <c r="V177" s="22">
        <v>0</v>
      </c>
      <c r="W177" s="22" t="str">
        <f t="shared" si="26"/>
        <v>G11IBTEC2024</v>
      </c>
      <c r="X177" s="22">
        <v>0</v>
      </c>
    </row>
    <row r="178" spans="1:24">
      <c r="A178" s="19" t="s">
        <v>1870</v>
      </c>
      <c r="B178" s="20">
        <v>2027</v>
      </c>
      <c r="C178" s="20" t="str">
        <f t="shared" si="18"/>
        <v>G01FEELT2027</v>
      </c>
      <c r="D178" s="21">
        <v>0.45</v>
      </c>
      <c r="E178" s="20" t="str">
        <f t="shared" si="19"/>
        <v>G02FEELT2027</v>
      </c>
      <c r="F178" s="21">
        <v>0.13100000000000001</v>
      </c>
      <c r="G178" s="21" t="str">
        <f t="shared" si="20"/>
        <v>G03FEELT2027</v>
      </c>
      <c r="H178" s="21">
        <v>0.14899999999999999</v>
      </c>
      <c r="I178" s="21" t="str">
        <f t="shared" si="21"/>
        <v>G04FEELT2027</v>
      </c>
      <c r="J178" s="21">
        <v>0.77</v>
      </c>
      <c r="K178" s="21" t="str">
        <f t="shared" si="22"/>
        <v>G05FEELT2027</v>
      </c>
      <c r="L178" s="21">
        <v>0.94299999999999995</v>
      </c>
      <c r="M178" s="21" t="str">
        <f t="shared" si="23"/>
        <v>G06FEELT2027</v>
      </c>
      <c r="N178" s="21">
        <v>0.17499999999999999</v>
      </c>
      <c r="O178" s="21" t="str">
        <f t="shared" si="24"/>
        <v>G07FEELT2027</v>
      </c>
      <c r="P178" s="21">
        <v>0.19</v>
      </c>
      <c r="S178" s="19" t="s">
        <v>2334</v>
      </c>
      <c r="T178" s="20">
        <v>2024</v>
      </c>
      <c r="U178" s="20" t="str">
        <f t="shared" si="25"/>
        <v>G09UFU2024</v>
      </c>
      <c r="V178" s="22">
        <v>4.0599999999999996</v>
      </c>
      <c r="W178" s="22" t="str">
        <f t="shared" si="26"/>
        <v>G11UFU2024</v>
      </c>
      <c r="X178" s="22">
        <v>4.22</v>
      </c>
    </row>
    <row r="179" spans="1:24">
      <c r="A179" s="19" t="s">
        <v>1884</v>
      </c>
      <c r="B179" s="20">
        <v>2027</v>
      </c>
      <c r="C179" s="20" t="str">
        <f t="shared" si="18"/>
        <v>G01FEMEC2027</v>
      </c>
      <c r="D179" s="21">
        <v>0.67</v>
      </c>
      <c r="E179" s="20" t="str">
        <f t="shared" si="19"/>
        <v>G02FEMEC2027</v>
      </c>
      <c r="F179" s="21">
        <v>8.5000000000000006E-2</v>
      </c>
      <c r="G179" s="21" t="str">
        <f t="shared" si="20"/>
        <v>G03FEMEC2027</v>
      </c>
      <c r="H179" s="21">
        <v>8.5000000000000006E-2</v>
      </c>
      <c r="I179" s="21" t="str">
        <f t="shared" si="21"/>
        <v>G04FEMEC2027</v>
      </c>
      <c r="J179" s="21">
        <v>0.78</v>
      </c>
      <c r="K179" s="21" t="str">
        <f t="shared" si="22"/>
        <v>G05FEMEC2027</v>
      </c>
      <c r="L179" s="21">
        <v>0.81</v>
      </c>
      <c r="M179" s="21" t="str">
        <f t="shared" si="23"/>
        <v>G06FEMEC2027</v>
      </c>
      <c r="N179" s="21">
        <v>0.32</v>
      </c>
      <c r="O179" s="21" t="str">
        <f t="shared" si="24"/>
        <v>G07FEMEC2027</v>
      </c>
      <c r="P179" s="21">
        <v>0.17</v>
      </c>
      <c r="S179" s="19" t="s">
        <v>1785</v>
      </c>
      <c r="T179" s="20">
        <v>2025</v>
      </c>
      <c r="U179" s="20" t="str">
        <f t="shared" si="25"/>
        <v>G09FAMAT2025</v>
      </c>
      <c r="V179" s="22">
        <v>3.5</v>
      </c>
      <c r="W179" s="22" t="str">
        <f t="shared" si="26"/>
        <v>G11FAMAT2025</v>
      </c>
      <c r="X179" s="22">
        <v>4.5</v>
      </c>
    </row>
    <row r="180" spans="1:24">
      <c r="A180" s="19" t="s">
        <v>1890</v>
      </c>
      <c r="B180" s="20">
        <v>2027</v>
      </c>
      <c r="C180" s="20" t="str">
        <f t="shared" si="18"/>
        <v>G01FEQUI2027</v>
      </c>
      <c r="D180" s="21">
        <v>0.86499999999999999</v>
      </c>
      <c r="E180" s="20" t="str">
        <f t="shared" si="19"/>
        <v>G02FEQUI2027</v>
      </c>
      <c r="F180" s="21">
        <v>0.03</v>
      </c>
      <c r="G180" s="21" t="str">
        <f t="shared" si="20"/>
        <v>G03FEQUI2027</v>
      </c>
      <c r="H180" s="21">
        <v>5.5E-2</v>
      </c>
      <c r="I180" s="21" t="str">
        <f t="shared" si="21"/>
        <v>G04FEQUI2027</v>
      </c>
      <c r="J180" s="21">
        <v>0.82499999999999996</v>
      </c>
      <c r="K180" s="21" t="str">
        <f t="shared" si="22"/>
        <v>G05FEQUI2027</v>
      </c>
      <c r="L180" s="21">
        <v>0.82499999999999996</v>
      </c>
      <c r="M180" s="21" t="str">
        <f t="shared" si="23"/>
        <v>G06FEQUI2027</v>
      </c>
      <c r="N180" s="21">
        <v>0.27500000000000002</v>
      </c>
      <c r="O180" s="21" t="str">
        <f t="shared" si="24"/>
        <v>G07FEQUI2027</v>
      </c>
      <c r="P180" s="21">
        <v>0.1</v>
      </c>
      <c r="S180" s="19" t="s">
        <v>1852</v>
      </c>
      <c r="T180" s="20">
        <v>2025</v>
      </c>
      <c r="U180" s="20" t="str">
        <f t="shared" si="25"/>
        <v>G09FAUED2025</v>
      </c>
      <c r="V180" s="22">
        <v>5</v>
      </c>
      <c r="W180" s="22" t="str">
        <f t="shared" si="26"/>
        <v>G11FAUED2025</v>
      </c>
      <c r="X180" s="22">
        <v>5.5</v>
      </c>
    </row>
    <row r="181" spans="1:24">
      <c r="A181" s="19" t="s">
        <v>1902</v>
      </c>
      <c r="B181" s="20">
        <v>2027</v>
      </c>
      <c r="C181" s="20" t="str">
        <f t="shared" si="18"/>
        <v>G01FOUFU2027</v>
      </c>
      <c r="D181" s="21">
        <v>0.8</v>
      </c>
      <c r="E181" s="20" t="str">
        <f t="shared" si="19"/>
        <v>G02FOUFU2027</v>
      </c>
      <c r="F181" s="21">
        <v>0.03</v>
      </c>
      <c r="G181" s="21" t="str">
        <f t="shared" si="20"/>
        <v>G03FOUFU2027</v>
      </c>
      <c r="H181" s="21">
        <v>0.05</v>
      </c>
      <c r="I181" s="21" t="str">
        <f t="shared" si="21"/>
        <v>G04FOUFU2027</v>
      </c>
      <c r="J181" s="21">
        <v>0.2</v>
      </c>
      <c r="K181" s="21" t="str">
        <f t="shared" si="22"/>
        <v>G05FOUFU2027</v>
      </c>
      <c r="L181" s="21">
        <v>0.15</v>
      </c>
      <c r="M181" s="21" t="str">
        <f t="shared" si="23"/>
        <v>G06FOUFU2027</v>
      </c>
      <c r="N181" s="21">
        <v>0.8</v>
      </c>
      <c r="O181" s="21" t="str">
        <f t="shared" si="24"/>
        <v>G07FOUFU2027</v>
      </c>
      <c r="P181" s="21">
        <v>0.76</v>
      </c>
      <c r="S181" s="19" t="s">
        <v>1913</v>
      </c>
      <c r="T181" s="20">
        <v>2025</v>
      </c>
      <c r="U181" s="20" t="str">
        <f t="shared" si="25"/>
        <v>G09IARTE2025</v>
      </c>
      <c r="V181" s="22">
        <v>3.75</v>
      </c>
      <c r="W181" s="22" t="str">
        <f t="shared" si="26"/>
        <v>G11IARTE2025</v>
      </c>
      <c r="X181" s="22">
        <v>3.75</v>
      </c>
    </row>
    <row r="182" spans="1:24">
      <c r="A182" s="19" t="s">
        <v>1913</v>
      </c>
      <c r="B182" s="20">
        <v>2027</v>
      </c>
      <c r="C182" s="20" t="str">
        <f t="shared" si="18"/>
        <v>G01IARTE2027</v>
      </c>
      <c r="D182" s="21">
        <v>0.65</v>
      </c>
      <c r="E182" s="20" t="str">
        <f t="shared" si="19"/>
        <v>G02IARTE2027</v>
      </c>
      <c r="F182" s="21">
        <v>0.13</v>
      </c>
      <c r="G182" s="21" t="str">
        <f t="shared" si="20"/>
        <v>G03IARTE2027</v>
      </c>
      <c r="H182" s="21">
        <v>0.15</v>
      </c>
      <c r="I182" s="21" t="str">
        <f t="shared" si="21"/>
        <v>G04IARTE2027</v>
      </c>
      <c r="J182" s="21">
        <v>0.83</v>
      </c>
      <c r="K182" s="21" t="str">
        <f t="shared" si="22"/>
        <v>G05IARTE2027</v>
      </c>
      <c r="L182" s="21">
        <v>0.81</v>
      </c>
      <c r="M182" s="21" t="str">
        <f t="shared" si="23"/>
        <v>G06IARTE2027</v>
      </c>
      <c r="N182" s="21">
        <v>0.5</v>
      </c>
      <c r="O182" s="21" t="str">
        <f t="shared" si="24"/>
        <v>G07IARTE2027</v>
      </c>
      <c r="P182" s="21">
        <v>0.12</v>
      </c>
      <c r="S182" s="19" t="s">
        <v>1990</v>
      </c>
      <c r="T182" s="20">
        <v>2025</v>
      </c>
      <c r="U182" s="20" t="str">
        <f t="shared" si="25"/>
        <v>G09ILEEL2025</v>
      </c>
      <c r="V182" s="22">
        <v>4.3</v>
      </c>
      <c r="W182" s="22" t="str">
        <f t="shared" si="26"/>
        <v>G11ILEEL2025</v>
      </c>
      <c r="X182" s="22">
        <v>4.3899999999999997</v>
      </c>
    </row>
    <row r="183" spans="1:24">
      <c r="A183" s="19" t="s">
        <v>1924</v>
      </c>
      <c r="B183" s="20">
        <v>2027</v>
      </c>
      <c r="C183" s="20" t="str">
        <f t="shared" si="18"/>
        <v>G01ICBIM2027</v>
      </c>
      <c r="D183" s="21">
        <v>0.86</v>
      </c>
      <c r="E183" s="20" t="str">
        <f t="shared" si="19"/>
        <v>G02ICBIM2027</v>
      </c>
      <c r="F183" s="21">
        <v>3.7999999999999999E-2</v>
      </c>
      <c r="G183" s="21" t="str">
        <f t="shared" si="20"/>
        <v>G03ICBIM2027</v>
      </c>
      <c r="H183" s="21">
        <v>1</v>
      </c>
      <c r="I183" s="21" t="str">
        <f t="shared" si="21"/>
        <v>G04ICBIM2027</v>
      </c>
      <c r="J183" s="21">
        <v>0.18</v>
      </c>
      <c r="K183" s="21" t="str">
        <f t="shared" si="22"/>
        <v>G05ICBIM2027</v>
      </c>
      <c r="L183" s="21">
        <v>0.17</v>
      </c>
      <c r="M183" s="21" t="str">
        <f t="shared" si="23"/>
        <v>G06ICBIM2027</v>
      </c>
      <c r="N183" s="21">
        <v>0.81</v>
      </c>
      <c r="O183" s="21" t="str">
        <f t="shared" si="24"/>
        <v>G07ICBIM2027</v>
      </c>
      <c r="P183" s="21">
        <v>0.8</v>
      </c>
      <c r="S183" s="19" t="s">
        <v>1739</v>
      </c>
      <c r="T183" s="20">
        <v>2025</v>
      </c>
      <c r="U183" s="20" t="str">
        <f t="shared" si="25"/>
        <v>G09FAEFI2025</v>
      </c>
      <c r="V183" s="22">
        <v>3.3</v>
      </c>
      <c r="W183" s="22" t="str">
        <f t="shared" si="26"/>
        <v>G11FAEFI2025</v>
      </c>
      <c r="X183" s="22">
        <v>3.3</v>
      </c>
    </row>
    <row r="184" spans="1:24">
      <c r="A184" s="19" t="s">
        <v>1942</v>
      </c>
      <c r="B184" s="20">
        <v>2027</v>
      </c>
      <c r="C184" s="20" t="str">
        <f t="shared" si="18"/>
        <v>G01ICHPO2027</v>
      </c>
      <c r="D184" s="21">
        <v>0.38</v>
      </c>
      <c r="E184" s="20" t="str">
        <f t="shared" si="19"/>
        <v>G02ICHPO2027</v>
      </c>
      <c r="F184" s="21">
        <v>0.15579999999999999</v>
      </c>
      <c r="G184" s="21" t="str">
        <f t="shared" si="20"/>
        <v>G03ICHPO2027</v>
      </c>
      <c r="H184" s="21">
        <v>9.5000000000000001E-2</v>
      </c>
      <c r="I184" s="21" t="str">
        <f t="shared" si="21"/>
        <v>G04ICHPO2027</v>
      </c>
      <c r="J184" s="21">
        <v>0.74</v>
      </c>
      <c r="K184" s="21" t="str">
        <f t="shared" si="22"/>
        <v>G05ICHPO2027</v>
      </c>
      <c r="L184" s="21">
        <v>0.72</v>
      </c>
      <c r="M184" s="21" t="str">
        <f t="shared" si="23"/>
        <v>G06ICHPO2027</v>
      </c>
      <c r="N184" s="21">
        <v>0.19350000000000001</v>
      </c>
      <c r="O184" s="21" t="str">
        <f t="shared" si="24"/>
        <v>G07ICHPO2027</v>
      </c>
      <c r="P184" s="21">
        <v>0.14000000000000001</v>
      </c>
      <c r="S184" s="19" t="s">
        <v>1920</v>
      </c>
      <c r="T184" s="20">
        <v>2025</v>
      </c>
      <c r="U184" s="20" t="str">
        <f t="shared" si="25"/>
        <v>G09IBTEC2025</v>
      </c>
      <c r="V184" s="22">
        <v>0</v>
      </c>
      <c r="W184" s="22" t="str">
        <f t="shared" si="26"/>
        <v>G11IBTEC2025</v>
      </c>
      <c r="X184" s="22">
        <v>0</v>
      </c>
    </row>
    <row r="185" spans="1:24">
      <c r="A185" s="19" t="s">
        <v>1943</v>
      </c>
      <c r="B185" s="20">
        <v>2027</v>
      </c>
      <c r="C185" s="20" t="str">
        <f t="shared" si="18"/>
        <v>G01ICIAG2027</v>
      </c>
      <c r="D185" s="21">
        <v>0.60499999999999998</v>
      </c>
      <c r="E185" s="20" t="str">
        <f t="shared" si="19"/>
        <v>G02ICIAG2027</v>
      </c>
      <c r="F185" s="21">
        <v>6.6299999999999998E-2</v>
      </c>
      <c r="G185" s="21" t="str">
        <f t="shared" si="20"/>
        <v>G03ICIAG2027</v>
      </c>
      <c r="H185" s="21">
        <v>7.9000000000000001E-2</v>
      </c>
      <c r="I185" s="21" t="str">
        <f t="shared" si="21"/>
        <v>G04ICIAG2027</v>
      </c>
      <c r="J185" s="21">
        <v>0.61660000000000004</v>
      </c>
      <c r="K185" s="21" t="str">
        <f t="shared" si="22"/>
        <v>G05ICIAG2027</v>
      </c>
      <c r="L185" s="21">
        <v>0.65700000000000003</v>
      </c>
      <c r="M185" s="21" t="str">
        <f t="shared" si="23"/>
        <v>G06ICIAG2027</v>
      </c>
      <c r="N185" s="21">
        <v>0.21</v>
      </c>
      <c r="O185" s="21" t="str">
        <f t="shared" si="24"/>
        <v>G07ICIAG2027</v>
      </c>
      <c r="P185" s="21">
        <v>0.26</v>
      </c>
      <c r="S185" s="19" t="s">
        <v>1932</v>
      </c>
      <c r="T185" s="20">
        <v>2025</v>
      </c>
      <c r="U185" s="20" t="str">
        <f t="shared" si="25"/>
        <v>G09ICENP2025</v>
      </c>
      <c r="V185" s="22">
        <v>3.5</v>
      </c>
      <c r="W185" s="22" t="str">
        <f t="shared" si="26"/>
        <v>G11ICENP2025</v>
      </c>
      <c r="X185" s="22">
        <v>4.2</v>
      </c>
    </row>
    <row r="186" spans="1:24">
      <c r="A186" s="19" t="s">
        <v>1962</v>
      </c>
      <c r="B186" s="20">
        <v>2027</v>
      </c>
      <c r="C186" s="20" t="str">
        <f t="shared" si="18"/>
        <v>G01IERI2027</v>
      </c>
      <c r="D186" s="21">
        <v>0.67574162679425798</v>
      </c>
      <c r="E186" s="20" t="str">
        <f t="shared" si="19"/>
        <v>G02IERI2027</v>
      </c>
      <c r="F186" s="21">
        <v>4.2999999999999997E-2</v>
      </c>
      <c r="G186" s="21" t="str">
        <f t="shared" si="20"/>
        <v>G03IERI2027</v>
      </c>
      <c r="H186" s="21">
        <v>4.2999999999999997E-2</v>
      </c>
      <c r="I186" s="21" t="str">
        <f t="shared" si="21"/>
        <v>G04IERI2027</v>
      </c>
      <c r="J186" s="21">
        <v>0.38500000000000001</v>
      </c>
      <c r="K186" s="21" t="str">
        <f t="shared" si="22"/>
        <v>G05IERI2027</v>
      </c>
      <c r="L186" s="21">
        <v>0.38500000000000001</v>
      </c>
      <c r="M186" s="21" t="str">
        <f t="shared" si="23"/>
        <v>G06IERI2027</v>
      </c>
      <c r="N186" s="21">
        <v>0.6</v>
      </c>
      <c r="O186" s="21" t="str">
        <f t="shared" si="24"/>
        <v>G07IERI2027</v>
      </c>
      <c r="P186" s="21">
        <v>0.26</v>
      </c>
      <c r="S186" s="19" t="s">
        <v>2334</v>
      </c>
      <c r="T186" s="20">
        <v>2025</v>
      </c>
      <c r="U186" s="20" t="str">
        <f t="shared" si="25"/>
        <v>G09UFU2025</v>
      </c>
      <c r="V186" s="22">
        <v>4.25</v>
      </c>
      <c r="W186" s="22" t="str">
        <f t="shared" si="26"/>
        <v>G11UFU2025</v>
      </c>
      <c r="X186" s="22">
        <v>4.3600000000000003</v>
      </c>
    </row>
    <row r="187" spans="1:24">
      <c r="A187" s="19" t="s">
        <v>1980</v>
      </c>
      <c r="B187" s="20">
        <v>2027</v>
      </c>
      <c r="C187" s="20" t="str">
        <f t="shared" si="18"/>
        <v>G01IFILO2027</v>
      </c>
      <c r="D187" s="21">
        <v>0.8</v>
      </c>
      <c r="E187" s="20" t="str">
        <f t="shared" si="19"/>
        <v>G02IFILO2027</v>
      </c>
      <c r="F187" s="21">
        <v>0.8</v>
      </c>
      <c r="G187" s="21" t="str">
        <f t="shared" si="20"/>
        <v>G03IFILO2027</v>
      </c>
      <c r="H187" s="21">
        <v>0.8</v>
      </c>
      <c r="I187" s="21" t="str">
        <f t="shared" si="21"/>
        <v>G04IFILO2027</v>
      </c>
      <c r="J187" s="21">
        <v>0.8</v>
      </c>
      <c r="K187" s="21" t="str">
        <f t="shared" si="22"/>
        <v>G05IFILO2027</v>
      </c>
      <c r="L187" s="21">
        <v>0.8</v>
      </c>
      <c r="M187" s="21" t="str">
        <f t="shared" si="23"/>
        <v>G06IFILO2027</v>
      </c>
      <c r="N187" s="21">
        <v>0.9</v>
      </c>
      <c r="O187" s="21" t="str">
        <f t="shared" si="24"/>
        <v>G07IFILO2027</v>
      </c>
      <c r="P187" s="21">
        <v>0.4</v>
      </c>
      <c r="S187" s="19" t="s">
        <v>1785</v>
      </c>
      <c r="T187" s="20">
        <v>2026</v>
      </c>
      <c r="U187" s="20" t="str">
        <f t="shared" si="25"/>
        <v>G09FAMAT2026</v>
      </c>
      <c r="V187" s="22">
        <v>3.5</v>
      </c>
      <c r="W187" s="22" t="str">
        <f t="shared" si="26"/>
        <v>G11FAMAT2026</v>
      </c>
      <c r="X187" s="22">
        <v>4.5</v>
      </c>
    </row>
    <row r="188" spans="1:24">
      <c r="A188" s="19" t="s">
        <v>1982</v>
      </c>
      <c r="B188" s="20">
        <v>2027</v>
      </c>
      <c r="C188" s="20" t="str">
        <f t="shared" si="18"/>
        <v>G01IGUFU2027</v>
      </c>
      <c r="D188" s="21">
        <v>0.65</v>
      </c>
      <c r="E188" s="20" t="str">
        <f t="shared" si="19"/>
        <v>G02IGUFU2027</v>
      </c>
      <c r="F188" s="21">
        <v>0.05</v>
      </c>
      <c r="G188" s="21" t="str">
        <f t="shared" si="20"/>
        <v>G03IGUFU2027</v>
      </c>
      <c r="H188" s="21">
        <v>0.06</v>
      </c>
      <c r="I188" s="21" t="str">
        <f t="shared" si="21"/>
        <v>G04IGUFU2027</v>
      </c>
      <c r="J188" s="21">
        <v>0.45</v>
      </c>
      <c r="K188" s="21" t="str">
        <f t="shared" si="22"/>
        <v>G05IGUFU2027</v>
      </c>
      <c r="L188" s="21">
        <v>0.45</v>
      </c>
      <c r="M188" s="21" t="str">
        <f t="shared" si="23"/>
        <v>G06IGUFU2027</v>
      </c>
      <c r="N188" s="21">
        <v>0.6</v>
      </c>
      <c r="O188" s="21" t="str">
        <f t="shared" si="24"/>
        <v>G07IGUFU2027</v>
      </c>
      <c r="P188" s="21">
        <v>0.5</v>
      </c>
      <c r="S188" s="19" t="s">
        <v>1852</v>
      </c>
      <c r="T188" s="20">
        <v>2026</v>
      </c>
      <c r="U188" s="20" t="str">
        <f t="shared" si="25"/>
        <v>G09FAUED2026</v>
      </c>
      <c r="V188" s="22">
        <v>5</v>
      </c>
      <c r="W188" s="22" t="str">
        <f t="shared" si="26"/>
        <v>G11FAUED2026</v>
      </c>
      <c r="X188" s="22">
        <v>6</v>
      </c>
    </row>
    <row r="189" spans="1:24">
      <c r="A189" s="19" t="s">
        <v>1990</v>
      </c>
      <c r="B189" s="20">
        <v>2027</v>
      </c>
      <c r="C189" s="20" t="str">
        <f t="shared" si="18"/>
        <v>G01ILEEL2027</v>
      </c>
      <c r="D189" s="21">
        <v>0.55000000000000004</v>
      </c>
      <c r="E189" s="20" t="str">
        <f t="shared" si="19"/>
        <v>G02ILEEL2027</v>
      </c>
      <c r="F189" s="21">
        <v>0.15</v>
      </c>
      <c r="G189" s="21" t="str">
        <f t="shared" si="20"/>
        <v>G03ILEEL2027</v>
      </c>
      <c r="H189" s="21">
        <v>0.14000000000000001</v>
      </c>
      <c r="I189" s="21" t="str">
        <f t="shared" si="21"/>
        <v>G04ILEEL2027</v>
      </c>
      <c r="J189" s="21">
        <v>0.35899999999999999</v>
      </c>
      <c r="K189" s="21" t="str">
        <f t="shared" si="22"/>
        <v>G05ILEEL2027</v>
      </c>
      <c r="L189" s="21">
        <v>0.5</v>
      </c>
      <c r="M189" s="21" t="str">
        <f t="shared" si="23"/>
        <v>G06ILEEL2027</v>
      </c>
      <c r="N189" s="21">
        <v>0.55000000000000004</v>
      </c>
      <c r="O189" s="21" t="str">
        <f t="shared" si="24"/>
        <v>G07ILEEL2027</v>
      </c>
      <c r="P189" s="21">
        <v>0.55000000000000004</v>
      </c>
      <c r="S189" s="19" t="s">
        <v>1990</v>
      </c>
      <c r="T189" s="20">
        <v>2026</v>
      </c>
      <c r="U189" s="20" t="str">
        <f t="shared" si="25"/>
        <v>G09ILEEL2026</v>
      </c>
      <c r="V189" s="22">
        <v>4.5</v>
      </c>
      <c r="W189" s="22" t="str">
        <f t="shared" si="26"/>
        <v>G11ILEEL2026</v>
      </c>
      <c r="X189" s="22">
        <v>4.57</v>
      </c>
    </row>
    <row r="190" spans="1:24">
      <c r="A190" s="19" t="s">
        <v>1992</v>
      </c>
      <c r="B190" s="20">
        <v>2027</v>
      </c>
      <c r="C190" s="20" t="str">
        <f t="shared" si="18"/>
        <v>G01INBIO2027</v>
      </c>
      <c r="D190" s="21">
        <v>0.96</v>
      </c>
      <c r="E190" s="20" t="str">
        <f t="shared" si="19"/>
        <v>G02INBIO2027</v>
      </c>
      <c r="F190" s="21">
        <v>2.5000000000000001E-2</v>
      </c>
      <c r="G190" s="21" t="str">
        <f t="shared" si="20"/>
        <v>G03INBIO2027</v>
      </c>
      <c r="H190" s="21">
        <v>0.04</v>
      </c>
      <c r="I190" s="21" t="str">
        <f t="shared" si="21"/>
        <v>G04INBIO2027</v>
      </c>
      <c r="J190" s="21">
        <v>0.45</v>
      </c>
      <c r="K190" s="21" t="str">
        <f t="shared" si="22"/>
        <v>G05INBIO2027</v>
      </c>
      <c r="L190" s="21">
        <v>0.4</v>
      </c>
      <c r="M190" s="21" t="str">
        <f t="shared" si="23"/>
        <v>G06INBIO2027</v>
      </c>
      <c r="N190" s="21">
        <v>0.8</v>
      </c>
      <c r="O190" s="21" t="str">
        <f t="shared" si="24"/>
        <v>G07INBIO2027</v>
      </c>
      <c r="P190" s="21">
        <v>0.81</v>
      </c>
      <c r="S190" s="19" t="s">
        <v>1739</v>
      </c>
      <c r="T190" s="20">
        <v>2026</v>
      </c>
      <c r="U190" s="20" t="str">
        <f t="shared" si="25"/>
        <v>G09FAEFI2026</v>
      </c>
      <c r="V190" s="22">
        <v>3.67</v>
      </c>
      <c r="W190" s="22" t="str">
        <f t="shared" si="26"/>
        <v>G11FAEFI2026</v>
      </c>
      <c r="X190" s="22">
        <v>3.67</v>
      </c>
    </row>
    <row r="191" spans="1:24">
      <c r="A191" s="19" t="s">
        <v>2006</v>
      </c>
      <c r="B191" s="20">
        <v>2027</v>
      </c>
      <c r="C191" s="20" t="str">
        <f t="shared" si="18"/>
        <v>G01INCIS2027</v>
      </c>
      <c r="D191" s="21">
        <v>0.55000000000000004</v>
      </c>
      <c r="E191" s="20" t="str">
        <f t="shared" si="19"/>
        <v>G02INCIS2027</v>
      </c>
      <c r="F191" s="21">
        <v>0.09</v>
      </c>
      <c r="G191" s="21" t="str">
        <f t="shared" si="20"/>
        <v>G03INCIS2027</v>
      </c>
      <c r="H191" s="21">
        <v>0.17</v>
      </c>
      <c r="I191" s="21" t="str">
        <f t="shared" si="21"/>
        <v>G04INCIS2027</v>
      </c>
      <c r="J191" s="21">
        <v>0.72</v>
      </c>
      <c r="K191" s="21" t="str">
        <f t="shared" si="22"/>
        <v>G05INCIS2027</v>
      </c>
      <c r="L191" s="21">
        <v>0.83</v>
      </c>
      <c r="M191" s="21" t="str">
        <f t="shared" si="23"/>
        <v>G06INCIS2027</v>
      </c>
      <c r="N191" s="21">
        <v>0.5</v>
      </c>
      <c r="O191" s="21" t="str">
        <f t="shared" si="24"/>
        <v>G07INCIS2027</v>
      </c>
      <c r="P191" s="21">
        <v>0.16</v>
      </c>
      <c r="S191" s="19" t="s">
        <v>1920</v>
      </c>
      <c r="T191" s="20">
        <v>2026</v>
      </c>
      <c r="U191" s="20" t="str">
        <f t="shared" si="25"/>
        <v>G09IBTEC2026</v>
      </c>
      <c r="V191" s="22">
        <v>0</v>
      </c>
      <c r="W191" s="22" t="str">
        <f t="shared" si="26"/>
        <v>G11IBTEC2026</v>
      </c>
      <c r="X191" s="22">
        <v>0</v>
      </c>
    </row>
    <row r="192" spans="1:24">
      <c r="A192" s="19" t="s">
        <v>2011</v>
      </c>
      <c r="B192" s="20">
        <v>2027</v>
      </c>
      <c r="C192" s="20" t="str">
        <f t="shared" si="18"/>
        <v>G01INFIS2027</v>
      </c>
      <c r="D192" s="21">
        <v>0.2</v>
      </c>
      <c r="E192" s="20" t="str">
        <f t="shared" si="19"/>
        <v>G02INFIS2027</v>
      </c>
      <c r="F192" s="21">
        <v>0.18</v>
      </c>
      <c r="G192" s="21" t="str">
        <f t="shared" si="20"/>
        <v>G03INFIS2027</v>
      </c>
      <c r="H192" s="21">
        <v>0.19</v>
      </c>
      <c r="I192" s="21" t="str">
        <f t="shared" si="21"/>
        <v>G04INFIS2027</v>
      </c>
      <c r="J192" s="21">
        <v>0.79</v>
      </c>
      <c r="K192" s="21" t="str">
        <f t="shared" si="22"/>
        <v>G05INFIS2027</v>
      </c>
      <c r="L192" s="21">
        <v>0.84</v>
      </c>
      <c r="M192" s="21" t="str">
        <f t="shared" si="23"/>
        <v>G06INFIS2027</v>
      </c>
      <c r="N192" s="21">
        <v>0.24</v>
      </c>
      <c r="O192" s="21" t="str">
        <f t="shared" si="24"/>
        <v>G07INFIS2027</v>
      </c>
      <c r="P192" s="21">
        <v>0.13</v>
      </c>
      <c r="S192" s="19" t="s">
        <v>1932</v>
      </c>
      <c r="T192" s="20">
        <v>2026</v>
      </c>
      <c r="U192" s="20" t="str">
        <f t="shared" si="25"/>
        <v>G09ICENP2026</v>
      </c>
      <c r="V192" s="22">
        <v>4</v>
      </c>
      <c r="W192" s="22" t="str">
        <f t="shared" si="26"/>
        <v>G11ICENP2026</v>
      </c>
      <c r="X192" s="22">
        <v>4.5</v>
      </c>
    </row>
    <row r="193" spans="1:24">
      <c r="A193" s="19" t="s">
        <v>2013</v>
      </c>
      <c r="B193" s="20">
        <v>2027</v>
      </c>
      <c r="C193" s="20" t="str">
        <f t="shared" si="18"/>
        <v>G01INHIS2027</v>
      </c>
      <c r="D193" s="21">
        <v>0.45</v>
      </c>
      <c r="E193" s="20" t="str">
        <f t="shared" si="19"/>
        <v>G02INHIS2027</v>
      </c>
      <c r="F193" s="21">
        <v>0.09</v>
      </c>
      <c r="G193" s="21" t="str">
        <f t="shared" si="20"/>
        <v>G03INHIS2027</v>
      </c>
      <c r="H193" s="21">
        <v>0.1</v>
      </c>
      <c r="I193" s="21" t="str">
        <f t="shared" si="21"/>
        <v>G04INHIS2027</v>
      </c>
      <c r="J193" s="21">
        <v>0.66</v>
      </c>
      <c r="K193" s="21" t="str">
        <f t="shared" si="22"/>
        <v>G05INHIS2027</v>
      </c>
      <c r="L193" s="21">
        <v>0.62</v>
      </c>
      <c r="M193" s="21" t="str">
        <f t="shared" si="23"/>
        <v>G06INHIS2027</v>
      </c>
      <c r="N193" s="21">
        <v>0.31</v>
      </c>
      <c r="O193" s="21" t="str">
        <f t="shared" si="24"/>
        <v>G07INHIS2027</v>
      </c>
      <c r="P193" s="21">
        <v>0.23</v>
      </c>
      <c r="S193" s="19" t="s">
        <v>2334</v>
      </c>
      <c r="T193" s="20">
        <v>2026</v>
      </c>
      <c r="U193" s="20" t="str">
        <f t="shared" si="25"/>
        <v>G09UFU2026</v>
      </c>
      <c r="V193" s="22">
        <v>4.37</v>
      </c>
      <c r="W193" s="22" t="str">
        <f t="shared" si="26"/>
        <v>G11UFU2026</v>
      </c>
      <c r="X193" s="22">
        <v>4.4400000000000004</v>
      </c>
    </row>
    <row r="194" spans="1:24">
      <c r="A194" s="19" t="s">
        <v>2037</v>
      </c>
      <c r="B194" s="20">
        <v>2027</v>
      </c>
      <c r="C194" s="20" t="str">
        <f t="shared" si="18"/>
        <v>G01IPUFU2027</v>
      </c>
      <c r="D194" s="21">
        <v>0.83660000000000001</v>
      </c>
      <c r="E194" s="20" t="str">
        <f t="shared" si="19"/>
        <v>G02IPUFU2027</v>
      </c>
      <c r="F194" s="21">
        <v>1.0800000000000001E-2</v>
      </c>
      <c r="G194" s="21" t="str">
        <f t="shared" si="20"/>
        <v>G03IPUFU2027</v>
      </c>
      <c r="H194" s="21">
        <v>4.0500000000000001E-2</v>
      </c>
      <c r="I194" s="21" t="str">
        <f t="shared" si="21"/>
        <v>G04IPUFU2027</v>
      </c>
      <c r="J194" s="21">
        <v>0.43380000000000002</v>
      </c>
      <c r="K194" s="21" t="str">
        <f t="shared" si="22"/>
        <v>G05IPUFU2027</v>
      </c>
      <c r="L194" s="21">
        <v>0.47299999999999998</v>
      </c>
      <c r="M194" s="21" t="str">
        <f t="shared" si="23"/>
        <v>G06IPUFU2027</v>
      </c>
      <c r="N194" s="21">
        <v>0.67679999999999996</v>
      </c>
      <c r="O194" s="21" t="str">
        <f t="shared" si="24"/>
        <v>G07IPUFU2027</v>
      </c>
      <c r="P194" s="21">
        <v>0.52</v>
      </c>
      <c r="S194" s="19" t="s">
        <v>1785</v>
      </c>
      <c r="T194" s="20">
        <v>2027</v>
      </c>
      <c r="U194" s="20" t="str">
        <f t="shared" si="25"/>
        <v>G09FAMAT2027</v>
      </c>
      <c r="V194" s="22">
        <v>3.5</v>
      </c>
      <c r="W194" s="22" t="str">
        <f t="shared" si="26"/>
        <v>G11FAMAT2027</v>
      </c>
      <c r="X194" s="22">
        <v>4.5</v>
      </c>
    </row>
    <row r="195" spans="1:24">
      <c r="A195" s="19" t="s">
        <v>2043</v>
      </c>
      <c r="B195" s="20">
        <v>2027</v>
      </c>
      <c r="C195" s="20" t="str">
        <f t="shared" si="18"/>
        <v>G01IQUFU2027</v>
      </c>
      <c r="D195" s="21">
        <v>0.59</v>
      </c>
      <c r="E195" s="20" t="str">
        <f t="shared" si="19"/>
        <v>G02IQUFU2027</v>
      </c>
      <c r="F195" s="21">
        <v>0.26</v>
      </c>
      <c r="G195" s="21" t="str">
        <f t="shared" si="20"/>
        <v>G03IQUFU2027</v>
      </c>
      <c r="H195" s="21">
        <v>0.1</v>
      </c>
      <c r="I195" s="21" t="str">
        <f t="shared" si="21"/>
        <v>G04IQUFU2027</v>
      </c>
      <c r="J195" s="21">
        <v>0.86</v>
      </c>
      <c r="K195" s="21" t="str">
        <f t="shared" si="22"/>
        <v>G05IQUFU2027</v>
      </c>
      <c r="L195" s="21">
        <v>0.94</v>
      </c>
      <c r="M195" s="21" t="str">
        <f t="shared" si="23"/>
        <v>G06IQUFU2027</v>
      </c>
      <c r="N195" s="21">
        <v>0.17</v>
      </c>
      <c r="O195" s="21" t="str">
        <f t="shared" si="24"/>
        <v>G07IQUFU2027</v>
      </c>
      <c r="P195" s="21">
        <v>0.1</v>
      </c>
      <c r="S195" s="19" t="s">
        <v>1852</v>
      </c>
      <c r="T195" s="20">
        <v>2027</v>
      </c>
      <c r="U195" s="20" t="str">
        <f t="shared" si="25"/>
        <v>G09FAUED2027</v>
      </c>
      <c r="V195" s="22">
        <v>5</v>
      </c>
      <c r="W195" s="22" t="str">
        <f t="shared" si="26"/>
        <v>G11FAUED2027</v>
      </c>
      <c r="X195" s="22">
        <v>6.5</v>
      </c>
    </row>
    <row r="196" spans="1:24">
      <c r="A196" s="19" t="s">
        <v>1739</v>
      </c>
      <c r="B196" s="20">
        <v>2027</v>
      </c>
      <c r="C196" s="20" t="str">
        <f t="shared" ref="C196:C200" si="27">$D$2&amp;A196&amp;B196</f>
        <v>G01FAEFI2027</v>
      </c>
      <c r="D196" s="21">
        <v>0.59</v>
      </c>
      <c r="E196" s="20" t="str">
        <f t="shared" ref="E196:E200" si="28">$F$2&amp;A196&amp;B196</f>
        <v>G02FAEFI2027</v>
      </c>
      <c r="F196" s="21">
        <v>0.08</v>
      </c>
      <c r="G196" s="21" t="str">
        <f t="shared" ref="G196:G200" si="29">$H$2&amp;A196&amp;B196</f>
        <v>G03FAEFI2027</v>
      </c>
      <c r="H196" s="21">
        <v>4.7500000000000001E-2</v>
      </c>
      <c r="I196" s="21" t="str">
        <f t="shared" ref="I196:I200" si="30">$J$2&amp;A196&amp;B196</f>
        <v>G04FAEFI2027</v>
      </c>
      <c r="J196" s="21">
        <v>0.59</v>
      </c>
      <c r="K196" s="21" t="str">
        <f t="shared" ref="K196:K200" si="31">$L$2&amp;A196&amp;B196</f>
        <v>G05FAEFI2027</v>
      </c>
      <c r="L196" s="21" t="s">
        <v>1779</v>
      </c>
      <c r="M196" s="21" t="str">
        <f t="shared" ref="M196:M200" si="32">$N$2&amp;A196&amp;B196</f>
        <v>G06FAEFI2027</v>
      </c>
      <c r="N196" s="21">
        <v>0.35</v>
      </c>
      <c r="O196" s="21" t="str">
        <f t="shared" ref="O196:O200" si="33">$P$2&amp;A196&amp;B196</f>
        <v>G07FAEFI2027</v>
      </c>
      <c r="P196" s="21">
        <v>0.4</v>
      </c>
      <c r="S196" s="19" t="s">
        <v>1990</v>
      </c>
      <c r="T196" s="20">
        <v>2027</v>
      </c>
      <c r="U196" s="20" t="str">
        <f t="shared" ref="U196:U200" si="34">$V$2&amp;S196&amp;T196</f>
        <v>G09ILEEL2027</v>
      </c>
      <c r="V196" s="22">
        <v>4.7</v>
      </c>
      <c r="W196" s="22" t="str">
        <f t="shared" ref="W196:W200" si="35">$X$2&amp;S196&amp;T196</f>
        <v>G11ILEEL2027</v>
      </c>
      <c r="X196" s="22">
        <v>4.75</v>
      </c>
    </row>
    <row r="197" spans="1:24">
      <c r="A197" s="19" t="s">
        <v>1850</v>
      </c>
      <c r="B197" s="20">
        <v>2027</v>
      </c>
      <c r="C197" s="20" t="str">
        <f t="shared" si="27"/>
        <v>G01FAMEV2027</v>
      </c>
      <c r="D197" s="21">
        <v>0.78</v>
      </c>
      <c r="E197" s="20" t="str">
        <f t="shared" si="28"/>
        <v>G02FAMEV2027</v>
      </c>
      <c r="F197" s="21">
        <v>5.8000000000000003E-2</v>
      </c>
      <c r="G197" s="21" t="str">
        <f t="shared" si="29"/>
        <v>G03FAMEV2027</v>
      </c>
      <c r="H197" s="21">
        <v>3.5999999999999997E-2</v>
      </c>
      <c r="I197" s="21" t="str">
        <f t="shared" si="30"/>
        <v>G04FAMEV2027</v>
      </c>
      <c r="J197" s="21">
        <v>0.52</v>
      </c>
      <c r="K197" s="21" t="str">
        <f t="shared" si="31"/>
        <v>G05FAMEV2027</v>
      </c>
      <c r="L197" s="21">
        <v>0.54</v>
      </c>
      <c r="M197" s="21" t="str">
        <f t="shared" si="32"/>
        <v>G06FAMEV2027</v>
      </c>
      <c r="N197" s="21">
        <v>0.47</v>
      </c>
      <c r="O197" s="21" t="str">
        <f t="shared" si="33"/>
        <v>G07FAMEV2027</v>
      </c>
      <c r="P197" s="21">
        <v>0.44</v>
      </c>
      <c r="S197" s="19" t="s">
        <v>1739</v>
      </c>
      <c r="T197" s="20">
        <v>2027</v>
      </c>
      <c r="U197" s="20" t="str">
        <f t="shared" si="34"/>
        <v>G09FAEFI2027</v>
      </c>
      <c r="V197" s="22">
        <v>3.67</v>
      </c>
      <c r="W197" s="22" t="str">
        <f t="shared" si="35"/>
        <v>G11FAEFI2027</v>
      </c>
      <c r="X197" s="22">
        <v>3.67</v>
      </c>
    </row>
    <row r="198" spans="1:24">
      <c r="A198" s="19" t="s">
        <v>1920</v>
      </c>
      <c r="B198" s="20">
        <v>2027</v>
      </c>
      <c r="C198" s="20" t="str">
        <f t="shared" si="27"/>
        <v>G01IBTEC2027</v>
      </c>
      <c r="D198" s="21">
        <v>0.8</v>
      </c>
      <c r="E198" s="20" t="str">
        <f t="shared" si="28"/>
        <v>G02IBTEC2027</v>
      </c>
      <c r="F198" s="21">
        <v>0.03</v>
      </c>
      <c r="G198" s="21" t="str">
        <f t="shared" si="29"/>
        <v>G03IBTEC2027</v>
      </c>
      <c r="H198" s="21">
        <v>0</v>
      </c>
      <c r="I198" s="21" t="str">
        <f t="shared" si="30"/>
        <v>G04IBTEC2027</v>
      </c>
      <c r="J198" s="21">
        <v>0.6</v>
      </c>
      <c r="K198" s="21" t="str">
        <f t="shared" si="31"/>
        <v>G05IBTEC2027</v>
      </c>
      <c r="L198" s="21">
        <v>0.6</v>
      </c>
      <c r="M198" s="21" t="str">
        <f t="shared" si="32"/>
        <v>G06IBTEC2027</v>
      </c>
      <c r="N198" s="21">
        <v>0.4</v>
      </c>
      <c r="O198" s="21" t="str">
        <f t="shared" si="33"/>
        <v>G07IBTEC2027</v>
      </c>
      <c r="P198" s="21">
        <v>0.4</v>
      </c>
      <c r="S198" s="19" t="s">
        <v>1920</v>
      </c>
      <c r="T198" s="20">
        <v>2027</v>
      </c>
      <c r="U198" s="20" t="str">
        <f t="shared" si="34"/>
        <v>G09IBTEC2027</v>
      </c>
      <c r="V198" s="22">
        <v>0</v>
      </c>
      <c r="W198" s="22" t="str">
        <f t="shared" si="35"/>
        <v>G11IBTEC2027</v>
      </c>
      <c r="X198" s="22">
        <v>0</v>
      </c>
    </row>
    <row r="199" spans="1:24">
      <c r="A199" s="19" t="s">
        <v>1932</v>
      </c>
      <c r="B199" s="20">
        <v>2027</v>
      </c>
      <c r="C199" s="20" t="str">
        <f t="shared" si="27"/>
        <v>G01ICENP2027</v>
      </c>
      <c r="D199" s="21">
        <v>0.38500000000000001</v>
      </c>
      <c r="E199" s="20" t="str">
        <f t="shared" si="28"/>
        <v>G02ICENP2027</v>
      </c>
      <c r="F199" s="21">
        <v>0.13500000000000001</v>
      </c>
      <c r="G199" s="21" t="str">
        <f t="shared" si="29"/>
        <v>G03ICENP2027</v>
      </c>
      <c r="H199" s="21">
        <v>0.11</v>
      </c>
      <c r="I199" s="21" t="str">
        <f t="shared" si="30"/>
        <v>G04ICENP2027</v>
      </c>
      <c r="J199" s="21">
        <v>0.61</v>
      </c>
      <c r="K199" s="21" t="str">
        <f t="shared" si="31"/>
        <v>G05ICENP2027</v>
      </c>
      <c r="L199" s="21">
        <v>0.63500000000000001</v>
      </c>
      <c r="M199" s="21" t="str">
        <f t="shared" si="32"/>
        <v>G06ICENP2027</v>
      </c>
      <c r="N199" s="21">
        <v>0.26939999999999997</v>
      </c>
      <c r="O199" s="21" t="str">
        <f t="shared" si="33"/>
        <v>G07ICENP2027</v>
      </c>
      <c r="P199" s="21">
        <v>0.185</v>
      </c>
      <c r="S199" s="19" t="s">
        <v>1932</v>
      </c>
      <c r="T199" s="20">
        <v>2027</v>
      </c>
      <c r="U199" s="20" t="str">
        <f t="shared" si="34"/>
        <v>G09ICENP2027</v>
      </c>
      <c r="V199" s="22">
        <v>4</v>
      </c>
      <c r="W199" s="22" t="str">
        <f t="shared" si="35"/>
        <v>G11ICENP2027</v>
      </c>
      <c r="X199" s="22">
        <v>4.5</v>
      </c>
    </row>
    <row r="200" spans="1:24">
      <c r="A200" s="19" t="s">
        <v>2334</v>
      </c>
      <c r="B200" s="20">
        <v>2027</v>
      </c>
      <c r="C200" s="20" t="str">
        <f t="shared" si="27"/>
        <v>G01UFU2027</v>
      </c>
      <c r="D200" s="21">
        <v>0.6089</v>
      </c>
      <c r="E200" s="20" t="str">
        <f t="shared" si="28"/>
        <v>G02UFU2027</v>
      </c>
      <c r="F200" s="21">
        <v>8.7599999999999997E-2</v>
      </c>
      <c r="G200" s="21" t="str">
        <f t="shared" si="29"/>
        <v>G03UFU2027</v>
      </c>
      <c r="H200" s="21">
        <v>9.4399999999999998E-2</v>
      </c>
      <c r="I200" s="21" t="str">
        <f t="shared" si="30"/>
        <v>G04UFU2027</v>
      </c>
      <c r="J200" s="21">
        <v>0.47499999999999998</v>
      </c>
      <c r="K200" s="21" t="str">
        <f t="shared" si="31"/>
        <v>G05UFU2027</v>
      </c>
      <c r="L200" s="21">
        <v>0.47499999999999998</v>
      </c>
      <c r="M200" s="21" t="str">
        <f t="shared" si="32"/>
        <v>G06UFU2027</v>
      </c>
      <c r="N200" s="21">
        <v>0.49640000000000001</v>
      </c>
      <c r="O200" s="21" t="str">
        <f t="shared" si="33"/>
        <v>G07UFU2027</v>
      </c>
      <c r="P200" s="21">
        <v>0.31850000000000001</v>
      </c>
      <c r="S200" s="19" t="s">
        <v>2334</v>
      </c>
      <c r="T200" s="20">
        <v>2027</v>
      </c>
      <c r="U200" s="20" t="str">
        <f t="shared" si="34"/>
        <v>G09UFU2027</v>
      </c>
      <c r="V200" s="22">
        <v>4.3899999999999997</v>
      </c>
      <c r="W200" s="22" t="str">
        <f t="shared" si="35"/>
        <v>G11UFU2027</v>
      </c>
      <c r="X200" s="22">
        <v>4.47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500E3-13C0-4F99-B8BC-C4DAA3CE00F7}">
  <dimension ref="B2:C1784"/>
  <sheetViews>
    <sheetView workbookViewId="0">
      <selection activeCell="C4" sqref="C4"/>
    </sheetView>
  </sheetViews>
  <sheetFormatPr defaultRowHeight="15"/>
  <sheetData>
    <row r="2" spans="2:3">
      <c r="B2" t="s">
        <v>2335</v>
      </c>
      <c r="C2" t="s">
        <v>2336</v>
      </c>
    </row>
    <row r="3" spans="2:3">
      <c r="B3" t="s">
        <v>2337</v>
      </c>
      <c r="C3" s="23">
        <v>0.65</v>
      </c>
    </row>
    <row r="4" spans="2:3">
      <c r="B4" t="s">
        <v>2338</v>
      </c>
      <c r="C4" s="23">
        <v>0.5232</v>
      </c>
    </row>
    <row r="5" spans="2:3">
      <c r="B5" t="s">
        <v>2339</v>
      </c>
      <c r="C5" s="23">
        <v>5.4000000000000003E-3</v>
      </c>
    </row>
    <row r="6" spans="2:3">
      <c r="B6" t="s">
        <v>2340</v>
      </c>
      <c r="C6" s="23">
        <v>0.27</v>
      </c>
    </row>
    <row r="7" spans="2:3">
      <c r="B7" t="s">
        <v>2341</v>
      </c>
      <c r="C7" s="23">
        <v>0.86</v>
      </c>
    </row>
    <row r="8" spans="2:3">
      <c r="B8" t="s">
        <v>2342</v>
      </c>
      <c r="C8" s="23">
        <v>0.59</v>
      </c>
    </row>
    <row r="9" spans="2:3">
      <c r="B9" t="s">
        <v>2343</v>
      </c>
      <c r="C9" s="23">
        <v>0.28999999999999998</v>
      </c>
    </row>
    <row r="10" spans="2:3">
      <c r="B10" t="s">
        <v>2344</v>
      </c>
      <c r="C10" s="23">
        <v>0.70699999999999996</v>
      </c>
    </row>
    <row r="11" spans="2:3">
      <c r="B11" t="s">
        <v>2345</v>
      </c>
      <c r="C11" s="23">
        <v>0.69220000000000004</v>
      </c>
    </row>
    <row r="12" spans="2:3">
      <c r="B12" t="s">
        <v>2346</v>
      </c>
      <c r="C12" s="23">
        <v>0.75</v>
      </c>
    </row>
    <row r="13" spans="2:3">
      <c r="B13" t="s">
        <v>2347</v>
      </c>
      <c r="C13" s="23">
        <v>0.441</v>
      </c>
    </row>
    <row r="14" spans="2:3">
      <c r="B14" t="s">
        <v>2348</v>
      </c>
      <c r="C14" s="23">
        <v>0.6</v>
      </c>
    </row>
    <row r="15" spans="2:3">
      <c r="B15" t="s">
        <v>2349</v>
      </c>
      <c r="C15" s="23">
        <v>0.83499999999999996</v>
      </c>
    </row>
    <row r="16" spans="2:3">
      <c r="B16" t="s">
        <v>2350</v>
      </c>
      <c r="C16" s="23">
        <v>0.79</v>
      </c>
    </row>
    <row r="17" spans="2:3">
      <c r="B17" t="s">
        <v>2351</v>
      </c>
      <c r="C17" s="23">
        <v>0.61</v>
      </c>
    </row>
    <row r="18" spans="2:3">
      <c r="B18" t="s">
        <v>2352</v>
      </c>
      <c r="C18" s="23">
        <v>0.71</v>
      </c>
    </row>
    <row r="19" spans="2:3">
      <c r="B19" t="s">
        <v>2353</v>
      </c>
      <c r="C19" s="23">
        <v>0.36259999999999998</v>
      </c>
    </row>
    <row r="20" spans="2:3">
      <c r="B20" t="s">
        <v>2354</v>
      </c>
      <c r="C20" s="23">
        <v>0.55000000000000004</v>
      </c>
    </row>
    <row r="21" spans="2:3">
      <c r="B21" t="s">
        <v>2355</v>
      </c>
      <c r="C21" s="23">
        <v>0.45500000000000002</v>
      </c>
    </row>
    <row r="22" spans="2:3">
      <c r="B22" t="s">
        <v>2356</v>
      </c>
      <c r="C22" s="23">
        <v>0.5</v>
      </c>
    </row>
    <row r="23" spans="2:3">
      <c r="B23" t="s">
        <v>2357</v>
      </c>
      <c r="C23" s="23">
        <v>0.4</v>
      </c>
    </row>
    <row r="24" spans="2:3">
      <c r="B24" t="s">
        <v>2358</v>
      </c>
      <c r="C24" s="23">
        <v>0.4</v>
      </c>
    </row>
    <row r="25" spans="2:3">
      <c r="B25" t="s">
        <v>2359</v>
      </c>
      <c r="C25" s="23">
        <v>0.71</v>
      </c>
    </row>
    <row r="26" spans="2:3">
      <c r="B26" t="s">
        <v>2360</v>
      </c>
      <c r="C26" s="23">
        <v>0.49</v>
      </c>
    </row>
    <row r="27" spans="2:3">
      <c r="B27" t="s">
        <v>2361</v>
      </c>
      <c r="C27" s="23">
        <v>0.16</v>
      </c>
    </row>
    <row r="28" spans="2:3">
      <c r="B28" t="s">
        <v>2362</v>
      </c>
      <c r="C28" s="23">
        <v>0.43</v>
      </c>
    </row>
    <row r="29" spans="2:3">
      <c r="B29" t="s">
        <v>2363</v>
      </c>
      <c r="C29" s="23">
        <v>0.78659999999999997</v>
      </c>
    </row>
    <row r="30" spans="2:3">
      <c r="B30" t="s">
        <v>2364</v>
      </c>
      <c r="C30" s="23">
        <v>0.53</v>
      </c>
    </row>
    <row r="31" spans="2:3">
      <c r="B31" t="s">
        <v>2365</v>
      </c>
      <c r="C31" s="23">
        <v>0.52</v>
      </c>
    </row>
    <row r="32" spans="2:3">
      <c r="B32" t="s">
        <v>2366</v>
      </c>
      <c r="C32" s="23">
        <v>0.74</v>
      </c>
    </row>
    <row r="33" spans="2:3">
      <c r="B33" t="s">
        <v>2367</v>
      </c>
      <c r="C33" s="23">
        <v>0.72</v>
      </c>
    </row>
    <row r="34" spans="2:3">
      <c r="B34" t="s">
        <v>2368</v>
      </c>
      <c r="C34" s="23">
        <v>0.372</v>
      </c>
    </row>
    <row r="35" spans="2:3">
      <c r="B35" t="s">
        <v>2369</v>
      </c>
      <c r="C35" s="23">
        <v>0.53710000000000002</v>
      </c>
    </row>
    <row r="36" spans="2:3">
      <c r="B36" t="s">
        <v>2370</v>
      </c>
      <c r="C36" s="23">
        <v>0.65</v>
      </c>
    </row>
    <row r="37" spans="2:3">
      <c r="B37" t="s">
        <v>2371</v>
      </c>
      <c r="C37" s="23">
        <v>0.55000000000000004</v>
      </c>
    </row>
    <row r="38" spans="2:3">
      <c r="B38" t="s">
        <v>2372</v>
      </c>
      <c r="C38" s="23">
        <v>5.4000000000000003E-3</v>
      </c>
    </row>
    <row r="39" spans="2:3">
      <c r="B39" t="s">
        <v>2373</v>
      </c>
      <c r="C39" s="23">
        <v>0.28000000000000003</v>
      </c>
    </row>
    <row r="40" spans="2:3">
      <c r="B40" t="s">
        <v>2374</v>
      </c>
      <c r="C40" s="23">
        <v>0.87</v>
      </c>
    </row>
    <row r="41" spans="2:3">
      <c r="B41" t="s">
        <v>2375</v>
      </c>
      <c r="C41" s="23">
        <v>0.6</v>
      </c>
    </row>
    <row r="42" spans="2:3">
      <c r="B42" t="s">
        <v>2376</v>
      </c>
      <c r="C42" s="23">
        <v>0.32</v>
      </c>
    </row>
    <row r="43" spans="2:3">
      <c r="B43" t="s">
        <v>2377</v>
      </c>
      <c r="C43" s="23">
        <v>0.70699999999999996</v>
      </c>
    </row>
    <row r="44" spans="2:3">
      <c r="B44" t="s">
        <v>2378</v>
      </c>
      <c r="C44" s="23">
        <v>0.72599999999999998</v>
      </c>
    </row>
    <row r="45" spans="2:3">
      <c r="B45" t="s">
        <v>2379</v>
      </c>
      <c r="C45" s="23">
        <v>0.76</v>
      </c>
    </row>
    <row r="46" spans="2:3">
      <c r="B46" t="s">
        <v>2380</v>
      </c>
      <c r="C46" s="23">
        <v>0.441</v>
      </c>
    </row>
    <row r="47" spans="2:3">
      <c r="B47" t="s">
        <v>2381</v>
      </c>
      <c r="C47" s="23">
        <v>0.61</v>
      </c>
    </row>
    <row r="48" spans="2:3">
      <c r="B48" t="s">
        <v>2382</v>
      </c>
      <c r="C48" s="23">
        <v>0.84499999999999997</v>
      </c>
    </row>
    <row r="49" spans="2:3">
      <c r="B49" t="s">
        <v>2383</v>
      </c>
      <c r="C49" s="23">
        <v>0.79</v>
      </c>
    </row>
    <row r="50" spans="2:3">
      <c r="B50" t="s">
        <v>2384</v>
      </c>
      <c r="C50" s="23">
        <v>0.62</v>
      </c>
    </row>
    <row r="51" spans="2:3">
      <c r="B51" t="s">
        <v>2385</v>
      </c>
      <c r="C51" s="23">
        <v>0.74</v>
      </c>
    </row>
    <row r="52" spans="2:3">
      <c r="B52" t="s">
        <v>2386</v>
      </c>
      <c r="C52" s="23">
        <v>0.36259999999999998</v>
      </c>
    </row>
    <row r="53" spans="2:3">
      <c r="B53" t="s">
        <v>2387</v>
      </c>
      <c r="C53" s="23">
        <v>0.55000000000000004</v>
      </c>
    </row>
    <row r="54" spans="2:3">
      <c r="B54" t="s">
        <v>2388</v>
      </c>
      <c r="C54" s="23">
        <v>0.50560000000000005</v>
      </c>
    </row>
    <row r="55" spans="2:3">
      <c r="B55" t="s">
        <v>2389</v>
      </c>
      <c r="C55" s="23">
        <v>0.6</v>
      </c>
    </row>
    <row r="56" spans="2:3">
      <c r="B56" t="s">
        <v>2390</v>
      </c>
      <c r="C56" s="23">
        <v>0.45</v>
      </c>
    </row>
    <row r="57" spans="2:3">
      <c r="B57" t="s">
        <v>2391</v>
      </c>
      <c r="C57" s="23">
        <v>0.42</v>
      </c>
    </row>
    <row r="58" spans="2:3">
      <c r="B58" t="s">
        <v>2392</v>
      </c>
      <c r="C58" s="23">
        <v>0.76</v>
      </c>
    </row>
    <row r="59" spans="2:3">
      <c r="B59" t="s">
        <v>2393</v>
      </c>
      <c r="C59" s="23">
        <v>0.5</v>
      </c>
    </row>
    <row r="60" spans="2:3">
      <c r="B60" t="s">
        <v>2394</v>
      </c>
      <c r="C60" s="23">
        <v>0.17</v>
      </c>
    </row>
    <row r="61" spans="2:3">
      <c r="B61" t="s">
        <v>2395</v>
      </c>
      <c r="C61" s="23">
        <v>0.43</v>
      </c>
    </row>
    <row r="62" spans="2:3">
      <c r="B62" t="s">
        <v>2396</v>
      </c>
      <c r="C62" s="23">
        <v>0.79659999999999997</v>
      </c>
    </row>
    <row r="63" spans="2:3">
      <c r="B63" t="s">
        <v>2397</v>
      </c>
      <c r="C63" s="23">
        <v>0.53</v>
      </c>
    </row>
    <row r="64" spans="2:3">
      <c r="B64" t="s">
        <v>2398</v>
      </c>
      <c r="C64" s="23">
        <v>0.53</v>
      </c>
    </row>
    <row r="65" spans="2:3">
      <c r="B65" t="s">
        <v>2399</v>
      </c>
      <c r="C65" s="23">
        <v>0.75</v>
      </c>
    </row>
    <row r="66" spans="2:3">
      <c r="B66" t="s">
        <v>2400</v>
      </c>
      <c r="C66" s="23">
        <v>0.75</v>
      </c>
    </row>
    <row r="67" spans="2:3">
      <c r="B67" t="s">
        <v>2401</v>
      </c>
      <c r="C67" s="23">
        <v>0.375</v>
      </c>
    </row>
    <row r="68" spans="2:3">
      <c r="B68" t="s">
        <v>2402</v>
      </c>
      <c r="C68" s="23">
        <v>0.55159999999999998</v>
      </c>
    </row>
    <row r="69" spans="2:3">
      <c r="B69" t="s">
        <v>2403</v>
      </c>
      <c r="C69" s="23">
        <v>0.66</v>
      </c>
    </row>
    <row r="70" spans="2:3">
      <c r="B70" t="s">
        <v>2404</v>
      </c>
      <c r="C70" s="23">
        <v>0.56999999999999995</v>
      </c>
    </row>
    <row r="71" spans="2:3">
      <c r="B71" t="s">
        <v>2405</v>
      </c>
      <c r="C71" s="23">
        <v>0.54</v>
      </c>
    </row>
    <row r="72" spans="2:3">
      <c r="B72" t="s">
        <v>2406</v>
      </c>
      <c r="C72" s="23">
        <v>0.28000000000000003</v>
      </c>
    </row>
    <row r="73" spans="2:3">
      <c r="B73" t="s">
        <v>2407</v>
      </c>
      <c r="C73" s="23">
        <v>0.88</v>
      </c>
    </row>
    <row r="74" spans="2:3">
      <c r="B74" t="s">
        <v>2408</v>
      </c>
      <c r="C74" s="23">
        <v>0.61</v>
      </c>
    </row>
    <row r="75" spans="2:3">
      <c r="B75" t="s">
        <v>2409</v>
      </c>
      <c r="C75" s="23">
        <v>0.35</v>
      </c>
    </row>
    <row r="76" spans="2:3">
      <c r="B76" t="s">
        <v>2410</v>
      </c>
      <c r="C76" s="23">
        <v>0.70699999999999996</v>
      </c>
    </row>
    <row r="77" spans="2:3">
      <c r="B77" t="s">
        <v>2411</v>
      </c>
      <c r="C77" s="23">
        <v>0.76319999999999999</v>
      </c>
    </row>
    <row r="78" spans="2:3">
      <c r="B78" t="s">
        <v>2412</v>
      </c>
      <c r="C78" s="23">
        <v>0.77</v>
      </c>
    </row>
    <row r="79" spans="2:3">
      <c r="B79" t="s">
        <v>2413</v>
      </c>
      <c r="C79" s="23">
        <v>0.44500000000000001</v>
      </c>
    </row>
    <row r="80" spans="2:3">
      <c r="B80" t="s">
        <v>2414</v>
      </c>
      <c r="C80" s="23">
        <v>0.625</v>
      </c>
    </row>
    <row r="81" spans="2:3">
      <c r="B81" t="s">
        <v>2415</v>
      </c>
      <c r="C81" s="23">
        <v>0.85499999999999998</v>
      </c>
    </row>
    <row r="82" spans="2:3">
      <c r="B82" t="s">
        <v>2416</v>
      </c>
      <c r="C82" s="23">
        <v>0.8</v>
      </c>
    </row>
    <row r="83" spans="2:3">
      <c r="B83" t="s">
        <v>2417</v>
      </c>
      <c r="C83" s="23">
        <v>0.62</v>
      </c>
    </row>
    <row r="84" spans="2:3">
      <c r="B84" t="s">
        <v>2418</v>
      </c>
      <c r="C84" s="23">
        <v>0.77</v>
      </c>
    </row>
    <row r="85" spans="2:3">
      <c r="B85" t="s">
        <v>2419</v>
      </c>
      <c r="C85" s="23">
        <v>0.36259999999999998</v>
      </c>
    </row>
    <row r="86" spans="2:3">
      <c r="B86" t="s">
        <v>2420</v>
      </c>
      <c r="C86" s="23">
        <v>0.56499999999999995</v>
      </c>
    </row>
    <row r="87" spans="2:3">
      <c r="B87" t="s">
        <v>2421</v>
      </c>
      <c r="C87" s="23">
        <v>0.56559999999999999</v>
      </c>
    </row>
    <row r="88" spans="2:3">
      <c r="B88" t="s">
        <v>2422</v>
      </c>
      <c r="C88" s="23">
        <v>0.6</v>
      </c>
    </row>
    <row r="89" spans="2:3">
      <c r="B89" t="s">
        <v>2423</v>
      </c>
      <c r="C89" s="23">
        <v>0.5</v>
      </c>
    </row>
    <row r="90" spans="2:3">
      <c r="B90" t="s">
        <v>2424</v>
      </c>
      <c r="C90" s="23">
        <v>0.45</v>
      </c>
    </row>
    <row r="91" spans="2:3">
      <c r="B91" t="s">
        <v>2425</v>
      </c>
      <c r="C91" s="23">
        <v>0.81</v>
      </c>
    </row>
    <row r="92" spans="2:3">
      <c r="B92" t="s">
        <v>2426</v>
      </c>
      <c r="C92" s="23">
        <v>0.51</v>
      </c>
    </row>
    <row r="93" spans="2:3">
      <c r="B93" t="s">
        <v>2427</v>
      </c>
      <c r="C93" s="23">
        <v>0.18</v>
      </c>
    </row>
    <row r="94" spans="2:3">
      <c r="B94" t="s">
        <v>2428</v>
      </c>
      <c r="C94" s="23">
        <v>0.43</v>
      </c>
    </row>
    <row r="95" spans="2:3">
      <c r="B95" t="s">
        <v>2429</v>
      </c>
      <c r="C95" s="23">
        <v>0.80659999999999998</v>
      </c>
    </row>
    <row r="96" spans="2:3">
      <c r="B96" t="s">
        <v>2430</v>
      </c>
      <c r="C96" s="23">
        <v>0.53</v>
      </c>
    </row>
    <row r="97" spans="2:3">
      <c r="B97" t="s">
        <v>2431</v>
      </c>
      <c r="C97" s="23">
        <v>0.55000000000000004</v>
      </c>
    </row>
    <row r="98" spans="2:3">
      <c r="B98" t="s">
        <v>2432</v>
      </c>
      <c r="C98" s="23">
        <v>0.76</v>
      </c>
    </row>
    <row r="99" spans="2:3">
      <c r="B99" t="s">
        <v>2433</v>
      </c>
      <c r="C99" s="23">
        <v>0.77</v>
      </c>
    </row>
    <row r="100" spans="2:3">
      <c r="B100" t="s">
        <v>2434</v>
      </c>
      <c r="C100" s="23">
        <v>0.378</v>
      </c>
    </row>
    <row r="101" spans="2:3">
      <c r="B101" t="s">
        <v>2435</v>
      </c>
      <c r="C101" s="23">
        <v>0.56389999999999996</v>
      </c>
    </row>
    <row r="102" spans="2:3">
      <c r="B102" t="s">
        <v>2436</v>
      </c>
      <c r="C102" s="23">
        <v>0.66</v>
      </c>
    </row>
    <row r="103" spans="2:3">
      <c r="B103" t="s">
        <v>2437</v>
      </c>
      <c r="C103" s="23">
        <v>0.59</v>
      </c>
    </row>
    <row r="104" spans="2:3">
      <c r="B104" t="s">
        <v>2438</v>
      </c>
      <c r="C104" s="23">
        <v>0.54</v>
      </c>
    </row>
    <row r="105" spans="2:3">
      <c r="B105" t="s">
        <v>2439</v>
      </c>
      <c r="C105" s="23">
        <v>0.28999999999999998</v>
      </c>
    </row>
    <row r="106" spans="2:3">
      <c r="B106" t="s">
        <v>2440</v>
      </c>
      <c r="C106" s="23">
        <v>0.89</v>
      </c>
    </row>
    <row r="107" spans="2:3">
      <c r="B107" t="s">
        <v>2441</v>
      </c>
      <c r="C107" s="23">
        <v>0.62</v>
      </c>
    </row>
    <row r="108" spans="2:3">
      <c r="B108" t="s">
        <v>2442</v>
      </c>
      <c r="C108" s="23">
        <v>0.38</v>
      </c>
    </row>
    <row r="109" spans="2:3">
      <c r="B109" t="s">
        <v>2443</v>
      </c>
      <c r="C109" s="23">
        <v>0.70699999999999996</v>
      </c>
    </row>
    <row r="110" spans="2:3">
      <c r="B110" t="s">
        <v>2444</v>
      </c>
      <c r="C110" s="23">
        <v>0.80100000000000005</v>
      </c>
    </row>
    <row r="111" spans="2:3">
      <c r="B111" t="s">
        <v>2445</v>
      </c>
      <c r="C111" s="23">
        <v>0.78</v>
      </c>
    </row>
    <row r="112" spans="2:3">
      <c r="B112" t="s">
        <v>2446</v>
      </c>
      <c r="C112" s="23">
        <v>0.44500000000000001</v>
      </c>
    </row>
    <row r="113" spans="2:3">
      <c r="B113" t="s">
        <v>2447</v>
      </c>
      <c r="C113" s="23">
        <v>0.64</v>
      </c>
    </row>
    <row r="114" spans="2:3">
      <c r="B114" t="s">
        <v>2448</v>
      </c>
      <c r="C114" s="23">
        <v>0.86499999999999999</v>
      </c>
    </row>
    <row r="115" spans="2:3">
      <c r="B115" t="s">
        <v>2449</v>
      </c>
      <c r="C115" s="23">
        <v>0.8</v>
      </c>
    </row>
    <row r="116" spans="2:3">
      <c r="B116" t="s">
        <v>2450</v>
      </c>
      <c r="C116" s="23">
        <v>0.63</v>
      </c>
    </row>
    <row r="117" spans="2:3">
      <c r="B117" t="s">
        <v>2451</v>
      </c>
      <c r="C117" s="23">
        <v>0.8</v>
      </c>
    </row>
    <row r="118" spans="2:3">
      <c r="B118" t="s">
        <v>2452</v>
      </c>
      <c r="C118" s="23">
        <v>0.37</v>
      </c>
    </row>
    <row r="119" spans="2:3">
      <c r="B119" t="s">
        <v>2453</v>
      </c>
      <c r="C119" s="23">
        <v>0.57499999999999996</v>
      </c>
    </row>
    <row r="120" spans="2:3">
      <c r="B120" t="s">
        <v>2454</v>
      </c>
      <c r="C120" s="23">
        <v>0.61560000000000004</v>
      </c>
    </row>
    <row r="121" spans="2:3">
      <c r="B121" t="s">
        <v>2455</v>
      </c>
      <c r="C121" s="23">
        <v>0.7</v>
      </c>
    </row>
    <row r="122" spans="2:3">
      <c r="B122" t="s">
        <v>2456</v>
      </c>
      <c r="C122" s="23">
        <v>0.55000000000000004</v>
      </c>
    </row>
    <row r="123" spans="2:3">
      <c r="B123" t="s">
        <v>2457</v>
      </c>
      <c r="C123" s="23">
        <v>0.45</v>
      </c>
    </row>
    <row r="124" spans="2:3">
      <c r="B124" t="s">
        <v>2458</v>
      </c>
      <c r="C124" s="23">
        <v>0.86</v>
      </c>
    </row>
    <row r="125" spans="2:3">
      <c r="B125" t="s">
        <v>2459</v>
      </c>
      <c r="C125" s="23">
        <v>0.52</v>
      </c>
    </row>
    <row r="126" spans="2:3">
      <c r="B126" t="s">
        <v>2460</v>
      </c>
      <c r="C126" s="23">
        <v>0.19</v>
      </c>
    </row>
    <row r="127" spans="2:3">
      <c r="B127" t="s">
        <v>2461</v>
      </c>
      <c r="C127" s="23">
        <v>0.44</v>
      </c>
    </row>
    <row r="128" spans="2:3">
      <c r="B128" t="s">
        <v>2462</v>
      </c>
      <c r="C128" s="23">
        <v>0.81659999999999999</v>
      </c>
    </row>
    <row r="129" spans="2:3">
      <c r="B129" t="s">
        <v>2463</v>
      </c>
      <c r="C129" s="23">
        <v>0.55000000000000004</v>
      </c>
    </row>
    <row r="130" spans="2:3">
      <c r="B130" t="s">
        <v>2464</v>
      </c>
      <c r="C130" s="23">
        <v>0.56000000000000005</v>
      </c>
    </row>
    <row r="131" spans="2:3">
      <c r="B131" t="s">
        <v>2465</v>
      </c>
      <c r="C131" s="23">
        <v>0.77</v>
      </c>
    </row>
    <row r="132" spans="2:3">
      <c r="B132" t="s">
        <v>2466</v>
      </c>
      <c r="C132" s="23">
        <v>0.78</v>
      </c>
    </row>
    <row r="133" spans="2:3">
      <c r="B133" t="s">
        <v>2467</v>
      </c>
      <c r="C133" s="23">
        <v>0.38</v>
      </c>
    </row>
    <row r="134" spans="2:3">
      <c r="B134" t="s">
        <v>2468</v>
      </c>
      <c r="C134" s="23">
        <v>0.57899999999999996</v>
      </c>
    </row>
    <row r="135" spans="2:3">
      <c r="B135" t="s">
        <v>2469</v>
      </c>
      <c r="C135" s="23">
        <v>0.67</v>
      </c>
    </row>
    <row r="136" spans="2:3">
      <c r="B136" t="s">
        <v>2470</v>
      </c>
      <c r="C136" s="23">
        <v>0.61</v>
      </c>
    </row>
    <row r="137" spans="2:3">
      <c r="B137" t="s">
        <v>2471</v>
      </c>
      <c r="C137" s="23">
        <v>0.54</v>
      </c>
    </row>
    <row r="138" spans="2:3">
      <c r="B138" t="s">
        <v>2472</v>
      </c>
      <c r="C138" s="23">
        <v>0.28999999999999998</v>
      </c>
    </row>
    <row r="139" spans="2:3">
      <c r="B139" t="s">
        <v>2473</v>
      </c>
      <c r="C139" s="23">
        <v>0.9</v>
      </c>
    </row>
    <row r="140" spans="2:3">
      <c r="B140" t="s">
        <v>2474</v>
      </c>
      <c r="C140" s="23">
        <v>0.63</v>
      </c>
    </row>
    <row r="141" spans="2:3">
      <c r="B141" t="s">
        <v>2475</v>
      </c>
      <c r="C141" s="23">
        <v>0.41</v>
      </c>
    </row>
    <row r="142" spans="2:3">
      <c r="B142" t="s">
        <v>2476</v>
      </c>
      <c r="C142" s="23">
        <v>0.70699999999999996</v>
      </c>
    </row>
    <row r="143" spans="2:3">
      <c r="B143" t="s">
        <v>2477</v>
      </c>
      <c r="C143" s="23">
        <v>0.84140000000000004</v>
      </c>
    </row>
    <row r="144" spans="2:3">
      <c r="B144" t="s">
        <v>2478</v>
      </c>
      <c r="C144" s="23">
        <v>0.79</v>
      </c>
    </row>
    <row r="145" spans="2:3">
      <c r="B145" t="s">
        <v>2479</v>
      </c>
      <c r="C145" s="23">
        <v>0.45</v>
      </c>
    </row>
    <row r="146" spans="2:3">
      <c r="B146" t="s">
        <v>2480</v>
      </c>
      <c r="C146" s="23">
        <v>0.65500000000000003</v>
      </c>
    </row>
    <row r="147" spans="2:3">
      <c r="B147" t="s">
        <v>2481</v>
      </c>
      <c r="C147" s="23">
        <v>0.86499999999999999</v>
      </c>
    </row>
    <row r="148" spans="2:3">
      <c r="B148" t="s">
        <v>2482</v>
      </c>
      <c r="C148" s="23">
        <v>0.8</v>
      </c>
    </row>
    <row r="149" spans="2:3">
      <c r="B149" t="s">
        <v>2483</v>
      </c>
      <c r="C149" s="23">
        <v>0.64</v>
      </c>
    </row>
    <row r="150" spans="2:3">
      <c r="B150" t="s">
        <v>2484</v>
      </c>
      <c r="C150" s="23">
        <v>0.83</v>
      </c>
    </row>
    <row r="151" spans="2:3">
      <c r="B151" t="s">
        <v>2485</v>
      </c>
      <c r="C151" s="23">
        <v>0.375</v>
      </c>
    </row>
    <row r="152" spans="2:3">
      <c r="B152" t="s">
        <v>2486</v>
      </c>
      <c r="C152" s="23">
        <v>0.59</v>
      </c>
    </row>
    <row r="153" spans="2:3">
      <c r="B153" t="s">
        <v>2487</v>
      </c>
      <c r="C153" s="23">
        <v>0.65066985645932995</v>
      </c>
    </row>
    <row r="154" spans="2:3">
      <c r="B154" t="s">
        <v>2488</v>
      </c>
      <c r="C154" s="23">
        <v>0.7</v>
      </c>
    </row>
    <row r="155" spans="2:3">
      <c r="B155" t="s">
        <v>2489</v>
      </c>
      <c r="C155" s="23">
        <v>0.6</v>
      </c>
    </row>
    <row r="156" spans="2:3">
      <c r="B156" t="s">
        <v>2490</v>
      </c>
      <c r="C156" s="23">
        <v>0.5</v>
      </c>
    </row>
    <row r="157" spans="2:3">
      <c r="B157" t="s">
        <v>2491</v>
      </c>
      <c r="C157" s="23">
        <v>0.91</v>
      </c>
    </row>
    <row r="158" spans="2:3">
      <c r="B158" t="s">
        <v>2492</v>
      </c>
      <c r="C158" s="23">
        <v>0.53</v>
      </c>
    </row>
    <row r="159" spans="2:3">
      <c r="B159" t="s">
        <v>2493</v>
      </c>
      <c r="C159" s="23">
        <v>0.2</v>
      </c>
    </row>
    <row r="160" spans="2:3">
      <c r="B160" t="s">
        <v>2494</v>
      </c>
      <c r="C160" s="23">
        <v>0.44</v>
      </c>
    </row>
    <row r="161" spans="2:3">
      <c r="B161" t="s">
        <v>2495</v>
      </c>
      <c r="C161" s="23">
        <v>0.8266</v>
      </c>
    </row>
    <row r="162" spans="2:3">
      <c r="B162" t="s">
        <v>2496</v>
      </c>
      <c r="C162" s="23">
        <v>0.56999999999999995</v>
      </c>
    </row>
    <row r="163" spans="2:3">
      <c r="B163" t="s">
        <v>2497</v>
      </c>
      <c r="C163" s="23">
        <v>0.57999999999999996</v>
      </c>
    </row>
    <row r="164" spans="2:3">
      <c r="B164" t="s">
        <v>2498</v>
      </c>
      <c r="C164" s="23">
        <v>0.78</v>
      </c>
    </row>
    <row r="165" spans="2:3">
      <c r="B165" t="s">
        <v>2499</v>
      </c>
      <c r="C165" s="23">
        <v>0.79</v>
      </c>
    </row>
    <row r="166" spans="2:3">
      <c r="B166" t="s">
        <v>2500</v>
      </c>
      <c r="C166" s="23">
        <v>0.38200000000000001</v>
      </c>
    </row>
    <row r="167" spans="2:3">
      <c r="B167" t="s">
        <v>2501</v>
      </c>
      <c r="C167" s="23">
        <v>0.59260000000000002</v>
      </c>
    </row>
    <row r="168" spans="2:3">
      <c r="B168" t="s">
        <v>2502</v>
      </c>
      <c r="C168" s="23">
        <v>0.67</v>
      </c>
    </row>
    <row r="169" spans="2:3">
      <c r="B169" t="s">
        <v>2503</v>
      </c>
      <c r="C169" s="23">
        <v>0.63</v>
      </c>
    </row>
    <row r="170" spans="2:3">
      <c r="B170" t="s">
        <v>2504</v>
      </c>
      <c r="C170" s="23">
        <v>0.54</v>
      </c>
    </row>
    <row r="171" spans="2:3">
      <c r="B171" t="s">
        <v>2505</v>
      </c>
      <c r="C171" s="23">
        <v>0.3</v>
      </c>
    </row>
    <row r="172" spans="2:3">
      <c r="B172" t="s">
        <v>2506</v>
      </c>
      <c r="C172" s="23">
        <v>0.91</v>
      </c>
    </row>
    <row r="173" spans="2:3">
      <c r="B173" t="s">
        <v>2507</v>
      </c>
      <c r="C173" s="23">
        <v>0.64</v>
      </c>
    </row>
    <row r="174" spans="2:3">
      <c r="B174" t="s">
        <v>2508</v>
      </c>
      <c r="C174" s="23">
        <v>0.44</v>
      </c>
    </row>
    <row r="175" spans="2:3">
      <c r="B175" t="s">
        <v>2509</v>
      </c>
      <c r="C175" s="23">
        <v>0.70699999999999996</v>
      </c>
    </row>
    <row r="176" spans="2:3">
      <c r="B176" t="s">
        <v>2510</v>
      </c>
      <c r="C176" s="23">
        <v>0.88349999999999995</v>
      </c>
    </row>
    <row r="177" spans="2:3">
      <c r="B177" t="s">
        <v>2511</v>
      </c>
      <c r="C177" s="23">
        <v>0.8</v>
      </c>
    </row>
    <row r="178" spans="2:3">
      <c r="B178" t="s">
        <v>2512</v>
      </c>
      <c r="C178" s="23">
        <v>0.45</v>
      </c>
    </row>
    <row r="179" spans="2:3">
      <c r="B179" t="s">
        <v>2513</v>
      </c>
      <c r="C179" s="23">
        <v>0.67</v>
      </c>
    </row>
    <row r="180" spans="2:3">
      <c r="B180" t="s">
        <v>2514</v>
      </c>
      <c r="C180" s="23">
        <v>0.86499999999999999</v>
      </c>
    </row>
    <row r="181" spans="2:3">
      <c r="B181" t="s">
        <v>2515</v>
      </c>
      <c r="C181" s="23">
        <v>0.8</v>
      </c>
    </row>
    <row r="182" spans="2:3">
      <c r="B182" t="s">
        <v>2516</v>
      </c>
      <c r="C182" s="23">
        <v>0.65</v>
      </c>
    </row>
    <row r="183" spans="2:3">
      <c r="B183" t="s">
        <v>2517</v>
      </c>
      <c r="C183" s="23">
        <v>0.86</v>
      </c>
    </row>
    <row r="184" spans="2:3">
      <c r="B184" t="s">
        <v>2518</v>
      </c>
      <c r="C184" s="23">
        <v>0.38</v>
      </c>
    </row>
    <row r="185" spans="2:3">
      <c r="B185" t="s">
        <v>2519</v>
      </c>
      <c r="C185" s="23">
        <v>0.60499999999999998</v>
      </c>
    </row>
    <row r="186" spans="2:3">
      <c r="B186" t="s">
        <v>2520</v>
      </c>
      <c r="C186" s="23">
        <v>0.67574162679425798</v>
      </c>
    </row>
    <row r="187" spans="2:3">
      <c r="B187" t="s">
        <v>2521</v>
      </c>
      <c r="C187" s="23">
        <v>0.8</v>
      </c>
    </row>
    <row r="188" spans="2:3">
      <c r="B188" t="s">
        <v>2522</v>
      </c>
      <c r="C188" s="23">
        <v>0.65</v>
      </c>
    </row>
    <row r="189" spans="2:3">
      <c r="B189" t="s">
        <v>2523</v>
      </c>
      <c r="C189" s="23">
        <v>0.55000000000000004</v>
      </c>
    </row>
    <row r="190" spans="2:3">
      <c r="B190" t="s">
        <v>2524</v>
      </c>
      <c r="C190" s="23">
        <v>0.96</v>
      </c>
    </row>
    <row r="191" spans="2:3">
      <c r="B191" t="s">
        <v>2525</v>
      </c>
      <c r="C191" s="23">
        <v>0.55000000000000004</v>
      </c>
    </row>
    <row r="192" spans="2:3">
      <c r="B192" t="s">
        <v>2526</v>
      </c>
      <c r="C192" s="23">
        <v>0.2</v>
      </c>
    </row>
    <row r="193" spans="2:3">
      <c r="B193" t="s">
        <v>2527</v>
      </c>
      <c r="C193" s="23">
        <v>0.45</v>
      </c>
    </row>
    <row r="194" spans="2:3">
      <c r="B194" t="s">
        <v>2528</v>
      </c>
      <c r="C194" s="23">
        <v>0.83660000000000001</v>
      </c>
    </row>
    <row r="195" spans="2:3">
      <c r="B195" t="s">
        <v>2529</v>
      </c>
      <c r="C195" s="23">
        <v>0.59</v>
      </c>
    </row>
    <row r="196" spans="2:3">
      <c r="B196" t="s">
        <v>2530</v>
      </c>
      <c r="C196" s="23">
        <v>0.59</v>
      </c>
    </row>
    <row r="197" spans="2:3">
      <c r="B197" t="s">
        <v>2531</v>
      </c>
      <c r="C197" s="23">
        <v>0.78</v>
      </c>
    </row>
    <row r="198" spans="2:3">
      <c r="B198" t="s">
        <v>2532</v>
      </c>
      <c r="C198" s="23">
        <v>0.8</v>
      </c>
    </row>
    <row r="199" spans="2:3">
      <c r="B199" t="s">
        <v>2533</v>
      </c>
      <c r="C199" s="23">
        <v>0.38500000000000001</v>
      </c>
    </row>
    <row r="200" spans="2:3">
      <c r="B200" t="s">
        <v>2534</v>
      </c>
      <c r="C200" s="23">
        <v>0.6089</v>
      </c>
    </row>
    <row r="201" spans="2:3">
      <c r="B201" t="s">
        <v>2535</v>
      </c>
      <c r="C201" s="23">
        <v>0.11</v>
      </c>
    </row>
    <row r="202" spans="2:3">
      <c r="B202" t="s">
        <v>2536</v>
      </c>
      <c r="C202" s="23">
        <v>0.1246</v>
      </c>
    </row>
    <row r="203" spans="2:3">
      <c r="B203" t="s">
        <v>2537</v>
      </c>
      <c r="C203" s="23">
        <v>0.09</v>
      </c>
    </row>
    <row r="204" spans="2:3">
      <c r="B204" t="s">
        <v>2538</v>
      </c>
      <c r="C204" s="23">
        <v>0.15</v>
      </c>
    </row>
    <row r="205" spans="2:3">
      <c r="B205" t="s">
        <v>2539</v>
      </c>
      <c r="C205" s="23">
        <v>1.6E-2</v>
      </c>
    </row>
    <row r="206" spans="2:3">
      <c r="B206" t="s">
        <v>2540</v>
      </c>
      <c r="C206" s="23">
        <v>9.7699999999999995E-2</v>
      </c>
    </row>
    <row r="207" spans="2:3">
      <c r="B207" t="s">
        <v>2541</v>
      </c>
      <c r="C207" s="23">
        <v>0.22</v>
      </c>
    </row>
    <row r="208" spans="2:3">
      <c r="B208" t="s">
        <v>2542</v>
      </c>
      <c r="C208" s="23">
        <v>4.6600000000000003E-2</v>
      </c>
    </row>
    <row r="209" spans="2:3">
      <c r="B209" t="s">
        <v>2543</v>
      </c>
      <c r="C209" s="23">
        <v>1.52E-2</v>
      </c>
    </row>
    <row r="210" spans="2:3">
      <c r="B210" t="s">
        <v>2544</v>
      </c>
      <c r="C210" s="23">
        <v>0.05</v>
      </c>
    </row>
    <row r="211" spans="2:3">
      <c r="B211" t="s">
        <v>2545</v>
      </c>
      <c r="C211" s="23">
        <v>0.13700000000000001</v>
      </c>
    </row>
    <row r="212" spans="2:3">
      <c r="B212" t="s">
        <v>2546</v>
      </c>
      <c r="C212" s="23">
        <v>9.2999999999999999E-2</v>
      </c>
    </row>
    <row r="213" spans="2:3">
      <c r="B213" t="s">
        <v>2547</v>
      </c>
      <c r="C213" s="23">
        <v>3.5000000000000003E-2</v>
      </c>
    </row>
    <row r="214" spans="2:3">
      <c r="B214" t="s">
        <v>2548</v>
      </c>
      <c r="C214" s="23">
        <v>0.04</v>
      </c>
    </row>
    <row r="215" spans="2:3">
      <c r="B215" t="s">
        <v>2549</v>
      </c>
      <c r="C215" s="23">
        <v>0.13</v>
      </c>
    </row>
    <row r="216" spans="2:3">
      <c r="B216" t="s">
        <v>2550</v>
      </c>
      <c r="C216" s="23">
        <v>5.33E-2</v>
      </c>
    </row>
    <row r="217" spans="2:3">
      <c r="B217" t="s">
        <v>2551</v>
      </c>
      <c r="C217" s="23">
        <v>0.15579999999999999</v>
      </c>
    </row>
    <row r="218" spans="2:3">
      <c r="B218" t="s">
        <v>2552</v>
      </c>
      <c r="C218" s="23">
        <v>6.6299999999999998E-2</v>
      </c>
    </row>
    <row r="219" spans="2:3">
      <c r="B219" t="s">
        <v>2553</v>
      </c>
      <c r="C219" s="23">
        <v>6.8449999999999997E-2</v>
      </c>
    </row>
    <row r="220" spans="2:3">
      <c r="B220" t="s">
        <v>2554</v>
      </c>
      <c r="C220" s="23">
        <v>0.5</v>
      </c>
    </row>
    <row r="221" spans="2:3">
      <c r="B221" t="s">
        <v>2555</v>
      </c>
      <c r="C221" s="23">
        <v>0.1</v>
      </c>
    </row>
    <row r="222" spans="2:3">
      <c r="B222" t="s">
        <v>2556</v>
      </c>
      <c r="C222" s="23">
        <v>0.16</v>
      </c>
    </row>
    <row r="223" spans="2:3">
      <c r="B223" t="s">
        <v>2557</v>
      </c>
      <c r="C223" s="23">
        <v>0.05</v>
      </c>
    </row>
    <row r="224" spans="2:3">
      <c r="B224" t="s">
        <v>2558</v>
      </c>
      <c r="C224" s="23">
        <v>0.11</v>
      </c>
    </row>
    <row r="225" spans="2:3">
      <c r="B225" t="s">
        <v>2559</v>
      </c>
      <c r="C225" s="23">
        <v>0.22</v>
      </c>
    </row>
    <row r="226" spans="2:3">
      <c r="B226" t="s">
        <v>2560</v>
      </c>
      <c r="C226" s="23">
        <v>0.1082</v>
      </c>
    </row>
    <row r="227" spans="2:3">
      <c r="B227" t="s">
        <v>2561</v>
      </c>
      <c r="C227" s="23">
        <v>6.08E-2</v>
      </c>
    </row>
    <row r="228" spans="2:3">
      <c r="B228" t="s">
        <v>2562</v>
      </c>
      <c r="C228" s="23">
        <v>0.29389999999999999</v>
      </c>
    </row>
    <row r="229" spans="2:3">
      <c r="B229" t="s">
        <v>2563</v>
      </c>
      <c r="C229" s="23">
        <v>0.09</v>
      </c>
    </row>
    <row r="230" spans="2:3">
      <c r="B230" t="s">
        <v>2564</v>
      </c>
      <c r="C230" s="23">
        <v>0.06</v>
      </c>
    </row>
    <row r="231" spans="2:3">
      <c r="B231" t="s">
        <v>2565</v>
      </c>
      <c r="C231" s="23">
        <v>6.25E-2</v>
      </c>
    </row>
    <row r="232" spans="2:3">
      <c r="B232" t="s">
        <v>2566</v>
      </c>
      <c r="C232" s="23">
        <v>0.153</v>
      </c>
    </row>
    <row r="233" spans="2:3">
      <c r="B233" t="s">
        <v>2567</v>
      </c>
      <c r="C233" s="23">
        <v>9.2600000000000002E-2</v>
      </c>
    </row>
    <row r="234" spans="2:3">
      <c r="B234" t="s">
        <v>2568</v>
      </c>
      <c r="C234" s="23">
        <v>0.11</v>
      </c>
    </row>
    <row r="235" spans="2:3">
      <c r="B235" t="s">
        <v>2569</v>
      </c>
      <c r="C235" s="23">
        <v>0.12</v>
      </c>
    </row>
    <row r="236" spans="2:3">
      <c r="B236" t="s">
        <v>2570</v>
      </c>
      <c r="C236" s="23">
        <v>0.09</v>
      </c>
    </row>
    <row r="237" spans="2:3">
      <c r="B237" t="s">
        <v>2571</v>
      </c>
      <c r="C237" s="23">
        <v>0.14000000000000001</v>
      </c>
    </row>
    <row r="238" spans="2:3">
      <c r="B238" t="s">
        <v>2572</v>
      </c>
      <c r="C238" s="23">
        <v>1.4999999999999999E-2</v>
      </c>
    </row>
    <row r="239" spans="2:3">
      <c r="B239" t="s">
        <v>2573</v>
      </c>
      <c r="C239" s="23">
        <v>0.09</v>
      </c>
    </row>
    <row r="240" spans="2:3">
      <c r="B240" t="s">
        <v>2574</v>
      </c>
      <c r="C240" s="23">
        <v>0.21</v>
      </c>
    </row>
    <row r="241" spans="2:3">
      <c r="B241" t="s">
        <v>2575</v>
      </c>
      <c r="C241" s="23">
        <v>4.6600000000000003E-2</v>
      </c>
    </row>
    <row r="242" spans="2:3">
      <c r="B242" t="s">
        <v>2576</v>
      </c>
      <c r="C242" s="23">
        <v>1.44E-2</v>
      </c>
    </row>
    <row r="243" spans="2:3">
      <c r="B243" t="s">
        <v>2577</v>
      </c>
      <c r="C243" s="23">
        <v>0.05</v>
      </c>
    </row>
    <row r="244" spans="2:3">
      <c r="B244" t="s">
        <v>2578</v>
      </c>
      <c r="C244" s="23">
        <v>0.13700000000000001</v>
      </c>
    </row>
    <row r="245" spans="2:3">
      <c r="B245" t="s">
        <v>2579</v>
      </c>
      <c r="C245" s="23">
        <v>9.1999999999999998E-2</v>
      </c>
    </row>
    <row r="246" spans="2:3">
      <c r="B246" t="s">
        <v>2580</v>
      </c>
      <c r="C246" s="23">
        <v>0.03</v>
      </c>
    </row>
    <row r="247" spans="2:3">
      <c r="B247" t="s">
        <v>2581</v>
      </c>
      <c r="C247" s="23">
        <v>0.04</v>
      </c>
    </row>
    <row r="248" spans="2:3">
      <c r="B248" t="s">
        <v>2582</v>
      </c>
      <c r="C248" s="23">
        <v>0.13</v>
      </c>
    </row>
    <row r="249" spans="2:3">
      <c r="B249" t="s">
        <v>2583</v>
      </c>
      <c r="C249" s="23">
        <v>0.05</v>
      </c>
    </row>
    <row r="250" spans="2:3">
      <c r="B250" t="s">
        <v>2584</v>
      </c>
      <c r="C250" s="23">
        <v>0.15579999999999999</v>
      </c>
    </row>
    <row r="251" spans="2:3">
      <c r="B251" t="s">
        <v>2585</v>
      </c>
      <c r="C251" s="23">
        <v>6.6299999999999998E-2</v>
      </c>
    </row>
    <row r="252" spans="2:3">
      <c r="B252" t="s">
        <v>2586</v>
      </c>
      <c r="C252" s="23">
        <v>6.3450000000000006E-2</v>
      </c>
    </row>
    <row r="253" spans="2:3">
      <c r="B253" t="s">
        <v>2587</v>
      </c>
      <c r="C253" s="23">
        <v>0.6</v>
      </c>
    </row>
    <row r="254" spans="2:3">
      <c r="B254" t="s">
        <v>2588</v>
      </c>
      <c r="C254" s="23">
        <v>0.09</v>
      </c>
    </row>
    <row r="255" spans="2:3">
      <c r="B255" t="s">
        <v>2589</v>
      </c>
      <c r="C255" s="23">
        <v>0.155</v>
      </c>
    </row>
    <row r="256" spans="2:3">
      <c r="B256" t="s">
        <v>2590</v>
      </c>
      <c r="C256" s="23">
        <v>4.4999999999999998E-2</v>
      </c>
    </row>
    <row r="257" spans="2:3">
      <c r="B257" t="s">
        <v>2591</v>
      </c>
      <c r="C257" s="23">
        <v>0.105</v>
      </c>
    </row>
    <row r="258" spans="2:3">
      <c r="B258" t="s">
        <v>2592</v>
      </c>
      <c r="C258" s="23">
        <v>0.21</v>
      </c>
    </row>
    <row r="259" spans="2:3">
      <c r="B259" t="s">
        <v>2593</v>
      </c>
      <c r="C259" s="23">
        <v>0.1082</v>
      </c>
    </row>
    <row r="260" spans="2:3">
      <c r="B260" t="s">
        <v>2594</v>
      </c>
      <c r="C260" s="23">
        <v>5.0799999999999998E-2</v>
      </c>
    </row>
    <row r="261" spans="2:3">
      <c r="B261" t="s">
        <v>2595</v>
      </c>
      <c r="C261" s="23">
        <v>0.29389999999999999</v>
      </c>
    </row>
    <row r="262" spans="2:3">
      <c r="B262" t="s">
        <v>2596</v>
      </c>
      <c r="C262" s="23">
        <v>8.7999999999999995E-2</v>
      </c>
    </row>
    <row r="263" spans="2:3">
      <c r="B263" t="s">
        <v>2597</v>
      </c>
      <c r="C263" s="23">
        <v>0.06</v>
      </c>
    </row>
    <row r="264" spans="2:3">
      <c r="B264" t="s">
        <v>2598</v>
      </c>
      <c r="C264" s="23">
        <v>6.25E-2</v>
      </c>
    </row>
    <row r="265" spans="2:3">
      <c r="B265" t="s">
        <v>2599</v>
      </c>
      <c r="C265" s="23">
        <v>0.15</v>
      </c>
    </row>
    <row r="266" spans="2:3">
      <c r="B266" t="s">
        <v>2600</v>
      </c>
      <c r="C266" s="23">
        <v>9.1600000000000001E-2</v>
      </c>
    </row>
    <row r="267" spans="2:3">
      <c r="B267" t="s">
        <v>2601</v>
      </c>
      <c r="C267" s="23">
        <v>0.11</v>
      </c>
    </row>
    <row r="268" spans="2:3">
      <c r="B268" t="s">
        <v>2602</v>
      </c>
      <c r="C268" s="23">
        <v>0.115</v>
      </c>
    </row>
    <row r="269" spans="2:3">
      <c r="B269" t="s">
        <v>2603</v>
      </c>
      <c r="C269" s="23">
        <v>0.09</v>
      </c>
    </row>
    <row r="270" spans="2:3">
      <c r="B270" t="s">
        <v>2604</v>
      </c>
      <c r="C270" s="23">
        <v>0.14000000000000001</v>
      </c>
    </row>
    <row r="271" spans="2:3">
      <c r="B271" t="s">
        <v>2605</v>
      </c>
      <c r="C271" s="23">
        <v>1.4999999999999999E-2</v>
      </c>
    </row>
    <row r="272" spans="2:3">
      <c r="B272" t="s">
        <v>2606</v>
      </c>
      <c r="C272" s="23">
        <v>0.08</v>
      </c>
    </row>
    <row r="273" spans="2:3">
      <c r="B273" t="s">
        <v>2607</v>
      </c>
      <c r="C273" s="23">
        <v>0.2</v>
      </c>
    </row>
    <row r="274" spans="2:3">
      <c r="B274" t="s">
        <v>2608</v>
      </c>
      <c r="C274" s="23">
        <v>4.6600000000000003E-2</v>
      </c>
    </row>
    <row r="275" spans="2:3">
      <c r="B275" t="s">
        <v>2609</v>
      </c>
      <c r="C275" s="23">
        <v>1.37E-2</v>
      </c>
    </row>
    <row r="276" spans="2:3">
      <c r="B276" t="s">
        <v>2610</v>
      </c>
      <c r="C276" s="23">
        <v>0.05</v>
      </c>
    </row>
    <row r="277" spans="2:3">
      <c r="B277" t="s">
        <v>2611</v>
      </c>
      <c r="C277" s="23">
        <v>0.13500000000000001</v>
      </c>
    </row>
    <row r="278" spans="2:3">
      <c r="B278" t="s">
        <v>2612</v>
      </c>
      <c r="C278" s="23">
        <v>9.0999999999999998E-2</v>
      </c>
    </row>
    <row r="279" spans="2:3">
      <c r="B279" t="s">
        <v>2613</v>
      </c>
      <c r="C279" s="23">
        <v>0.03</v>
      </c>
    </row>
    <row r="280" spans="2:3">
      <c r="B280" t="s">
        <v>2614</v>
      </c>
      <c r="C280" s="23">
        <v>0.03</v>
      </c>
    </row>
    <row r="281" spans="2:3">
      <c r="B281" t="s">
        <v>2615</v>
      </c>
      <c r="C281" s="23">
        <v>0.13</v>
      </c>
    </row>
    <row r="282" spans="2:3">
      <c r="B282" t="s">
        <v>2616</v>
      </c>
      <c r="C282" s="23">
        <v>4.7E-2</v>
      </c>
    </row>
    <row r="283" spans="2:3">
      <c r="B283" t="s">
        <v>2617</v>
      </c>
      <c r="C283" s="23">
        <v>0.15579999999999999</v>
      </c>
    </row>
    <row r="284" spans="2:3">
      <c r="B284" t="s">
        <v>2618</v>
      </c>
      <c r="C284" s="23">
        <v>6.6299999999999998E-2</v>
      </c>
    </row>
    <row r="285" spans="2:3">
      <c r="B285" t="s">
        <v>2619</v>
      </c>
      <c r="C285" s="23">
        <v>5.8000000000000003E-2</v>
      </c>
    </row>
    <row r="286" spans="2:3">
      <c r="B286" t="s">
        <v>2620</v>
      </c>
      <c r="C286" s="23">
        <v>0.6</v>
      </c>
    </row>
    <row r="287" spans="2:3">
      <c r="B287" t="s">
        <v>2621</v>
      </c>
      <c r="C287" s="23">
        <v>0.08</v>
      </c>
    </row>
    <row r="288" spans="2:3">
      <c r="B288" t="s">
        <v>2622</v>
      </c>
      <c r="C288" s="23">
        <v>0.155</v>
      </c>
    </row>
    <row r="289" spans="2:3">
      <c r="B289" t="s">
        <v>2623</v>
      </c>
      <c r="C289" s="23">
        <v>0.04</v>
      </c>
    </row>
    <row r="290" spans="2:3">
      <c r="B290" t="s">
        <v>2624</v>
      </c>
      <c r="C290" s="23">
        <v>0.105</v>
      </c>
    </row>
    <row r="291" spans="2:3">
      <c r="B291" t="s">
        <v>2625</v>
      </c>
      <c r="C291" s="23">
        <v>0.2</v>
      </c>
    </row>
    <row r="292" spans="2:3">
      <c r="B292" t="s">
        <v>2626</v>
      </c>
      <c r="C292" s="23">
        <v>0.1082</v>
      </c>
    </row>
    <row r="293" spans="2:3">
      <c r="B293" t="s">
        <v>2627</v>
      </c>
      <c r="C293" s="23">
        <v>4.0800000000000003E-2</v>
      </c>
    </row>
    <row r="294" spans="2:3">
      <c r="B294" t="s">
        <v>2628</v>
      </c>
      <c r="C294" s="23">
        <v>0.29389999999999999</v>
      </c>
    </row>
    <row r="295" spans="2:3">
      <c r="B295" t="s">
        <v>2629</v>
      </c>
      <c r="C295" s="23">
        <v>8.5999999999999993E-2</v>
      </c>
    </row>
    <row r="296" spans="2:3">
      <c r="B296" t="s">
        <v>2630</v>
      </c>
      <c r="C296" s="23">
        <v>0.06</v>
      </c>
    </row>
    <row r="297" spans="2:3">
      <c r="B297" t="s">
        <v>2631</v>
      </c>
      <c r="C297" s="23">
        <v>0.05</v>
      </c>
    </row>
    <row r="298" spans="2:3">
      <c r="B298" t="s">
        <v>2632</v>
      </c>
      <c r="C298" s="23">
        <v>0.14699999999999999</v>
      </c>
    </row>
    <row r="299" spans="2:3">
      <c r="B299" t="s">
        <v>2633</v>
      </c>
      <c r="C299" s="23">
        <v>9.06E-2</v>
      </c>
    </row>
    <row r="300" spans="2:3">
      <c r="B300" t="s">
        <v>2634</v>
      </c>
      <c r="C300" s="23">
        <v>0.11</v>
      </c>
    </row>
    <row r="301" spans="2:3">
      <c r="B301" t="s">
        <v>2635</v>
      </c>
      <c r="C301" s="23">
        <v>0.11</v>
      </c>
    </row>
    <row r="302" spans="2:3">
      <c r="B302" t="s">
        <v>2636</v>
      </c>
      <c r="C302" s="23">
        <v>0.09</v>
      </c>
    </row>
    <row r="303" spans="2:3">
      <c r="B303" t="s">
        <v>2637</v>
      </c>
      <c r="C303" s="23">
        <v>0.13</v>
      </c>
    </row>
    <row r="304" spans="2:3">
      <c r="B304" t="s">
        <v>2638</v>
      </c>
      <c r="C304" s="23">
        <v>1.4E-2</v>
      </c>
    </row>
    <row r="305" spans="2:3">
      <c r="B305" t="s">
        <v>2639</v>
      </c>
      <c r="C305" s="23">
        <v>0.08</v>
      </c>
    </row>
    <row r="306" spans="2:3">
      <c r="B306" t="s">
        <v>2640</v>
      </c>
      <c r="C306" s="23">
        <v>0.19</v>
      </c>
    </row>
    <row r="307" spans="2:3">
      <c r="B307" t="s">
        <v>2641</v>
      </c>
      <c r="C307" s="23">
        <v>4.6600000000000003E-2</v>
      </c>
    </row>
    <row r="308" spans="2:3">
      <c r="B308" t="s">
        <v>2642</v>
      </c>
      <c r="C308" s="23">
        <v>1.2999999999999999E-2</v>
      </c>
    </row>
    <row r="309" spans="2:3">
      <c r="B309" t="s">
        <v>2643</v>
      </c>
      <c r="C309" s="23">
        <v>0.05</v>
      </c>
    </row>
    <row r="310" spans="2:3">
      <c r="B310" t="s">
        <v>2644</v>
      </c>
      <c r="C310" s="23">
        <v>0.13500000000000001</v>
      </c>
    </row>
    <row r="311" spans="2:3">
      <c r="B311" t="s">
        <v>2645</v>
      </c>
      <c r="C311" s="23">
        <v>8.8999999999999996E-2</v>
      </c>
    </row>
    <row r="312" spans="2:3">
      <c r="B312" t="s">
        <v>2646</v>
      </c>
      <c r="C312" s="23">
        <v>0.03</v>
      </c>
    </row>
    <row r="313" spans="2:3">
      <c r="B313" t="s">
        <v>2647</v>
      </c>
      <c r="C313" s="23">
        <v>0.03</v>
      </c>
    </row>
    <row r="314" spans="2:3">
      <c r="B314" t="s">
        <v>2648</v>
      </c>
      <c r="C314" s="23">
        <v>0.13</v>
      </c>
    </row>
    <row r="315" spans="2:3">
      <c r="B315" t="s">
        <v>2649</v>
      </c>
      <c r="C315" s="23">
        <v>4.3999999999999997E-2</v>
      </c>
    </row>
    <row r="316" spans="2:3">
      <c r="B316" t="s">
        <v>2650</v>
      </c>
      <c r="C316" s="23">
        <v>0.15579999999999999</v>
      </c>
    </row>
    <row r="317" spans="2:3">
      <c r="B317" t="s">
        <v>2651</v>
      </c>
      <c r="C317" s="23">
        <v>6.6299999999999998E-2</v>
      </c>
    </row>
    <row r="318" spans="2:3">
      <c r="B318" t="s">
        <v>2652</v>
      </c>
      <c r="C318" s="23">
        <v>5.2999999999999999E-2</v>
      </c>
    </row>
    <row r="319" spans="2:3">
      <c r="B319" t="s">
        <v>2653</v>
      </c>
      <c r="C319" s="23">
        <v>0.7</v>
      </c>
    </row>
    <row r="320" spans="2:3">
      <c r="B320" t="s">
        <v>2654</v>
      </c>
      <c r="C320" s="23">
        <v>7.0000000000000007E-2</v>
      </c>
    </row>
    <row r="321" spans="2:3">
      <c r="B321" t="s">
        <v>2655</v>
      </c>
      <c r="C321" s="23">
        <v>0.16</v>
      </c>
    </row>
    <row r="322" spans="2:3">
      <c r="B322" t="s">
        <v>2656</v>
      </c>
      <c r="C322" s="23">
        <v>3.5000000000000003E-2</v>
      </c>
    </row>
    <row r="323" spans="2:3">
      <c r="B323" t="s">
        <v>2657</v>
      </c>
      <c r="C323" s="23">
        <v>0.1</v>
      </c>
    </row>
    <row r="324" spans="2:3">
      <c r="B324" t="s">
        <v>2658</v>
      </c>
      <c r="C324" s="23">
        <v>0.19</v>
      </c>
    </row>
    <row r="325" spans="2:3">
      <c r="B325" t="s">
        <v>2659</v>
      </c>
      <c r="C325" s="23">
        <v>0.1</v>
      </c>
    </row>
    <row r="326" spans="2:3">
      <c r="B326" t="s">
        <v>2660</v>
      </c>
      <c r="C326" s="23">
        <v>3.0800000000000001E-2</v>
      </c>
    </row>
    <row r="327" spans="2:3">
      <c r="B327" t="s">
        <v>2661</v>
      </c>
      <c r="C327" s="23">
        <v>0.28000000000000003</v>
      </c>
    </row>
    <row r="328" spans="2:3">
      <c r="B328" t="s">
        <v>2662</v>
      </c>
      <c r="C328" s="23">
        <v>8.4000000000000005E-2</v>
      </c>
    </row>
    <row r="329" spans="2:3">
      <c r="B329" t="s">
        <v>2663</v>
      </c>
      <c r="C329" s="23">
        <v>5.8000000000000003E-2</v>
      </c>
    </row>
    <row r="330" spans="2:3">
      <c r="B330" t="s">
        <v>2664</v>
      </c>
      <c r="C330" s="23">
        <v>0.05</v>
      </c>
    </row>
    <row r="331" spans="2:3">
      <c r="B331" t="s">
        <v>2665</v>
      </c>
      <c r="C331" s="23">
        <v>0.14399999999999999</v>
      </c>
    </row>
    <row r="332" spans="2:3">
      <c r="B332" t="s">
        <v>2666</v>
      </c>
      <c r="C332" s="23">
        <v>8.9599999999999999E-2</v>
      </c>
    </row>
    <row r="333" spans="2:3">
      <c r="B333" t="s">
        <v>2667</v>
      </c>
      <c r="C333" s="23">
        <v>0.11</v>
      </c>
    </row>
    <row r="334" spans="2:3">
      <c r="B334" t="s">
        <v>2668</v>
      </c>
      <c r="C334" s="23">
        <v>0.105</v>
      </c>
    </row>
    <row r="335" spans="2:3">
      <c r="B335" t="s">
        <v>2669</v>
      </c>
      <c r="C335" s="23">
        <v>0.09</v>
      </c>
    </row>
    <row r="336" spans="2:3">
      <c r="B336" t="s">
        <v>2670</v>
      </c>
      <c r="C336" s="23">
        <v>0.13</v>
      </c>
    </row>
    <row r="337" spans="2:3">
      <c r="B337" t="s">
        <v>2671</v>
      </c>
      <c r="C337" s="23">
        <v>1.4E-2</v>
      </c>
    </row>
    <row r="338" spans="2:3">
      <c r="B338" t="s">
        <v>2672</v>
      </c>
      <c r="C338" s="23">
        <v>0.08</v>
      </c>
    </row>
    <row r="339" spans="2:3">
      <c r="B339" t="s">
        <v>2673</v>
      </c>
      <c r="C339" s="23">
        <v>0.18</v>
      </c>
    </row>
    <row r="340" spans="2:3">
      <c r="B340" t="s">
        <v>2674</v>
      </c>
      <c r="C340" s="23">
        <v>4.6600000000000003E-2</v>
      </c>
    </row>
    <row r="341" spans="2:3">
      <c r="B341" t="s">
        <v>2675</v>
      </c>
      <c r="C341" s="23">
        <v>1.23E-2</v>
      </c>
    </row>
    <row r="342" spans="2:3">
      <c r="B342" t="s">
        <v>2676</v>
      </c>
      <c r="C342" s="23">
        <v>0.05</v>
      </c>
    </row>
    <row r="343" spans="2:3">
      <c r="B343" t="s">
        <v>2677</v>
      </c>
      <c r="C343" s="23">
        <v>0.13100000000000001</v>
      </c>
    </row>
    <row r="344" spans="2:3">
      <c r="B344" t="s">
        <v>2678</v>
      </c>
      <c r="C344" s="23">
        <v>8.6999999999999994E-2</v>
      </c>
    </row>
    <row r="345" spans="2:3">
      <c r="B345" t="s">
        <v>2679</v>
      </c>
      <c r="C345" s="23">
        <v>0.03</v>
      </c>
    </row>
    <row r="346" spans="2:3">
      <c r="B346" t="s">
        <v>2680</v>
      </c>
      <c r="C346" s="23">
        <v>0.03</v>
      </c>
    </row>
    <row r="347" spans="2:3">
      <c r="B347" t="s">
        <v>2681</v>
      </c>
      <c r="C347" s="23">
        <v>0.13</v>
      </c>
    </row>
    <row r="348" spans="2:3">
      <c r="B348" t="s">
        <v>2682</v>
      </c>
      <c r="C348" s="23">
        <v>4.1000000000000002E-2</v>
      </c>
    </row>
    <row r="349" spans="2:3">
      <c r="B349" t="s">
        <v>2683</v>
      </c>
      <c r="C349" s="23">
        <v>0.15579999999999999</v>
      </c>
    </row>
    <row r="350" spans="2:3">
      <c r="B350" t="s">
        <v>2684</v>
      </c>
      <c r="C350" s="23">
        <v>6.6299999999999998E-2</v>
      </c>
    </row>
    <row r="351" spans="2:3">
      <c r="B351" t="s">
        <v>2685</v>
      </c>
      <c r="C351" s="23">
        <v>4.8000000000000001E-2</v>
      </c>
    </row>
    <row r="352" spans="2:3">
      <c r="B352" t="s">
        <v>2686</v>
      </c>
      <c r="C352" s="23">
        <v>0.7</v>
      </c>
    </row>
    <row r="353" spans="2:3">
      <c r="B353" t="s">
        <v>2687</v>
      </c>
      <c r="C353" s="23">
        <v>0.06</v>
      </c>
    </row>
    <row r="354" spans="2:3">
      <c r="B354" t="s">
        <v>2688</v>
      </c>
      <c r="C354" s="23">
        <v>0.16</v>
      </c>
    </row>
    <row r="355" spans="2:3">
      <c r="B355" t="s">
        <v>2689</v>
      </c>
      <c r="C355" s="23">
        <v>0.03</v>
      </c>
    </row>
    <row r="356" spans="2:3">
      <c r="B356" t="s">
        <v>2690</v>
      </c>
      <c r="C356" s="23">
        <v>9.5000000000000001E-2</v>
      </c>
    </row>
    <row r="357" spans="2:3">
      <c r="B357" t="s">
        <v>2691</v>
      </c>
      <c r="C357" s="23">
        <v>0.18</v>
      </c>
    </row>
    <row r="358" spans="2:3">
      <c r="B358" t="s">
        <v>2692</v>
      </c>
      <c r="C358" s="23">
        <v>0.1</v>
      </c>
    </row>
    <row r="359" spans="2:3">
      <c r="B359" t="s">
        <v>2693</v>
      </c>
      <c r="C359" s="23">
        <v>2.0799999999999999E-2</v>
      </c>
    </row>
    <row r="360" spans="2:3">
      <c r="B360" t="s">
        <v>2694</v>
      </c>
      <c r="C360" s="23">
        <v>0.27</v>
      </c>
    </row>
    <row r="361" spans="2:3">
      <c r="B361" t="s">
        <v>2695</v>
      </c>
      <c r="C361" s="23">
        <v>8.2000000000000003E-2</v>
      </c>
    </row>
    <row r="362" spans="2:3">
      <c r="B362" t="s">
        <v>2696</v>
      </c>
      <c r="C362" s="23">
        <v>5.8000000000000003E-2</v>
      </c>
    </row>
    <row r="363" spans="2:3">
      <c r="B363" t="s">
        <v>2697</v>
      </c>
      <c r="C363" s="23">
        <v>0.04</v>
      </c>
    </row>
    <row r="364" spans="2:3">
      <c r="B364" t="s">
        <v>2698</v>
      </c>
      <c r="C364" s="23">
        <v>0.13800000000000001</v>
      </c>
    </row>
    <row r="365" spans="2:3">
      <c r="B365" t="s">
        <v>2699</v>
      </c>
      <c r="C365" s="23">
        <v>8.8599999999999998E-2</v>
      </c>
    </row>
    <row r="366" spans="2:3">
      <c r="B366" t="s">
        <v>2700</v>
      </c>
      <c r="C366" s="23">
        <v>0.11</v>
      </c>
    </row>
    <row r="367" spans="2:3">
      <c r="B367" t="s">
        <v>2701</v>
      </c>
      <c r="C367" s="23">
        <v>0.1</v>
      </c>
    </row>
    <row r="368" spans="2:3">
      <c r="B368" t="s">
        <v>2702</v>
      </c>
      <c r="C368" s="23">
        <v>0.09</v>
      </c>
    </row>
    <row r="369" spans="2:3">
      <c r="B369" t="s">
        <v>2703</v>
      </c>
      <c r="C369" s="23">
        <v>0.12</v>
      </c>
    </row>
    <row r="370" spans="2:3">
      <c r="B370" t="s">
        <v>2704</v>
      </c>
      <c r="C370" s="23">
        <v>1.2999999999999999E-2</v>
      </c>
    </row>
    <row r="371" spans="2:3">
      <c r="B371" t="s">
        <v>2705</v>
      </c>
      <c r="C371" s="23">
        <v>7.0000000000000007E-2</v>
      </c>
    </row>
    <row r="372" spans="2:3">
      <c r="B372" t="s">
        <v>2706</v>
      </c>
      <c r="C372" s="23">
        <v>0.17</v>
      </c>
    </row>
    <row r="373" spans="2:3">
      <c r="B373" t="s">
        <v>2707</v>
      </c>
      <c r="C373" s="23">
        <v>4.6600000000000003E-2</v>
      </c>
    </row>
    <row r="374" spans="2:3">
      <c r="B374" t="s">
        <v>2708</v>
      </c>
      <c r="C374" s="23">
        <v>1.17E-2</v>
      </c>
    </row>
    <row r="375" spans="2:3">
      <c r="B375" t="s">
        <v>2709</v>
      </c>
      <c r="C375" s="23">
        <v>0.05</v>
      </c>
    </row>
    <row r="376" spans="2:3">
      <c r="B376" t="s">
        <v>2710</v>
      </c>
      <c r="C376" s="23">
        <v>0.13100000000000001</v>
      </c>
    </row>
    <row r="377" spans="2:3">
      <c r="B377" t="s">
        <v>2711</v>
      </c>
      <c r="C377" s="23">
        <v>8.5000000000000006E-2</v>
      </c>
    </row>
    <row r="378" spans="2:3">
      <c r="B378" t="s">
        <v>2712</v>
      </c>
      <c r="C378" s="23">
        <v>0.03</v>
      </c>
    </row>
    <row r="379" spans="2:3">
      <c r="B379" t="s">
        <v>2713</v>
      </c>
      <c r="C379" s="23">
        <v>0.03</v>
      </c>
    </row>
    <row r="380" spans="2:3">
      <c r="B380" t="s">
        <v>2714</v>
      </c>
      <c r="C380" s="23">
        <v>0.13</v>
      </c>
    </row>
    <row r="381" spans="2:3">
      <c r="B381" t="s">
        <v>2715</v>
      </c>
      <c r="C381" s="23">
        <v>3.7999999999999999E-2</v>
      </c>
    </row>
    <row r="382" spans="2:3">
      <c r="B382" t="s">
        <v>2716</v>
      </c>
      <c r="C382" s="23">
        <v>0.15579999999999999</v>
      </c>
    </row>
    <row r="383" spans="2:3">
      <c r="B383" t="s">
        <v>2717</v>
      </c>
      <c r="C383" s="23">
        <v>6.6299999999999998E-2</v>
      </c>
    </row>
    <row r="384" spans="2:3">
      <c r="B384" t="s">
        <v>2718</v>
      </c>
      <c r="C384" s="23">
        <v>4.2999999999999997E-2</v>
      </c>
    </row>
    <row r="385" spans="2:3">
      <c r="B385" t="s">
        <v>2719</v>
      </c>
      <c r="C385" s="23">
        <v>0.8</v>
      </c>
    </row>
    <row r="386" spans="2:3">
      <c r="B386" t="s">
        <v>2720</v>
      </c>
      <c r="C386" s="23">
        <v>0.05</v>
      </c>
    </row>
    <row r="387" spans="2:3">
      <c r="B387" t="s">
        <v>2721</v>
      </c>
      <c r="C387" s="23">
        <v>0.15</v>
      </c>
    </row>
    <row r="388" spans="2:3">
      <c r="B388" t="s">
        <v>2722</v>
      </c>
      <c r="C388" s="23">
        <v>2.5000000000000001E-2</v>
      </c>
    </row>
    <row r="389" spans="2:3">
      <c r="B389" t="s">
        <v>2723</v>
      </c>
      <c r="C389" s="23">
        <v>0.09</v>
      </c>
    </row>
    <row r="390" spans="2:3">
      <c r="B390" t="s">
        <v>2724</v>
      </c>
      <c r="C390" s="23">
        <v>0.18</v>
      </c>
    </row>
    <row r="391" spans="2:3">
      <c r="B391" t="s">
        <v>2725</v>
      </c>
      <c r="C391" s="23">
        <v>0.09</v>
      </c>
    </row>
    <row r="392" spans="2:3">
      <c r="B392" t="s">
        <v>2726</v>
      </c>
      <c r="C392" s="23">
        <v>1.0800000000000001E-2</v>
      </c>
    </row>
    <row r="393" spans="2:3">
      <c r="B393" t="s">
        <v>2727</v>
      </c>
      <c r="C393" s="23">
        <v>0.26</v>
      </c>
    </row>
    <row r="394" spans="2:3">
      <c r="B394" t="s">
        <v>2728</v>
      </c>
      <c r="C394" s="23">
        <v>0.08</v>
      </c>
    </row>
    <row r="395" spans="2:3">
      <c r="B395" t="s">
        <v>2729</v>
      </c>
      <c r="C395" s="23">
        <v>5.8000000000000003E-2</v>
      </c>
    </row>
    <row r="396" spans="2:3">
      <c r="B396" t="s">
        <v>2730</v>
      </c>
      <c r="C396" s="23">
        <v>0.03</v>
      </c>
    </row>
    <row r="397" spans="2:3">
      <c r="B397" t="s">
        <v>2731</v>
      </c>
      <c r="C397" s="23">
        <v>0.13500000000000001</v>
      </c>
    </row>
    <row r="398" spans="2:3">
      <c r="B398" t="s">
        <v>2732</v>
      </c>
      <c r="C398" s="23">
        <v>8.7599999999999997E-2</v>
      </c>
    </row>
    <row r="399" spans="2:3">
      <c r="B399" t="s">
        <v>2733</v>
      </c>
      <c r="C399" s="23">
        <v>0.09</v>
      </c>
    </row>
    <row r="400" spans="2:3">
      <c r="B400" t="s">
        <v>2734</v>
      </c>
      <c r="C400" s="23">
        <v>0.13689999999999999</v>
      </c>
    </row>
    <row r="401" spans="2:3">
      <c r="B401" t="s">
        <v>2735</v>
      </c>
      <c r="C401" s="23">
        <v>0.05</v>
      </c>
    </row>
    <row r="402" spans="2:3">
      <c r="B402" t="s">
        <v>2736</v>
      </c>
      <c r="C402" s="23" t="s">
        <v>1779</v>
      </c>
    </row>
    <row r="403" spans="2:3">
      <c r="B403" t="s">
        <v>2737</v>
      </c>
      <c r="C403" s="23">
        <v>0</v>
      </c>
    </row>
    <row r="404" spans="2:3">
      <c r="B404" t="s">
        <v>2738</v>
      </c>
      <c r="C404" s="23">
        <v>0.12</v>
      </c>
    </row>
    <row r="405" spans="2:3">
      <c r="B405" t="s">
        <v>2739</v>
      </c>
      <c r="C405" s="23">
        <v>0.2</v>
      </c>
    </row>
    <row r="406" spans="2:3">
      <c r="B406" t="s">
        <v>2740</v>
      </c>
      <c r="C406" s="23">
        <v>4.3999999999999997E-2</v>
      </c>
    </row>
    <row r="407" spans="2:3">
      <c r="B407" t="s">
        <v>2741</v>
      </c>
      <c r="C407" s="23">
        <v>0.06</v>
      </c>
    </row>
    <row r="408" spans="2:3">
      <c r="B408" t="s">
        <v>2742</v>
      </c>
      <c r="C408" s="23">
        <v>0.05</v>
      </c>
    </row>
    <row r="409" spans="2:3">
      <c r="B409" t="s">
        <v>2743</v>
      </c>
      <c r="C409" s="23">
        <v>0.1552</v>
      </c>
    </row>
    <row r="410" spans="2:3">
      <c r="B410" t="s">
        <v>2744</v>
      </c>
      <c r="C410" s="23">
        <v>0.09</v>
      </c>
    </row>
    <row r="411" spans="2:3">
      <c r="B411" t="s">
        <v>2745</v>
      </c>
      <c r="C411" s="23">
        <v>6.0999999999999999E-2</v>
      </c>
    </row>
    <row r="412" spans="2:3">
      <c r="B412" t="s">
        <v>2746</v>
      </c>
      <c r="C412" s="23">
        <v>0.06</v>
      </c>
    </row>
    <row r="413" spans="2:3">
      <c r="B413" t="s">
        <v>2747</v>
      </c>
      <c r="C413" s="23">
        <v>0.15</v>
      </c>
    </row>
    <row r="414" spans="2:3">
      <c r="B414" t="s">
        <v>2748</v>
      </c>
      <c r="C414" s="23">
        <v>2.1000000000000001E-2</v>
      </c>
    </row>
    <row r="415" spans="2:3">
      <c r="B415" t="s">
        <v>2749</v>
      </c>
      <c r="C415" s="23">
        <v>9.5000000000000001E-2</v>
      </c>
    </row>
    <row r="416" spans="2:3">
      <c r="B416" t="s">
        <v>2750</v>
      </c>
      <c r="C416" s="23">
        <v>8.7999999999999995E-2</v>
      </c>
    </row>
    <row r="417" spans="2:3">
      <c r="B417" t="s">
        <v>2751</v>
      </c>
      <c r="C417" s="23">
        <v>6.8449999999999997E-2</v>
      </c>
    </row>
    <row r="418" spans="2:3">
      <c r="B418" t="s">
        <v>2752</v>
      </c>
      <c r="C418" s="23">
        <v>0.5</v>
      </c>
    </row>
    <row r="419" spans="2:3">
      <c r="B419" t="s">
        <v>2753</v>
      </c>
      <c r="C419" s="23">
        <v>0.12</v>
      </c>
    </row>
    <row r="420" spans="2:3">
      <c r="B420" t="s">
        <v>2754</v>
      </c>
      <c r="C420" s="23">
        <v>0.1759</v>
      </c>
    </row>
    <row r="421" spans="2:3">
      <c r="B421" t="s">
        <v>2755</v>
      </c>
      <c r="C421" s="23">
        <v>6.5000000000000002E-2</v>
      </c>
    </row>
    <row r="422" spans="2:3">
      <c r="B422" t="s">
        <v>2756</v>
      </c>
      <c r="C422" s="23">
        <v>0.19500000000000001</v>
      </c>
    </row>
    <row r="423" spans="2:3">
      <c r="B423" t="s">
        <v>2757</v>
      </c>
      <c r="C423" s="23">
        <v>0.23</v>
      </c>
    </row>
    <row r="424" spans="2:3">
      <c r="B424" t="s">
        <v>2758</v>
      </c>
      <c r="C424" s="23">
        <v>0.11</v>
      </c>
    </row>
    <row r="425" spans="2:3">
      <c r="B425" t="s">
        <v>2759</v>
      </c>
      <c r="C425" s="23">
        <v>4.0500000000000001E-2</v>
      </c>
    </row>
    <row r="426" spans="2:3">
      <c r="B426" t="s">
        <v>2760</v>
      </c>
      <c r="C426" s="23">
        <v>0.12</v>
      </c>
    </row>
    <row r="427" spans="2:3">
      <c r="B427" t="s">
        <v>2761</v>
      </c>
      <c r="C427" s="23">
        <v>5.3999999999999999E-2</v>
      </c>
    </row>
    <row r="428" spans="2:3">
      <c r="B428" t="s">
        <v>2762</v>
      </c>
      <c r="C428" s="23">
        <v>0.04</v>
      </c>
    </row>
    <row r="429" spans="2:3">
      <c r="B429" t="s">
        <v>2763</v>
      </c>
      <c r="C429" s="23">
        <v>0</v>
      </c>
    </row>
    <row r="430" spans="2:3">
      <c r="B430" t="s">
        <v>2764</v>
      </c>
      <c r="C430" s="23">
        <v>0.11</v>
      </c>
    </row>
    <row r="431" spans="2:3">
      <c r="B431" t="s">
        <v>2765</v>
      </c>
      <c r="C431" s="23">
        <v>9.4399999999999998E-2</v>
      </c>
    </row>
    <row r="432" spans="2:3">
      <c r="B432" t="s">
        <v>2766</v>
      </c>
      <c r="C432" s="23">
        <v>0.09</v>
      </c>
    </row>
    <row r="433" spans="2:3">
      <c r="B433" t="s">
        <v>2767</v>
      </c>
      <c r="C433" s="23">
        <v>0.13</v>
      </c>
    </row>
    <row r="434" spans="2:3">
      <c r="B434" t="s">
        <v>2768</v>
      </c>
      <c r="C434" s="23">
        <v>0.05</v>
      </c>
    </row>
    <row r="435" spans="2:3">
      <c r="B435" t="s">
        <v>2769</v>
      </c>
      <c r="C435" s="23" t="s">
        <v>1779</v>
      </c>
    </row>
    <row r="436" spans="2:3">
      <c r="B436" t="s">
        <v>2770</v>
      </c>
      <c r="C436" s="23">
        <v>0</v>
      </c>
    </row>
    <row r="437" spans="2:3">
      <c r="B437" t="s">
        <v>2771</v>
      </c>
      <c r="C437" s="23">
        <v>0.11</v>
      </c>
    </row>
    <row r="438" spans="2:3">
      <c r="B438" t="s">
        <v>2772</v>
      </c>
      <c r="C438" s="23">
        <v>0.19</v>
      </c>
    </row>
    <row r="439" spans="2:3">
      <c r="B439" t="s">
        <v>2773</v>
      </c>
      <c r="C439" s="23">
        <v>4.3999999999999997E-2</v>
      </c>
    </row>
    <row r="440" spans="2:3">
      <c r="B440" t="s">
        <v>2774</v>
      </c>
      <c r="C440" s="23">
        <v>5.7000000000000002E-2</v>
      </c>
    </row>
    <row r="441" spans="2:3">
      <c r="B441" t="s">
        <v>2775</v>
      </c>
      <c r="C441" s="23">
        <v>0.05</v>
      </c>
    </row>
    <row r="442" spans="2:3">
      <c r="B442" t="s">
        <v>2776</v>
      </c>
      <c r="C442" s="23">
        <v>0.1552</v>
      </c>
    </row>
    <row r="443" spans="2:3">
      <c r="B443" t="s">
        <v>2777</v>
      </c>
      <c r="C443" s="23">
        <v>8.8999999999999996E-2</v>
      </c>
    </row>
    <row r="444" spans="2:3">
      <c r="B444" t="s">
        <v>2778</v>
      </c>
      <c r="C444" s="23">
        <v>5.8999999999999997E-2</v>
      </c>
    </row>
    <row r="445" spans="2:3">
      <c r="B445" t="s">
        <v>2779</v>
      </c>
      <c r="C445" s="23">
        <v>0.06</v>
      </c>
    </row>
    <row r="446" spans="2:3">
      <c r="B446" t="s">
        <v>2780</v>
      </c>
      <c r="C446" s="23">
        <v>0.15</v>
      </c>
    </row>
    <row r="447" spans="2:3">
      <c r="B447" t="s">
        <v>2781</v>
      </c>
      <c r="C447" s="23">
        <v>1.9E-2</v>
      </c>
    </row>
    <row r="448" spans="2:3">
      <c r="B448" t="s">
        <v>2782</v>
      </c>
      <c r="C448" s="23">
        <v>9.5000000000000001E-2</v>
      </c>
    </row>
    <row r="449" spans="2:3">
      <c r="B449" t="s">
        <v>2783</v>
      </c>
      <c r="C449" s="23">
        <v>8.6499999999999994E-2</v>
      </c>
    </row>
    <row r="450" spans="2:3">
      <c r="B450" t="s">
        <v>2784</v>
      </c>
      <c r="C450" s="23">
        <v>6.3450000000000006E-2</v>
      </c>
    </row>
    <row r="451" spans="2:3">
      <c r="B451" t="s">
        <v>2785</v>
      </c>
      <c r="C451" s="23">
        <v>0.6</v>
      </c>
    </row>
    <row r="452" spans="2:3">
      <c r="B452" t="s">
        <v>2786</v>
      </c>
      <c r="C452" s="23">
        <v>0.1</v>
      </c>
    </row>
    <row r="453" spans="2:3">
      <c r="B453" t="s">
        <v>2787</v>
      </c>
      <c r="C453" s="23">
        <v>0.16500000000000001</v>
      </c>
    </row>
    <row r="454" spans="2:3">
      <c r="B454" t="s">
        <v>2788</v>
      </c>
      <c r="C454" s="23">
        <v>0.06</v>
      </c>
    </row>
    <row r="455" spans="2:3">
      <c r="B455" t="s">
        <v>2789</v>
      </c>
      <c r="C455" s="23">
        <v>0.19</v>
      </c>
    </row>
    <row r="456" spans="2:3">
      <c r="B456" t="s">
        <v>2790</v>
      </c>
      <c r="C456" s="23">
        <v>0.22</v>
      </c>
    </row>
    <row r="457" spans="2:3">
      <c r="B457" t="s">
        <v>2791</v>
      </c>
      <c r="C457" s="23">
        <v>0.11</v>
      </c>
    </row>
    <row r="458" spans="2:3">
      <c r="B458" t="s">
        <v>2792</v>
      </c>
      <c r="C458" s="23">
        <v>4.0500000000000001E-2</v>
      </c>
    </row>
    <row r="459" spans="2:3">
      <c r="B459" t="s">
        <v>2793</v>
      </c>
      <c r="C459" s="23">
        <v>0.12</v>
      </c>
    </row>
    <row r="460" spans="2:3">
      <c r="B460" t="s">
        <v>2794</v>
      </c>
      <c r="C460" s="23">
        <v>5.3999999999999999E-2</v>
      </c>
    </row>
    <row r="461" spans="2:3">
      <c r="B461" t="s">
        <v>2795</v>
      </c>
      <c r="C461" s="23">
        <v>3.7999999999999999E-2</v>
      </c>
    </row>
    <row r="462" spans="2:3">
      <c r="B462" t="s">
        <v>2796</v>
      </c>
      <c r="C462" s="23">
        <v>0</v>
      </c>
    </row>
    <row r="463" spans="2:3">
      <c r="B463" t="s">
        <v>2797</v>
      </c>
      <c r="C463" s="23">
        <v>0.11</v>
      </c>
    </row>
    <row r="464" spans="2:3">
      <c r="B464" t="s">
        <v>2798</v>
      </c>
      <c r="C464" s="23">
        <v>9.5200000000000007E-2</v>
      </c>
    </row>
    <row r="465" spans="2:3">
      <c r="B465" t="s">
        <v>2799</v>
      </c>
      <c r="C465" s="23">
        <v>0.09</v>
      </c>
    </row>
    <row r="466" spans="2:3">
      <c r="B466" t="s">
        <v>2800</v>
      </c>
      <c r="C466" s="23">
        <v>0.125</v>
      </c>
    </row>
    <row r="467" spans="2:3">
      <c r="B467" t="s">
        <v>2801</v>
      </c>
      <c r="C467" s="23">
        <v>0.05</v>
      </c>
    </row>
    <row r="468" spans="2:3">
      <c r="B468" t="s">
        <v>2802</v>
      </c>
      <c r="C468" s="23" t="s">
        <v>1779</v>
      </c>
    </row>
    <row r="469" spans="2:3">
      <c r="B469" t="s">
        <v>2803</v>
      </c>
      <c r="C469" s="23">
        <v>0</v>
      </c>
    </row>
    <row r="470" spans="2:3">
      <c r="B470" t="s">
        <v>2804</v>
      </c>
      <c r="C470" s="23">
        <v>0.11</v>
      </c>
    </row>
    <row r="471" spans="2:3">
      <c r="B471" t="s">
        <v>2805</v>
      </c>
      <c r="C471" s="23">
        <v>0.18</v>
      </c>
    </row>
    <row r="472" spans="2:3">
      <c r="B472" t="s">
        <v>2806</v>
      </c>
      <c r="C472" s="23">
        <v>4.3999999999999997E-2</v>
      </c>
    </row>
    <row r="473" spans="2:3">
      <c r="B473" t="s">
        <v>2807</v>
      </c>
      <c r="C473" s="23">
        <v>5.3999999999999999E-2</v>
      </c>
    </row>
    <row r="474" spans="2:3">
      <c r="B474" t="s">
        <v>2808</v>
      </c>
      <c r="C474" s="23">
        <v>0.05</v>
      </c>
    </row>
    <row r="475" spans="2:3">
      <c r="B475" t="s">
        <v>2809</v>
      </c>
      <c r="C475" s="23">
        <v>0.153</v>
      </c>
    </row>
    <row r="476" spans="2:3">
      <c r="B476" t="s">
        <v>2810</v>
      </c>
      <c r="C476" s="23">
        <v>8.7999999999999995E-2</v>
      </c>
    </row>
    <row r="477" spans="2:3">
      <c r="B477" t="s">
        <v>2811</v>
      </c>
      <c r="C477" s="23">
        <v>5.7000000000000002E-2</v>
      </c>
    </row>
    <row r="478" spans="2:3">
      <c r="B478" t="s">
        <v>2812</v>
      </c>
      <c r="C478" s="23">
        <v>0.05</v>
      </c>
    </row>
    <row r="479" spans="2:3">
      <c r="B479" t="s">
        <v>2813</v>
      </c>
      <c r="C479" s="23">
        <v>0.15</v>
      </c>
    </row>
    <row r="480" spans="2:3">
      <c r="B480" t="s">
        <v>2814</v>
      </c>
      <c r="C480" s="23">
        <v>1.7000000000000001E-2</v>
      </c>
    </row>
    <row r="481" spans="2:3">
      <c r="B481" t="s">
        <v>2815</v>
      </c>
      <c r="C481" s="23">
        <v>9.5000000000000001E-2</v>
      </c>
    </row>
    <row r="482" spans="2:3">
      <c r="B482" t="s">
        <v>2816</v>
      </c>
      <c r="C482" s="23">
        <v>8.5500000000000007E-2</v>
      </c>
    </row>
    <row r="483" spans="2:3">
      <c r="B483" t="s">
        <v>2817</v>
      </c>
      <c r="C483" s="23">
        <v>5.8000000000000003E-2</v>
      </c>
    </row>
    <row r="484" spans="2:3">
      <c r="B484" t="s">
        <v>2818</v>
      </c>
      <c r="C484" s="23">
        <v>0.6</v>
      </c>
    </row>
    <row r="485" spans="2:3">
      <c r="B485" t="s">
        <v>2819</v>
      </c>
      <c r="C485" s="23">
        <v>0.09</v>
      </c>
    </row>
    <row r="486" spans="2:3">
      <c r="B486" t="s">
        <v>2820</v>
      </c>
      <c r="C486" s="23">
        <v>0.16</v>
      </c>
    </row>
    <row r="487" spans="2:3">
      <c r="B487" t="s">
        <v>2821</v>
      </c>
      <c r="C487" s="23">
        <v>5.5E-2</v>
      </c>
    </row>
    <row r="488" spans="2:3">
      <c r="B488" t="s">
        <v>2822</v>
      </c>
      <c r="C488" s="23">
        <v>0.185</v>
      </c>
    </row>
    <row r="489" spans="2:3">
      <c r="B489" t="s">
        <v>2823</v>
      </c>
      <c r="C489" s="23">
        <v>0.21</v>
      </c>
    </row>
    <row r="490" spans="2:3">
      <c r="B490" t="s">
        <v>2824</v>
      </c>
      <c r="C490" s="23">
        <v>0.11</v>
      </c>
    </row>
    <row r="491" spans="2:3">
      <c r="B491" t="s">
        <v>2825</v>
      </c>
      <c r="C491" s="23">
        <v>4.0500000000000001E-2</v>
      </c>
    </row>
    <row r="492" spans="2:3">
      <c r="B492" t="s">
        <v>2826</v>
      </c>
      <c r="C492" s="23">
        <v>0.12</v>
      </c>
    </row>
    <row r="493" spans="2:3">
      <c r="B493" t="s">
        <v>2827</v>
      </c>
      <c r="C493" s="23">
        <v>5.0700000000000002E-2</v>
      </c>
    </row>
    <row r="494" spans="2:3">
      <c r="B494" t="s">
        <v>2828</v>
      </c>
      <c r="C494" s="23">
        <v>3.7999999999999999E-2</v>
      </c>
    </row>
    <row r="495" spans="2:3">
      <c r="B495" t="s">
        <v>2829</v>
      </c>
      <c r="C495" s="23">
        <v>0</v>
      </c>
    </row>
    <row r="496" spans="2:3">
      <c r="B496" t="s">
        <v>2830</v>
      </c>
      <c r="C496" s="23">
        <v>0.11</v>
      </c>
    </row>
    <row r="497" spans="2:3">
      <c r="B497" t="s">
        <v>2831</v>
      </c>
      <c r="C497" s="23">
        <v>9.5000000000000001E-2</v>
      </c>
    </row>
    <row r="498" spans="2:3">
      <c r="B498" t="s">
        <v>2832</v>
      </c>
      <c r="C498" s="23">
        <v>0.09</v>
      </c>
    </row>
    <row r="499" spans="2:3">
      <c r="B499" t="s">
        <v>2833</v>
      </c>
      <c r="C499" s="23">
        <v>0.12</v>
      </c>
    </row>
    <row r="500" spans="2:3">
      <c r="B500" t="s">
        <v>2834</v>
      </c>
      <c r="C500" s="23">
        <v>0.05</v>
      </c>
    </row>
    <row r="501" spans="2:3">
      <c r="B501" t="s">
        <v>2835</v>
      </c>
      <c r="C501" s="23" t="s">
        <v>1779</v>
      </c>
    </row>
    <row r="502" spans="2:3">
      <c r="B502" t="s">
        <v>2836</v>
      </c>
      <c r="C502" s="23">
        <v>0</v>
      </c>
    </row>
    <row r="503" spans="2:3">
      <c r="B503" t="s">
        <v>2837</v>
      </c>
      <c r="C503" s="23">
        <v>0.1</v>
      </c>
    </row>
    <row r="504" spans="2:3">
      <c r="B504" t="s">
        <v>2838</v>
      </c>
      <c r="C504" s="23">
        <v>0.17</v>
      </c>
    </row>
    <row r="505" spans="2:3">
      <c r="B505" t="s">
        <v>2839</v>
      </c>
      <c r="C505" s="23">
        <v>4.3999999999999997E-2</v>
      </c>
    </row>
    <row r="506" spans="2:3">
      <c r="B506" t="s">
        <v>2840</v>
      </c>
      <c r="C506" s="23">
        <v>5.0999999999999997E-2</v>
      </c>
    </row>
    <row r="507" spans="2:3">
      <c r="B507" t="s">
        <v>2841</v>
      </c>
      <c r="C507" s="23">
        <v>0.05</v>
      </c>
    </row>
    <row r="508" spans="2:3">
      <c r="B508" t="s">
        <v>2842</v>
      </c>
      <c r="C508" s="23">
        <v>0.153</v>
      </c>
    </row>
    <row r="509" spans="2:3">
      <c r="B509" t="s">
        <v>2843</v>
      </c>
      <c r="C509" s="23">
        <v>8.6999999999999994E-2</v>
      </c>
    </row>
    <row r="510" spans="2:3">
      <c r="B510" t="s">
        <v>2844</v>
      </c>
      <c r="C510" s="23">
        <v>5.5E-2</v>
      </c>
    </row>
    <row r="511" spans="2:3">
      <c r="B511" t="s">
        <v>2845</v>
      </c>
      <c r="C511" s="23">
        <v>0.05</v>
      </c>
    </row>
    <row r="512" spans="2:3">
      <c r="B512" t="s">
        <v>2846</v>
      </c>
      <c r="C512" s="23">
        <v>0.15</v>
      </c>
    </row>
    <row r="513" spans="2:3">
      <c r="B513" t="s">
        <v>2847</v>
      </c>
      <c r="C513" s="23">
        <v>1.4999999999999999E-2</v>
      </c>
    </row>
    <row r="514" spans="2:3">
      <c r="B514" t="s">
        <v>2848</v>
      </c>
      <c r="C514" s="23">
        <v>9.5000000000000001E-2</v>
      </c>
    </row>
    <row r="515" spans="2:3">
      <c r="B515" t="s">
        <v>2849</v>
      </c>
      <c r="C515" s="23">
        <v>8.3500000000000005E-2</v>
      </c>
    </row>
    <row r="516" spans="2:3">
      <c r="B516" t="s">
        <v>2850</v>
      </c>
      <c r="C516" s="23">
        <v>5.2999999999999999E-2</v>
      </c>
    </row>
    <row r="517" spans="2:3">
      <c r="B517" t="s">
        <v>2851</v>
      </c>
      <c r="C517" s="23">
        <v>0.7</v>
      </c>
    </row>
    <row r="518" spans="2:3">
      <c r="B518" t="s">
        <v>2852</v>
      </c>
      <c r="C518" s="23">
        <v>0.08</v>
      </c>
    </row>
    <row r="519" spans="2:3">
      <c r="B519" t="s">
        <v>2853</v>
      </c>
      <c r="C519" s="23">
        <v>0.155</v>
      </c>
    </row>
    <row r="520" spans="2:3">
      <c r="B520" t="s">
        <v>2854</v>
      </c>
      <c r="C520" s="23">
        <v>0.05</v>
      </c>
    </row>
    <row r="521" spans="2:3">
      <c r="B521" t="s">
        <v>2855</v>
      </c>
      <c r="C521" s="23">
        <v>0.18</v>
      </c>
    </row>
    <row r="522" spans="2:3">
      <c r="B522" t="s">
        <v>2856</v>
      </c>
      <c r="C522" s="23">
        <v>0.2</v>
      </c>
    </row>
    <row r="523" spans="2:3">
      <c r="B523" t="s">
        <v>2857</v>
      </c>
      <c r="C523" s="23">
        <v>0.1</v>
      </c>
    </row>
    <row r="524" spans="2:3">
      <c r="B524" t="s">
        <v>2858</v>
      </c>
      <c r="C524" s="23">
        <v>4.0500000000000001E-2</v>
      </c>
    </row>
    <row r="525" spans="2:3">
      <c r="B525" t="s">
        <v>2859</v>
      </c>
      <c r="C525" s="23">
        <v>0.11</v>
      </c>
    </row>
    <row r="526" spans="2:3">
      <c r="B526" t="s">
        <v>2860</v>
      </c>
      <c r="C526" s="23">
        <v>5.0700000000000002E-2</v>
      </c>
    </row>
    <row r="527" spans="2:3">
      <c r="B527" t="s">
        <v>2861</v>
      </c>
      <c r="C527" s="23">
        <v>3.7999999999999999E-2</v>
      </c>
    </row>
    <row r="528" spans="2:3">
      <c r="B528" t="s">
        <v>2862</v>
      </c>
      <c r="C528" s="23">
        <v>0</v>
      </c>
    </row>
    <row r="529" spans="2:3">
      <c r="B529" t="s">
        <v>2863</v>
      </c>
      <c r="C529" s="23">
        <v>0.11</v>
      </c>
    </row>
    <row r="530" spans="2:3">
      <c r="B530" t="s">
        <v>2864</v>
      </c>
      <c r="C530" s="23">
        <v>9.4799999999999995E-2</v>
      </c>
    </row>
    <row r="531" spans="2:3">
      <c r="B531" t="s">
        <v>2865</v>
      </c>
      <c r="C531" s="23">
        <v>0.09</v>
      </c>
    </row>
    <row r="532" spans="2:3">
      <c r="B532" t="s">
        <v>2866</v>
      </c>
      <c r="C532" s="23">
        <v>0.115</v>
      </c>
    </row>
    <row r="533" spans="2:3">
      <c r="B533" t="s">
        <v>2867</v>
      </c>
      <c r="C533" s="23">
        <v>0.05</v>
      </c>
    </row>
    <row r="534" spans="2:3">
      <c r="B534" t="s">
        <v>2868</v>
      </c>
      <c r="C534" s="23" t="s">
        <v>1779</v>
      </c>
    </row>
    <row r="535" spans="2:3">
      <c r="B535" t="s">
        <v>2869</v>
      </c>
      <c r="C535" s="23">
        <v>0</v>
      </c>
    </row>
    <row r="536" spans="2:3">
      <c r="B536" t="s">
        <v>2870</v>
      </c>
      <c r="C536" s="23">
        <v>0.1</v>
      </c>
    </row>
    <row r="537" spans="2:3">
      <c r="B537" t="s">
        <v>2871</v>
      </c>
      <c r="C537" s="23">
        <v>0.16</v>
      </c>
    </row>
    <row r="538" spans="2:3">
      <c r="B538" t="s">
        <v>2872</v>
      </c>
      <c r="C538" s="23">
        <v>4.3999999999999997E-2</v>
      </c>
    </row>
    <row r="539" spans="2:3">
      <c r="B539" t="s">
        <v>2873</v>
      </c>
      <c r="C539" s="23">
        <v>4.9000000000000002E-2</v>
      </c>
    </row>
    <row r="540" spans="2:3">
      <c r="B540" t="s">
        <v>2874</v>
      </c>
      <c r="C540" s="23">
        <v>0.05</v>
      </c>
    </row>
    <row r="541" spans="2:3">
      <c r="B541" t="s">
        <v>2875</v>
      </c>
      <c r="C541" s="23">
        <v>0.14899999999999999</v>
      </c>
    </row>
    <row r="542" spans="2:3">
      <c r="B542" t="s">
        <v>2876</v>
      </c>
      <c r="C542" s="23">
        <v>8.5999999999999993E-2</v>
      </c>
    </row>
    <row r="543" spans="2:3">
      <c r="B543" t="s">
        <v>2877</v>
      </c>
      <c r="C543" s="23">
        <v>5.5E-2</v>
      </c>
    </row>
    <row r="544" spans="2:3">
      <c r="B544" t="s">
        <v>2878</v>
      </c>
      <c r="C544" s="23">
        <v>0.05</v>
      </c>
    </row>
    <row r="545" spans="2:3">
      <c r="B545" t="s">
        <v>2879</v>
      </c>
      <c r="C545" s="23">
        <v>0.15</v>
      </c>
    </row>
    <row r="546" spans="2:3">
      <c r="B546" t="s">
        <v>2880</v>
      </c>
      <c r="C546" s="23">
        <v>1.2E-2</v>
      </c>
    </row>
    <row r="547" spans="2:3">
      <c r="B547" t="s">
        <v>2881</v>
      </c>
      <c r="C547" s="23">
        <v>9.5000000000000001E-2</v>
      </c>
    </row>
    <row r="548" spans="2:3">
      <c r="B548" t="s">
        <v>2882</v>
      </c>
      <c r="C548" s="23">
        <v>8.1500000000000003E-2</v>
      </c>
    </row>
    <row r="549" spans="2:3">
      <c r="B549" t="s">
        <v>2883</v>
      </c>
      <c r="C549" s="23">
        <v>4.8000000000000001E-2</v>
      </c>
    </row>
    <row r="550" spans="2:3">
      <c r="B550" t="s">
        <v>2884</v>
      </c>
      <c r="C550" s="23">
        <v>0.7</v>
      </c>
    </row>
    <row r="551" spans="2:3">
      <c r="B551" t="s">
        <v>2885</v>
      </c>
      <c r="C551" s="23">
        <v>7.0000000000000007E-2</v>
      </c>
    </row>
    <row r="552" spans="2:3">
      <c r="B552" t="s">
        <v>2886</v>
      </c>
      <c r="C552" s="23">
        <v>0.14499999999999999</v>
      </c>
    </row>
    <row r="553" spans="2:3">
      <c r="B553" t="s">
        <v>2887</v>
      </c>
      <c r="C553" s="23">
        <v>4.4999999999999998E-2</v>
      </c>
    </row>
    <row r="554" spans="2:3">
      <c r="B554" t="s">
        <v>2888</v>
      </c>
      <c r="C554" s="23">
        <v>0.17499999999999999</v>
      </c>
    </row>
    <row r="555" spans="2:3">
      <c r="B555" t="s">
        <v>2889</v>
      </c>
      <c r="C555" s="23">
        <v>0.19</v>
      </c>
    </row>
    <row r="556" spans="2:3">
      <c r="B556" t="s">
        <v>2890</v>
      </c>
      <c r="C556" s="23">
        <v>0.1</v>
      </c>
    </row>
    <row r="557" spans="2:3">
      <c r="B557" t="s">
        <v>2891</v>
      </c>
      <c r="C557" s="23">
        <v>4.0500000000000001E-2</v>
      </c>
    </row>
    <row r="558" spans="2:3">
      <c r="B558" t="s">
        <v>2892</v>
      </c>
      <c r="C558" s="23">
        <v>0.11</v>
      </c>
    </row>
    <row r="559" spans="2:3">
      <c r="B559" t="s">
        <v>2893</v>
      </c>
      <c r="C559" s="23">
        <v>4.7500000000000001E-2</v>
      </c>
    </row>
    <row r="560" spans="2:3">
      <c r="B560" t="s">
        <v>2894</v>
      </c>
      <c r="C560" s="23">
        <v>3.5999999999999997E-2</v>
      </c>
    </row>
    <row r="561" spans="2:3">
      <c r="B561" t="s">
        <v>2895</v>
      </c>
      <c r="C561" s="23">
        <v>0</v>
      </c>
    </row>
    <row r="562" spans="2:3">
      <c r="B562" t="s">
        <v>2896</v>
      </c>
      <c r="C562" s="23">
        <v>0.11</v>
      </c>
    </row>
    <row r="563" spans="2:3">
      <c r="B563" t="s">
        <v>2897</v>
      </c>
      <c r="C563" s="23">
        <v>9.4600000000000004E-2</v>
      </c>
    </row>
    <row r="564" spans="2:3">
      <c r="B564" t="s">
        <v>2898</v>
      </c>
      <c r="C564" s="23">
        <v>0.09</v>
      </c>
    </row>
    <row r="565" spans="2:3">
      <c r="B565" t="s">
        <v>2899</v>
      </c>
      <c r="C565" s="23">
        <v>0.11</v>
      </c>
    </row>
    <row r="566" spans="2:3">
      <c r="B566" t="s">
        <v>2900</v>
      </c>
      <c r="C566" s="23">
        <v>0.05</v>
      </c>
    </row>
    <row r="567" spans="2:3">
      <c r="B567" t="s">
        <v>2901</v>
      </c>
      <c r="C567" s="23" t="s">
        <v>1779</v>
      </c>
    </row>
    <row r="568" spans="2:3">
      <c r="B568" t="s">
        <v>2902</v>
      </c>
      <c r="C568" s="23">
        <v>0</v>
      </c>
    </row>
    <row r="569" spans="2:3">
      <c r="B569" t="s">
        <v>2903</v>
      </c>
      <c r="C569" s="23">
        <v>0.09</v>
      </c>
    </row>
    <row r="570" spans="2:3">
      <c r="B570" t="s">
        <v>2904</v>
      </c>
      <c r="C570" s="23">
        <v>0.15</v>
      </c>
    </row>
    <row r="571" spans="2:3">
      <c r="B571" t="s">
        <v>2905</v>
      </c>
      <c r="C571" s="23">
        <v>4.3999999999999997E-2</v>
      </c>
    </row>
    <row r="572" spans="2:3">
      <c r="B572" t="s">
        <v>2906</v>
      </c>
      <c r="C572" s="23">
        <v>4.5999999999999999E-2</v>
      </c>
    </row>
    <row r="573" spans="2:3">
      <c r="B573" t="s">
        <v>2907</v>
      </c>
      <c r="C573" s="23">
        <v>0.05</v>
      </c>
    </row>
    <row r="574" spans="2:3">
      <c r="B574" t="s">
        <v>2908</v>
      </c>
      <c r="C574" s="23">
        <v>0.14899999999999999</v>
      </c>
    </row>
    <row r="575" spans="2:3">
      <c r="B575" t="s">
        <v>2909</v>
      </c>
      <c r="C575" s="23">
        <v>8.5000000000000006E-2</v>
      </c>
    </row>
    <row r="576" spans="2:3">
      <c r="B576" t="s">
        <v>2910</v>
      </c>
      <c r="C576" s="23">
        <v>5.5E-2</v>
      </c>
    </row>
    <row r="577" spans="2:3">
      <c r="B577" t="s">
        <v>2911</v>
      </c>
      <c r="C577" s="23">
        <v>0.05</v>
      </c>
    </row>
    <row r="578" spans="2:3">
      <c r="B578" t="s">
        <v>2912</v>
      </c>
      <c r="C578" s="23">
        <v>0.15</v>
      </c>
    </row>
    <row r="579" spans="2:3">
      <c r="B579" t="s">
        <v>2913</v>
      </c>
      <c r="C579" s="23">
        <v>1</v>
      </c>
    </row>
    <row r="580" spans="2:3">
      <c r="B580" t="s">
        <v>2914</v>
      </c>
      <c r="C580" s="23">
        <v>9.5000000000000001E-2</v>
      </c>
    </row>
    <row r="581" spans="2:3">
      <c r="B581" t="s">
        <v>2915</v>
      </c>
      <c r="C581" s="23">
        <v>7.9000000000000001E-2</v>
      </c>
    </row>
    <row r="582" spans="2:3">
      <c r="B582" t="s">
        <v>2916</v>
      </c>
      <c r="C582" s="23">
        <v>4.2999999999999997E-2</v>
      </c>
    </row>
    <row r="583" spans="2:3">
      <c r="B583" t="s">
        <v>2917</v>
      </c>
      <c r="C583" s="23">
        <v>0.8</v>
      </c>
    </row>
    <row r="584" spans="2:3">
      <c r="B584" t="s">
        <v>2918</v>
      </c>
      <c r="C584" s="23">
        <v>0.06</v>
      </c>
    </row>
    <row r="585" spans="2:3">
      <c r="B585" t="s">
        <v>2919</v>
      </c>
      <c r="C585" s="23">
        <v>0.14000000000000001</v>
      </c>
    </row>
    <row r="586" spans="2:3">
      <c r="B586" t="s">
        <v>2920</v>
      </c>
      <c r="C586" s="23">
        <v>0.04</v>
      </c>
    </row>
    <row r="587" spans="2:3">
      <c r="B587" t="s">
        <v>2921</v>
      </c>
      <c r="C587" s="23">
        <v>0.17</v>
      </c>
    </row>
    <row r="588" spans="2:3">
      <c r="B588" t="s">
        <v>2922</v>
      </c>
      <c r="C588" s="23">
        <v>0.19</v>
      </c>
    </row>
    <row r="589" spans="2:3">
      <c r="B589" t="s">
        <v>2923</v>
      </c>
      <c r="C589" s="23">
        <v>0.1</v>
      </c>
    </row>
    <row r="590" spans="2:3">
      <c r="B590" t="s">
        <v>2924</v>
      </c>
      <c r="C590" s="23">
        <v>4.0500000000000001E-2</v>
      </c>
    </row>
    <row r="591" spans="2:3">
      <c r="B591" t="s">
        <v>2925</v>
      </c>
      <c r="C591" s="23">
        <v>0.1</v>
      </c>
    </row>
    <row r="592" spans="2:3">
      <c r="B592" t="s">
        <v>2926</v>
      </c>
      <c r="C592" s="23">
        <v>4.7500000000000001E-2</v>
      </c>
    </row>
    <row r="593" spans="2:3">
      <c r="B593" t="s">
        <v>2927</v>
      </c>
      <c r="C593" s="23">
        <v>3.5999999999999997E-2</v>
      </c>
    </row>
    <row r="594" spans="2:3">
      <c r="B594" t="s">
        <v>2928</v>
      </c>
      <c r="C594" s="23">
        <v>0</v>
      </c>
    </row>
    <row r="595" spans="2:3">
      <c r="B595" t="s">
        <v>2929</v>
      </c>
      <c r="C595" s="23">
        <v>0.11</v>
      </c>
    </row>
    <row r="596" spans="2:3">
      <c r="B596" t="s">
        <v>2930</v>
      </c>
      <c r="C596" s="23">
        <v>9.4399999999999998E-2</v>
      </c>
    </row>
    <row r="597" spans="2:3">
      <c r="B597" t="s">
        <v>2931</v>
      </c>
      <c r="C597" s="23">
        <v>0.51</v>
      </c>
    </row>
    <row r="598" spans="2:3">
      <c r="B598" t="s">
        <v>2932</v>
      </c>
      <c r="C598" s="23">
        <v>0.67330000000000001</v>
      </c>
    </row>
    <row r="599" spans="2:3">
      <c r="B599" t="s">
        <v>2933</v>
      </c>
      <c r="C599" s="23">
        <v>0.7</v>
      </c>
    </row>
    <row r="600" spans="2:3">
      <c r="B600" t="s">
        <v>2934</v>
      </c>
      <c r="C600" s="23">
        <v>0.9</v>
      </c>
    </row>
    <row r="601" spans="2:3">
      <c r="B601" t="s">
        <v>2935</v>
      </c>
      <c r="C601" s="23">
        <v>0.37</v>
      </c>
    </row>
    <row r="602" spans="2:3">
      <c r="B602" t="s">
        <v>2936</v>
      </c>
      <c r="C602" s="23">
        <v>0.86150000000000004</v>
      </c>
    </row>
    <row r="603" spans="2:3">
      <c r="B603" t="s">
        <v>2937</v>
      </c>
      <c r="C603" s="23">
        <v>0.7</v>
      </c>
    </row>
    <row r="604" spans="2:3">
      <c r="B604" t="s">
        <v>2938</v>
      </c>
      <c r="C604" s="23">
        <v>0.3478</v>
      </c>
    </row>
    <row r="605" spans="2:3">
      <c r="B605" t="s">
        <v>2939</v>
      </c>
      <c r="C605" s="23">
        <v>0.81399999999999995</v>
      </c>
    </row>
    <row r="606" spans="2:3">
      <c r="B606" t="s">
        <v>2940</v>
      </c>
      <c r="C606" s="23">
        <v>0.4</v>
      </c>
    </row>
    <row r="607" spans="2:3">
      <c r="B607" t="s">
        <v>2941</v>
      </c>
      <c r="C607" s="23">
        <v>0.78979999999999995</v>
      </c>
    </row>
    <row r="608" spans="2:3">
      <c r="B608" t="s">
        <v>2942</v>
      </c>
      <c r="C608" s="23">
        <v>0.87</v>
      </c>
    </row>
    <row r="609" spans="2:3">
      <c r="B609" t="s">
        <v>2943</v>
      </c>
      <c r="C609" s="23">
        <v>0.9</v>
      </c>
    </row>
    <row r="610" spans="2:3">
      <c r="B610" t="s">
        <v>2944</v>
      </c>
      <c r="C610" s="23">
        <v>0.2</v>
      </c>
    </row>
    <row r="611" spans="2:3">
      <c r="B611" t="s">
        <v>2945</v>
      </c>
      <c r="C611" s="23">
        <v>0.89</v>
      </c>
    </row>
    <row r="612" spans="2:3">
      <c r="B612" t="s">
        <v>2946</v>
      </c>
      <c r="C612" s="23">
        <v>0.43</v>
      </c>
    </row>
    <row r="613" spans="2:3">
      <c r="B613" t="s">
        <v>2947</v>
      </c>
      <c r="C613" s="23">
        <v>0.76139999999999997</v>
      </c>
    </row>
    <row r="614" spans="2:3">
      <c r="B614" t="s">
        <v>2948</v>
      </c>
      <c r="C614" s="23">
        <v>0.68510000000000004</v>
      </c>
    </row>
    <row r="615" spans="2:3">
      <c r="B615" t="s">
        <v>2949</v>
      </c>
      <c r="C615" s="23">
        <v>0.77864999999999995</v>
      </c>
    </row>
    <row r="616" spans="2:3">
      <c r="B616" t="s">
        <v>2950</v>
      </c>
      <c r="C616" s="23">
        <v>0.5</v>
      </c>
    </row>
    <row r="617" spans="2:3">
      <c r="B617" t="s">
        <v>2951</v>
      </c>
      <c r="C617" s="23">
        <v>0.7</v>
      </c>
    </row>
    <row r="618" spans="2:3">
      <c r="B618" t="s">
        <v>2952</v>
      </c>
      <c r="C618" s="23">
        <v>0.63</v>
      </c>
    </row>
    <row r="619" spans="2:3">
      <c r="B619" t="s">
        <v>2953</v>
      </c>
      <c r="C619" s="23">
        <v>0.7</v>
      </c>
    </row>
    <row r="620" spans="2:3">
      <c r="B620" t="s">
        <v>2954</v>
      </c>
      <c r="C620" s="23">
        <v>0.8</v>
      </c>
    </row>
    <row r="621" spans="2:3">
      <c r="B621" t="s">
        <v>2955</v>
      </c>
      <c r="C621" s="23">
        <v>0.83</v>
      </c>
    </row>
    <row r="622" spans="2:3">
      <c r="B622" t="s">
        <v>2956</v>
      </c>
      <c r="C622" s="23">
        <v>0.67</v>
      </c>
    </row>
    <row r="623" spans="2:3">
      <c r="B623" t="s">
        <v>2957</v>
      </c>
      <c r="C623" s="23">
        <v>0.48380000000000001</v>
      </c>
    </row>
    <row r="624" spans="2:3">
      <c r="B624" t="s">
        <v>2958</v>
      </c>
      <c r="C624" s="23">
        <v>0.92159999999999997</v>
      </c>
    </row>
    <row r="625" spans="2:3">
      <c r="B625" t="s">
        <v>2959</v>
      </c>
      <c r="C625" s="23">
        <v>0.64</v>
      </c>
    </row>
    <row r="626" spans="2:3">
      <c r="B626" t="s">
        <v>2960</v>
      </c>
      <c r="C626" s="23">
        <v>0.54</v>
      </c>
    </row>
    <row r="627" spans="2:3">
      <c r="B627" t="s">
        <v>2961</v>
      </c>
      <c r="C627" s="23">
        <v>0.74</v>
      </c>
    </row>
    <row r="628" spans="2:3">
      <c r="B628" t="s">
        <v>2962</v>
      </c>
      <c r="C628" s="23">
        <v>0.64</v>
      </c>
    </row>
    <row r="629" spans="2:3">
      <c r="B629" t="s">
        <v>2963</v>
      </c>
      <c r="C629" s="23">
        <v>0.5</v>
      </c>
    </row>
    <row r="630" spans="2:3">
      <c r="B630" t="s">
        <v>2964</v>
      </c>
      <c r="C630" s="23">
        <v>0.51</v>
      </c>
    </row>
    <row r="631" spans="2:3">
      <c r="B631" t="s">
        <v>2965</v>
      </c>
      <c r="C631" s="23">
        <v>0.66</v>
      </c>
    </row>
    <row r="632" spans="2:3">
      <c r="B632" t="s">
        <v>2966</v>
      </c>
      <c r="C632" s="23">
        <v>0.7</v>
      </c>
    </row>
    <row r="633" spans="2:3">
      <c r="B633" t="s">
        <v>2967</v>
      </c>
      <c r="C633" s="23">
        <v>0.89</v>
      </c>
    </row>
    <row r="634" spans="2:3">
      <c r="B634" t="s">
        <v>2968</v>
      </c>
      <c r="C634" s="23">
        <v>0.36</v>
      </c>
    </row>
    <row r="635" spans="2:3">
      <c r="B635" t="s">
        <v>2969</v>
      </c>
      <c r="C635" s="23">
        <v>0.85</v>
      </c>
    </row>
    <row r="636" spans="2:3">
      <c r="B636" t="s">
        <v>2970</v>
      </c>
      <c r="C636" s="23">
        <v>0.69</v>
      </c>
    </row>
    <row r="637" spans="2:3">
      <c r="B637" t="s">
        <v>2971</v>
      </c>
      <c r="C637" s="23">
        <v>0.3478</v>
      </c>
    </row>
    <row r="638" spans="2:3">
      <c r="B638" t="s">
        <v>2972</v>
      </c>
      <c r="C638" s="23">
        <v>0.77300000000000002</v>
      </c>
    </row>
    <row r="639" spans="2:3">
      <c r="B639" t="s">
        <v>2973</v>
      </c>
      <c r="C639" s="23">
        <v>0.4</v>
      </c>
    </row>
    <row r="640" spans="2:3">
      <c r="B640" t="s">
        <v>2974</v>
      </c>
      <c r="C640" s="23">
        <v>0.78979999999999995</v>
      </c>
    </row>
    <row r="641" spans="2:3">
      <c r="B641" t="s">
        <v>2975</v>
      </c>
      <c r="C641" s="23">
        <v>0.86</v>
      </c>
    </row>
    <row r="642" spans="2:3">
      <c r="B642" t="s">
        <v>2976</v>
      </c>
      <c r="C642" s="23">
        <v>0.87</v>
      </c>
    </row>
    <row r="643" spans="2:3">
      <c r="B643" t="s">
        <v>2977</v>
      </c>
      <c r="C643" s="23">
        <v>0.2</v>
      </c>
    </row>
    <row r="644" spans="2:3">
      <c r="B644" t="s">
        <v>2978</v>
      </c>
      <c r="C644" s="23">
        <v>0.89</v>
      </c>
    </row>
    <row r="645" spans="2:3">
      <c r="B645" t="s">
        <v>2979</v>
      </c>
      <c r="C645" s="23">
        <v>0.38</v>
      </c>
    </row>
    <row r="646" spans="2:3">
      <c r="B646" t="s">
        <v>2980</v>
      </c>
      <c r="C646" s="23">
        <v>0.76139999999999997</v>
      </c>
    </row>
    <row r="647" spans="2:3">
      <c r="B647" t="s">
        <v>2981</v>
      </c>
      <c r="C647" s="23">
        <v>0.68510000000000004</v>
      </c>
    </row>
    <row r="648" spans="2:3">
      <c r="B648" t="s">
        <v>2982</v>
      </c>
      <c r="C648" s="23">
        <v>0.72499999999999998</v>
      </c>
    </row>
    <row r="649" spans="2:3">
      <c r="B649" t="s">
        <v>2983</v>
      </c>
      <c r="C649" s="23">
        <v>0.6</v>
      </c>
    </row>
    <row r="650" spans="2:3">
      <c r="B650" t="s">
        <v>2984</v>
      </c>
      <c r="C650" s="23">
        <v>0.65</v>
      </c>
    </row>
    <row r="651" spans="2:3">
      <c r="B651" t="s">
        <v>2985</v>
      </c>
      <c r="C651" s="23">
        <v>0.57579999999999998</v>
      </c>
    </row>
    <row r="652" spans="2:3">
      <c r="B652" t="s">
        <v>2986</v>
      </c>
      <c r="C652" s="23">
        <v>0.65</v>
      </c>
    </row>
    <row r="653" spans="2:3">
      <c r="B653" t="s">
        <v>2987</v>
      </c>
      <c r="C653" s="23">
        <v>0.78</v>
      </c>
    </row>
    <row r="654" spans="2:3">
      <c r="B654" t="s">
        <v>2988</v>
      </c>
      <c r="C654" s="23">
        <v>0.82</v>
      </c>
    </row>
    <row r="655" spans="2:3">
      <c r="B655" t="s">
        <v>2989</v>
      </c>
      <c r="C655" s="23">
        <v>0.67</v>
      </c>
    </row>
    <row r="656" spans="2:3">
      <c r="B656" t="s">
        <v>2990</v>
      </c>
      <c r="C656" s="23">
        <v>0.4738</v>
      </c>
    </row>
    <row r="657" spans="2:3">
      <c r="B657" t="s">
        <v>2991</v>
      </c>
      <c r="C657" s="23">
        <v>0.92159999999999997</v>
      </c>
    </row>
    <row r="658" spans="2:3">
      <c r="B658" t="s">
        <v>2992</v>
      </c>
      <c r="C658" s="23">
        <v>0.63</v>
      </c>
    </row>
    <row r="659" spans="2:3">
      <c r="B659" t="s">
        <v>2993</v>
      </c>
      <c r="C659" s="23">
        <v>0.54</v>
      </c>
    </row>
    <row r="660" spans="2:3">
      <c r="B660" t="s">
        <v>2994</v>
      </c>
      <c r="C660" s="23">
        <v>0.74</v>
      </c>
    </row>
    <row r="661" spans="2:3">
      <c r="B661" t="s">
        <v>2995</v>
      </c>
      <c r="C661" s="23">
        <v>0.63700000000000001</v>
      </c>
    </row>
    <row r="662" spans="2:3">
      <c r="B662" t="s">
        <v>2996</v>
      </c>
      <c r="C662" s="23">
        <v>0.495</v>
      </c>
    </row>
    <row r="663" spans="2:3">
      <c r="B663" t="s">
        <v>2997</v>
      </c>
      <c r="C663" s="23">
        <v>0.51</v>
      </c>
    </row>
    <row r="664" spans="2:3">
      <c r="B664" t="s">
        <v>2998</v>
      </c>
      <c r="C664" s="23">
        <v>0.65</v>
      </c>
    </row>
    <row r="665" spans="2:3">
      <c r="B665" t="s">
        <v>2999</v>
      </c>
      <c r="C665" s="23">
        <v>0.7</v>
      </c>
    </row>
    <row r="666" spans="2:3">
      <c r="B666" t="s">
        <v>3000</v>
      </c>
      <c r="C666" s="23">
        <v>0.88</v>
      </c>
    </row>
    <row r="667" spans="2:3">
      <c r="B667" t="s">
        <v>3001</v>
      </c>
      <c r="C667" s="23">
        <v>0.35</v>
      </c>
    </row>
    <row r="668" spans="2:3">
      <c r="B668" t="s">
        <v>3002</v>
      </c>
      <c r="C668" s="23">
        <v>0.84</v>
      </c>
    </row>
    <row r="669" spans="2:3">
      <c r="B669" t="s">
        <v>3003</v>
      </c>
      <c r="C669" s="23">
        <v>0.68</v>
      </c>
    </row>
    <row r="670" spans="2:3">
      <c r="B670" t="s">
        <v>3004</v>
      </c>
      <c r="C670" s="23">
        <v>0.34</v>
      </c>
    </row>
    <row r="671" spans="2:3">
      <c r="B671" t="s">
        <v>3005</v>
      </c>
      <c r="C671" s="23">
        <v>0.73399999999999999</v>
      </c>
    </row>
    <row r="672" spans="2:3">
      <c r="B672" t="s">
        <v>3006</v>
      </c>
      <c r="C672" s="23">
        <v>0.35</v>
      </c>
    </row>
    <row r="673" spans="2:3">
      <c r="B673" t="s">
        <v>3007</v>
      </c>
      <c r="C673" s="23">
        <v>0.78</v>
      </c>
    </row>
    <row r="674" spans="2:3">
      <c r="B674" t="s">
        <v>3008</v>
      </c>
      <c r="C674" s="23">
        <v>0.84</v>
      </c>
    </row>
    <row r="675" spans="2:3">
      <c r="B675" t="s">
        <v>3009</v>
      </c>
      <c r="C675" s="23">
        <v>0.84</v>
      </c>
    </row>
    <row r="676" spans="2:3">
      <c r="B676" t="s">
        <v>3010</v>
      </c>
      <c r="C676" s="23">
        <v>0.2</v>
      </c>
    </row>
    <row r="677" spans="2:3">
      <c r="B677" t="s">
        <v>3011</v>
      </c>
      <c r="C677" s="23">
        <v>0.89</v>
      </c>
    </row>
    <row r="678" spans="2:3">
      <c r="B678" t="s">
        <v>3012</v>
      </c>
      <c r="C678" s="23">
        <v>0.33</v>
      </c>
    </row>
    <row r="679" spans="2:3">
      <c r="B679" t="s">
        <v>3013</v>
      </c>
      <c r="C679" s="23">
        <v>0.76139999999999997</v>
      </c>
    </row>
    <row r="680" spans="2:3">
      <c r="B680" t="s">
        <v>3014</v>
      </c>
      <c r="C680" s="23">
        <v>0.67200000000000004</v>
      </c>
    </row>
    <row r="681" spans="2:3">
      <c r="B681" t="s">
        <v>3015</v>
      </c>
      <c r="C681" s="23">
        <v>0.65</v>
      </c>
    </row>
    <row r="682" spans="2:3">
      <c r="B682" t="s">
        <v>3016</v>
      </c>
      <c r="C682" s="23">
        <v>0.6</v>
      </c>
    </row>
    <row r="683" spans="2:3">
      <c r="B683" t="s">
        <v>3017</v>
      </c>
      <c r="C683" s="23">
        <v>0.6</v>
      </c>
    </row>
    <row r="684" spans="2:3">
      <c r="B684" t="s">
        <v>3018</v>
      </c>
      <c r="C684" s="23">
        <v>0.52159999999999995</v>
      </c>
    </row>
    <row r="685" spans="2:3">
      <c r="B685" t="s">
        <v>3019</v>
      </c>
      <c r="C685" s="23">
        <v>0.6</v>
      </c>
    </row>
    <row r="686" spans="2:3">
      <c r="B686" t="s">
        <v>3020</v>
      </c>
      <c r="C686" s="23">
        <v>0.76</v>
      </c>
    </row>
    <row r="687" spans="2:3">
      <c r="B687" t="s">
        <v>3021</v>
      </c>
      <c r="C687" s="23">
        <v>0.81</v>
      </c>
    </row>
    <row r="688" spans="2:3">
      <c r="B688" t="s">
        <v>3022</v>
      </c>
      <c r="C688" s="23">
        <v>0.67349999999999999</v>
      </c>
    </row>
    <row r="689" spans="2:3">
      <c r="B689" t="s">
        <v>3023</v>
      </c>
      <c r="C689" s="23">
        <v>0.46379999999999999</v>
      </c>
    </row>
    <row r="690" spans="2:3">
      <c r="B690" t="s">
        <v>3024</v>
      </c>
      <c r="C690" s="23">
        <v>0.92159999999999997</v>
      </c>
    </row>
    <row r="691" spans="2:3">
      <c r="B691" t="s">
        <v>3025</v>
      </c>
      <c r="C691" s="23">
        <v>0.62</v>
      </c>
    </row>
    <row r="692" spans="2:3">
      <c r="B692" t="s">
        <v>3026</v>
      </c>
      <c r="C692" s="23">
        <v>0.53</v>
      </c>
    </row>
    <row r="693" spans="2:3">
      <c r="B693" t="s">
        <v>3027</v>
      </c>
      <c r="C693" s="23">
        <v>0.7</v>
      </c>
    </row>
    <row r="694" spans="2:3">
      <c r="B694" t="s">
        <v>3028</v>
      </c>
      <c r="C694" s="23">
        <v>0.63400000000000001</v>
      </c>
    </row>
    <row r="695" spans="2:3">
      <c r="B695" t="s">
        <v>3029</v>
      </c>
      <c r="C695" s="23">
        <v>0.49</v>
      </c>
    </row>
    <row r="696" spans="2:3">
      <c r="B696" t="s">
        <v>3030</v>
      </c>
      <c r="C696" s="23">
        <v>0.51</v>
      </c>
    </row>
    <row r="697" spans="2:3">
      <c r="B697" t="s">
        <v>3031</v>
      </c>
      <c r="C697" s="23">
        <v>0.64</v>
      </c>
    </row>
    <row r="698" spans="2:3">
      <c r="B698" t="s">
        <v>3032</v>
      </c>
      <c r="C698" s="23">
        <v>0.7</v>
      </c>
    </row>
    <row r="699" spans="2:3">
      <c r="B699" t="s">
        <v>3033</v>
      </c>
      <c r="C699" s="23">
        <v>0.87</v>
      </c>
    </row>
    <row r="700" spans="2:3">
      <c r="B700" t="s">
        <v>3034</v>
      </c>
      <c r="C700" s="23">
        <v>0.34</v>
      </c>
    </row>
    <row r="701" spans="2:3">
      <c r="B701" t="s">
        <v>3035</v>
      </c>
      <c r="C701" s="23">
        <v>0.83</v>
      </c>
    </row>
    <row r="702" spans="2:3">
      <c r="B702" t="s">
        <v>3036</v>
      </c>
      <c r="C702" s="23">
        <v>0.67</v>
      </c>
    </row>
    <row r="703" spans="2:3">
      <c r="B703" t="s">
        <v>3037</v>
      </c>
      <c r="C703" s="23">
        <v>0.34</v>
      </c>
    </row>
    <row r="704" spans="2:3">
      <c r="B704" t="s">
        <v>3038</v>
      </c>
      <c r="C704" s="23">
        <v>0.69799999999999995</v>
      </c>
    </row>
    <row r="705" spans="2:3">
      <c r="B705" t="s">
        <v>3039</v>
      </c>
      <c r="C705" s="23">
        <v>0.35</v>
      </c>
    </row>
    <row r="706" spans="2:3">
      <c r="B706" t="s">
        <v>3040</v>
      </c>
      <c r="C706" s="23">
        <v>0.78</v>
      </c>
    </row>
    <row r="707" spans="2:3">
      <c r="B707" t="s">
        <v>3041</v>
      </c>
      <c r="C707" s="23">
        <v>0.82</v>
      </c>
    </row>
    <row r="708" spans="2:3">
      <c r="B708" t="s">
        <v>3042</v>
      </c>
      <c r="C708" s="23">
        <v>0.83499999999999996</v>
      </c>
    </row>
    <row r="709" spans="2:3">
      <c r="B709" t="s">
        <v>3043</v>
      </c>
      <c r="C709" s="23">
        <v>0.2</v>
      </c>
    </row>
    <row r="710" spans="2:3">
      <c r="B710" t="s">
        <v>3044</v>
      </c>
      <c r="C710" s="23">
        <v>0.87</v>
      </c>
    </row>
    <row r="711" spans="2:3">
      <c r="B711" t="s">
        <v>3045</v>
      </c>
      <c r="C711" s="23">
        <v>0.28000000000000003</v>
      </c>
    </row>
    <row r="712" spans="2:3">
      <c r="B712" t="s">
        <v>3046</v>
      </c>
      <c r="C712" s="23">
        <v>0.76139999999999997</v>
      </c>
    </row>
    <row r="713" spans="2:3">
      <c r="B713" t="s">
        <v>3047</v>
      </c>
      <c r="C713" s="23">
        <v>0.65300000000000002</v>
      </c>
    </row>
    <row r="714" spans="2:3">
      <c r="B714" t="s">
        <v>3048</v>
      </c>
      <c r="C714" s="23">
        <v>0.6</v>
      </c>
    </row>
    <row r="715" spans="2:3">
      <c r="B715" t="s">
        <v>3049</v>
      </c>
      <c r="C715" s="23">
        <v>0.7</v>
      </c>
    </row>
    <row r="716" spans="2:3">
      <c r="B716" t="s">
        <v>3050</v>
      </c>
      <c r="C716" s="23">
        <v>0.55000000000000004</v>
      </c>
    </row>
    <row r="717" spans="2:3">
      <c r="B717" t="s">
        <v>3051</v>
      </c>
      <c r="C717" s="23">
        <v>0.46739999999999998</v>
      </c>
    </row>
    <row r="718" spans="2:3">
      <c r="B718" t="s">
        <v>3052</v>
      </c>
      <c r="C718" s="23">
        <v>0.55000000000000004</v>
      </c>
    </row>
    <row r="719" spans="2:3">
      <c r="B719" t="s">
        <v>3053</v>
      </c>
      <c r="C719" s="23">
        <v>0.74</v>
      </c>
    </row>
    <row r="720" spans="2:3">
      <c r="B720" t="s">
        <v>3054</v>
      </c>
      <c r="C720" s="23">
        <v>0.8</v>
      </c>
    </row>
    <row r="721" spans="2:3">
      <c r="B721" t="s">
        <v>3055</v>
      </c>
      <c r="C721" s="23">
        <v>0.67300000000000004</v>
      </c>
    </row>
    <row r="722" spans="2:3">
      <c r="B722" t="s">
        <v>3056</v>
      </c>
      <c r="C722" s="23">
        <v>0.45379999999999998</v>
      </c>
    </row>
    <row r="723" spans="2:3">
      <c r="B723" t="s">
        <v>3057</v>
      </c>
      <c r="C723" s="23">
        <v>0.9</v>
      </c>
    </row>
    <row r="724" spans="2:3">
      <c r="B724" t="s">
        <v>3058</v>
      </c>
      <c r="C724" s="23">
        <v>0.61</v>
      </c>
    </row>
    <row r="725" spans="2:3">
      <c r="B725" t="s">
        <v>3059</v>
      </c>
      <c r="C725" s="23">
        <v>0.53</v>
      </c>
    </row>
    <row r="726" spans="2:3">
      <c r="B726" t="s">
        <v>3060</v>
      </c>
      <c r="C726" s="23">
        <v>0.65</v>
      </c>
    </row>
    <row r="727" spans="2:3">
      <c r="B727" t="s">
        <v>3061</v>
      </c>
      <c r="C727" s="23">
        <v>0.63</v>
      </c>
    </row>
    <row r="728" spans="2:3">
      <c r="B728" t="s">
        <v>3062</v>
      </c>
      <c r="C728" s="23">
        <v>0.48499999999999999</v>
      </c>
    </row>
    <row r="729" spans="2:3">
      <c r="B729" t="s">
        <v>3063</v>
      </c>
      <c r="C729" s="23">
        <v>0.51</v>
      </c>
    </row>
    <row r="730" spans="2:3">
      <c r="B730" t="s">
        <v>3064</v>
      </c>
      <c r="C730" s="23">
        <v>0.63</v>
      </c>
    </row>
    <row r="731" spans="2:3">
      <c r="B731" t="s">
        <v>3065</v>
      </c>
      <c r="C731" s="23">
        <v>0.7</v>
      </c>
    </row>
    <row r="732" spans="2:3">
      <c r="B732" t="s">
        <v>3066</v>
      </c>
      <c r="C732" s="23">
        <v>0.86</v>
      </c>
    </row>
    <row r="733" spans="2:3">
      <c r="B733" t="s">
        <v>3067</v>
      </c>
      <c r="C733" s="23">
        <v>0.33</v>
      </c>
    </row>
    <row r="734" spans="2:3">
      <c r="B734" t="s">
        <v>3068</v>
      </c>
      <c r="C734" s="23">
        <v>0.82</v>
      </c>
    </row>
    <row r="735" spans="2:3">
      <c r="B735" t="s">
        <v>3069</v>
      </c>
      <c r="C735" s="23">
        <v>0.66</v>
      </c>
    </row>
    <row r="736" spans="2:3">
      <c r="B736" t="s">
        <v>3070</v>
      </c>
      <c r="C736" s="23">
        <v>0.33</v>
      </c>
    </row>
    <row r="737" spans="2:3">
      <c r="B737" t="s">
        <v>3071</v>
      </c>
      <c r="C737" s="23">
        <v>0.66300000000000003</v>
      </c>
    </row>
    <row r="738" spans="2:3">
      <c r="B738" t="s">
        <v>3072</v>
      </c>
      <c r="C738" s="23">
        <v>0.3</v>
      </c>
    </row>
    <row r="739" spans="2:3">
      <c r="B739" t="s">
        <v>3073</v>
      </c>
      <c r="C739" s="23">
        <v>0.77</v>
      </c>
    </row>
    <row r="740" spans="2:3">
      <c r="B740" t="s">
        <v>3074</v>
      </c>
      <c r="C740" s="23">
        <v>0.8</v>
      </c>
    </row>
    <row r="741" spans="2:3">
      <c r="B741" t="s">
        <v>3075</v>
      </c>
      <c r="C741" s="23">
        <v>0.83</v>
      </c>
    </row>
    <row r="742" spans="2:3">
      <c r="B742" t="s">
        <v>3076</v>
      </c>
      <c r="C742" s="23">
        <v>0.2</v>
      </c>
    </row>
    <row r="743" spans="2:3">
      <c r="B743" t="s">
        <v>3077</v>
      </c>
      <c r="C743" s="23">
        <v>0.85</v>
      </c>
    </row>
    <row r="744" spans="2:3">
      <c r="B744" t="s">
        <v>3078</v>
      </c>
      <c r="C744" s="23">
        <v>0.23</v>
      </c>
    </row>
    <row r="745" spans="2:3">
      <c r="B745" t="s">
        <v>3079</v>
      </c>
      <c r="C745" s="23">
        <v>0.75</v>
      </c>
    </row>
    <row r="746" spans="2:3">
      <c r="B746" t="s">
        <v>3080</v>
      </c>
      <c r="C746" s="23">
        <v>0.63200000000000001</v>
      </c>
    </row>
    <row r="747" spans="2:3">
      <c r="B747" t="s">
        <v>3081</v>
      </c>
      <c r="C747" s="23">
        <v>0.5</v>
      </c>
    </row>
    <row r="748" spans="2:3">
      <c r="B748" t="s">
        <v>3082</v>
      </c>
      <c r="C748" s="23">
        <v>0.7</v>
      </c>
    </row>
    <row r="749" spans="2:3">
      <c r="B749" t="s">
        <v>3083</v>
      </c>
      <c r="C749" s="23">
        <v>0.5</v>
      </c>
    </row>
    <row r="750" spans="2:3">
      <c r="B750" t="s">
        <v>3084</v>
      </c>
      <c r="C750" s="23">
        <v>0.41320000000000001</v>
      </c>
    </row>
    <row r="751" spans="2:3">
      <c r="B751" t="s">
        <v>3085</v>
      </c>
      <c r="C751" s="23">
        <v>0.5</v>
      </c>
    </row>
    <row r="752" spans="2:3">
      <c r="B752" t="s">
        <v>3086</v>
      </c>
      <c r="C752" s="23">
        <v>0.73</v>
      </c>
    </row>
    <row r="753" spans="2:3">
      <c r="B753" t="s">
        <v>3087</v>
      </c>
      <c r="C753" s="23">
        <v>0.79</v>
      </c>
    </row>
    <row r="754" spans="2:3">
      <c r="B754" t="s">
        <v>3088</v>
      </c>
      <c r="C754" s="23">
        <v>0.66</v>
      </c>
    </row>
    <row r="755" spans="2:3">
      <c r="B755" t="s">
        <v>3089</v>
      </c>
      <c r="C755" s="23">
        <v>0.44379999999999997</v>
      </c>
    </row>
    <row r="756" spans="2:3">
      <c r="B756" t="s">
        <v>3090</v>
      </c>
      <c r="C756" s="23">
        <v>0.88</v>
      </c>
    </row>
    <row r="757" spans="2:3">
      <c r="B757" t="s">
        <v>3091</v>
      </c>
      <c r="C757" s="23">
        <v>0.6</v>
      </c>
    </row>
    <row r="758" spans="2:3">
      <c r="B758" t="s">
        <v>3092</v>
      </c>
      <c r="C758" s="23">
        <v>0.53</v>
      </c>
    </row>
    <row r="759" spans="2:3">
      <c r="B759" t="s">
        <v>3093</v>
      </c>
      <c r="C759" s="23">
        <v>0.6</v>
      </c>
    </row>
    <row r="760" spans="2:3">
      <c r="B760" t="s">
        <v>3094</v>
      </c>
      <c r="C760" s="23">
        <v>0.62</v>
      </c>
    </row>
    <row r="761" spans="2:3">
      <c r="B761" t="s">
        <v>3095</v>
      </c>
      <c r="C761" s="23">
        <v>0.48</v>
      </c>
    </row>
    <row r="762" spans="2:3">
      <c r="B762" t="s">
        <v>3096</v>
      </c>
      <c r="C762" s="23">
        <v>0.51</v>
      </c>
    </row>
    <row r="763" spans="2:3">
      <c r="B763" t="s">
        <v>3097</v>
      </c>
      <c r="C763" s="23">
        <v>0.62</v>
      </c>
    </row>
    <row r="764" spans="2:3">
      <c r="B764" t="s">
        <v>3098</v>
      </c>
      <c r="C764" s="23">
        <v>0.7</v>
      </c>
    </row>
    <row r="765" spans="2:3">
      <c r="B765" t="s">
        <v>3099</v>
      </c>
      <c r="C765" s="23">
        <v>0.85</v>
      </c>
    </row>
    <row r="766" spans="2:3">
      <c r="B766" t="s">
        <v>3100</v>
      </c>
      <c r="C766" s="23">
        <v>0.34</v>
      </c>
    </row>
    <row r="767" spans="2:3">
      <c r="B767" t="s">
        <v>3101</v>
      </c>
      <c r="C767" s="23">
        <v>0.81</v>
      </c>
    </row>
    <row r="768" spans="2:3">
      <c r="B768" t="s">
        <v>3102</v>
      </c>
      <c r="C768" s="23">
        <v>0.65</v>
      </c>
    </row>
    <row r="769" spans="2:3">
      <c r="B769" t="s">
        <v>3103</v>
      </c>
      <c r="C769" s="23">
        <v>0.32</v>
      </c>
    </row>
    <row r="770" spans="2:3">
      <c r="B770" t="s">
        <v>3104</v>
      </c>
      <c r="C770" s="23">
        <v>0.629</v>
      </c>
    </row>
    <row r="771" spans="2:3">
      <c r="B771" t="s">
        <v>3105</v>
      </c>
      <c r="C771" s="23">
        <v>0.3</v>
      </c>
    </row>
    <row r="772" spans="2:3">
      <c r="B772" t="s">
        <v>3106</v>
      </c>
      <c r="C772" s="23">
        <v>0.77</v>
      </c>
    </row>
    <row r="773" spans="2:3">
      <c r="B773" t="s">
        <v>3107</v>
      </c>
      <c r="C773" s="23">
        <v>0.78</v>
      </c>
    </row>
    <row r="774" spans="2:3">
      <c r="B774" t="s">
        <v>3108</v>
      </c>
      <c r="C774" s="23">
        <v>0.82499999999999996</v>
      </c>
    </row>
    <row r="775" spans="2:3">
      <c r="B775" t="s">
        <v>3109</v>
      </c>
      <c r="C775" s="23">
        <v>0.2</v>
      </c>
    </row>
    <row r="776" spans="2:3">
      <c r="B776" t="s">
        <v>3110</v>
      </c>
      <c r="C776" s="23">
        <v>0.83</v>
      </c>
    </row>
    <row r="777" spans="2:3">
      <c r="B777" t="s">
        <v>3111</v>
      </c>
      <c r="C777" s="23">
        <v>0.18</v>
      </c>
    </row>
    <row r="778" spans="2:3">
      <c r="B778" t="s">
        <v>3112</v>
      </c>
      <c r="C778" s="23">
        <v>0.74</v>
      </c>
    </row>
    <row r="779" spans="2:3">
      <c r="B779" t="s">
        <v>3113</v>
      </c>
      <c r="C779" s="23">
        <v>0.61660000000000004</v>
      </c>
    </row>
    <row r="780" spans="2:3">
      <c r="B780" t="s">
        <v>3114</v>
      </c>
      <c r="C780" s="23">
        <v>0.38500000000000001</v>
      </c>
    </row>
    <row r="781" spans="2:3">
      <c r="B781" t="s">
        <v>3115</v>
      </c>
      <c r="C781" s="23">
        <v>0.8</v>
      </c>
    </row>
    <row r="782" spans="2:3">
      <c r="B782" t="s">
        <v>3116</v>
      </c>
      <c r="C782" s="23">
        <v>0.45</v>
      </c>
    </row>
    <row r="783" spans="2:3">
      <c r="B783" t="s">
        <v>3117</v>
      </c>
      <c r="C783" s="23">
        <v>0.35899999999999999</v>
      </c>
    </row>
    <row r="784" spans="2:3">
      <c r="B784" t="s">
        <v>3118</v>
      </c>
      <c r="C784" s="23">
        <v>0.45</v>
      </c>
    </row>
    <row r="785" spans="2:3">
      <c r="B785" t="s">
        <v>3119</v>
      </c>
      <c r="C785" s="23">
        <v>0.72</v>
      </c>
    </row>
    <row r="786" spans="2:3">
      <c r="B786" t="s">
        <v>3120</v>
      </c>
      <c r="C786" s="23">
        <v>0.79</v>
      </c>
    </row>
    <row r="787" spans="2:3">
      <c r="B787" t="s">
        <v>3121</v>
      </c>
      <c r="C787" s="23">
        <v>0.66</v>
      </c>
    </row>
    <row r="788" spans="2:3">
      <c r="B788" t="s">
        <v>3122</v>
      </c>
      <c r="C788" s="23">
        <v>0.43380000000000002</v>
      </c>
    </row>
    <row r="789" spans="2:3">
      <c r="B789" t="s">
        <v>3123</v>
      </c>
      <c r="C789" s="23">
        <v>0.86</v>
      </c>
    </row>
    <row r="790" spans="2:3">
      <c r="B790" t="s">
        <v>3124</v>
      </c>
      <c r="C790" s="23">
        <v>0.59</v>
      </c>
    </row>
    <row r="791" spans="2:3">
      <c r="B791" t="s">
        <v>3125</v>
      </c>
      <c r="C791" s="23">
        <v>0.52</v>
      </c>
    </row>
    <row r="792" spans="2:3">
      <c r="B792" t="s">
        <v>3126</v>
      </c>
      <c r="C792" s="23">
        <v>0.6</v>
      </c>
    </row>
    <row r="793" spans="2:3">
      <c r="B793" t="s">
        <v>3127</v>
      </c>
      <c r="C793" s="23">
        <v>0.61</v>
      </c>
    </row>
    <row r="794" spans="2:3">
      <c r="B794" t="s">
        <v>3128</v>
      </c>
      <c r="C794" s="23">
        <v>0.47499999999999998</v>
      </c>
    </row>
    <row r="795" spans="2:3">
      <c r="B795" t="s">
        <v>3129</v>
      </c>
      <c r="C795" s="23">
        <v>0.54</v>
      </c>
    </row>
    <row r="796" spans="2:3">
      <c r="B796" t="s">
        <v>3130</v>
      </c>
      <c r="C796" s="23">
        <v>0.59399999999999997</v>
      </c>
    </row>
    <row r="797" spans="2:3">
      <c r="B797" t="s">
        <v>3131</v>
      </c>
      <c r="C797" s="23">
        <v>0.65</v>
      </c>
    </row>
    <row r="798" spans="2:3">
      <c r="B798" t="s">
        <v>3132</v>
      </c>
      <c r="C798" s="23" t="s">
        <v>1779</v>
      </c>
    </row>
    <row r="799" spans="2:3">
      <c r="B799" t="s">
        <v>3133</v>
      </c>
      <c r="C799" s="23">
        <v>0.42</v>
      </c>
    </row>
    <row r="800" spans="2:3">
      <c r="B800" t="s">
        <v>3134</v>
      </c>
      <c r="C800" s="23">
        <v>0.89700000000000002</v>
      </c>
    </row>
    <row r="801" spans="2:3">
      <c r="B801" t="s">
        <v>3135</v>
      </c>
      <c r="C801" s="23">
        <v>0.72</v>
      </c>
    </row>
    <row r="802" spans="2:3">
      <c r="B802" t="s">
        <v>3136</v>
      </c>
      <c r="C802" s="23">
        <v>0.34300000000000003</v>
      </c>
    </row>
    <row r="803" spans="2:3">
      <c r="B803" t="s">
        <v>3137</v>
      </c>
      <c r="C803" s="23">
        <v>0.83599999999999997</v>
      </c>
    </row>
    <row r="804" spans="2:3">
      <c r="B804" t="s">
        <v>3138</v>
      </c>
      <c r="C804" s="23">
        <v>0.35</v>
      </c>
    </row>
    <row r="805" spans="2:3">
      <c r="B805" t="s">
        <v>3139</v>
      </c>
      <c r="C805" s="23">
        <v>0.96299999999999997</v>
      </c>
    </row>
    <row r="806" spans="2:3">
      <c r="B806" t="s">
        <v>3140</v>
      </c>
      <c r="C806" s="23">
        <v>0.91</v>
      </c>
    </row>
    <row r="807" spans="2:3">
      <c r="B807" t="s">
        <v>3141</v>
      </c>
      <c r="C807" s="23">
        <v>0.9</v>
      </c>
    </row>
    <row r="808" spans="2:3">
      <c r="B808" t="s">
        <v>3142</v>
      </c>
      <c r="C808" s="23">
        <v>0.15</v>
      </c>
    </row>
    <row r="809" spans="2:3">
      <c r="B809" t="s">
        <v>3143</v>
      </c>
      <c r="C809" s="23">
        <v>0.92</v>
      </c>
    </row>
    <row r="810" spans="2:3">
      <c r="B810" t="s">
        <v>3144</v>
      </c>
      <c r="C810" s="23">
        <v>0.42</v>
      </c>
    </row>
    <row r="811" spans="2:3">
      <c r="B811" t="s">
        <v>3145</v>
      </c>
      <c r="C811" s="23">
        <v>0.74399999999999999</v>
      </c>
    </row>
    <row r="812" spans="2:3">
      <c r="B812" t="s">
        <v>3146</v>
      </c>
      <c r="C812" s="23">
        <v>0.73</v>
      </c>
    </row>
    <row r="813" spans="2:3">
      <c r="B813" t="s">
        <v>3147</v>
      </c>
      <c r="C813" s="23">
        <v>0.77869999999999995</v>
      </c>
    </row>
    <row r="814" spans="2:3">
      <c r="B814" t="s">
        <v>3148</v>
      </c>
      <c r="C814" s="23">
        <v>0.5</v>
      </c>
    </row>
    <row r="815" spans="2:3">
      <c r="B815" t="s">
        <v>3149</v>
      </c>
      <c r="C815" s="23">
        <v>0.7</v>
      </c>
    </row>
    <row r="816" spans="2:3">
      <c r="B816" t="s">
        <v>3150</v>
      </c>
      <c r="C816" s="23">
        <v>0.76</v>
      </c>
    </row>
    <row r="817" spans="2:3">
      <c r="B817" t="s">
        <v>3151</v>
      </c>
      <c r="C817" s="23">
        <v>0.65</v>
      </c>
    </row>
    <row r="818" spans="2:3">
      <c r="B818" t="s">
        <v>3152</v>
      </c>
      <c r="C818" s="23">
        <v>0.91</v>
      </c>
    </row>
    <row r="819" spans="2:3">
      <c r="B819" t="s">
        <v>3153</v>
      </c>
      <c r="C819" s="23">
        <v>0.88</v>
      </c>
    </row>
    <row r="820" spans="2:3">
      <c r="B820" t="s">
        <v>3154</v>
      </c>
      <c r="C820" s="23">
        <v>0.63</v>
      </c>
    </row>
    <row r="821" spans="2:3">
      <c r="B821" t="s">
        <v>3155</v>
      </c>
      <c r="C821" s="23">
        <v>0.52300000000000002</v>
      </c>
    </row>
    <row r="822" spans="2:3">
      <c r="B822" t="s">
        <v>3156</v>
      </c>
      <c r="C822" s="23">
        <v>1</v>
      </c>
    </row>
    <row r="823" spans="2:3">
      <c r="B823" t="s">
        <v>3157</v>
      </c>
      <c r="C823" s="23" t="s">
        <v>1779</v>
      </c>
    </row>
    <row r="824" spans="2:3">
      <c r="B824" t="s">
        <v>3158</v>
      </c>
      <c r="C824" s="23">
        <v>0.56999999999999995</v>
      </c>
    </row>
    <row r="825" spans="2:3">
      <c r="B825" t="s">
        <v>3159</v>
      </c>
      <c r="C825" s="23">
        <v>0.76500000000000001</v>
      </c>
    </row>
    <row r="826" spans="2:3">
      <c r="B826" t="s">
        <v>3160</v>
      </c>
      <c r="C826" s="23">
        <v>0.66</v>
      </c>
    </row>
    <row r="827" spans="2:3">
      <c r="B827" t="s">
        <v>3161</v>
      </c>
      <c r="C827" s="23">
        <v>0.70599999999999996</v>
      </c>
    </row>
    <row r="828" spans="2:3">
      <c r="B828" t="s">
        <v>3162</v>
      </c>
      <c r="C828" s="23">
        <v>0.54</v>
      </c>
    </row>
    <row r="829" spans="2:3">
      <c r="B829" t="s">
        <v>3163</v>
      </c>
      <c r="C829" s="23">
        <v>0.57999999999999996</v>
      </c>
    </row>
    <row r="830" spans="2:3">
      <c r="B830" t="s">
        <v>3164</v>
      </c>
      <c r="C830" s="23">
        <v>0.65</v>
      </c>
    </row>
    <row r="831" spans="2:3">
      <c r="B831" t="s">
        <v>3165</v>
      </c>
      <c r="C831" s="23" t="s">
        <v>1779</v>
      </c>
    </row>
    <row r="832" spans="2:3">
      <c r="B832" t="s">
        <v>3166</v>
      </c>
      <c r="C832" s="23">
        <v>0.41</v>
      </c>
    </row>
    <row r="833" spans="2:3">
      <c r="B833" t="s">
        <v>3167</v>
      </c>
      <c r="C833" s="23">
        <v>0.88</v>
      </c>
    </row>
    <row r="834" spans="2:3">
      <c r="B834" t="s">
        <v>3168</v>
      </c>
      <c r="C834" s="23">
        <v>0.71</v>
      </c>
    </row>
    <row r="835" spans="2:3">
      <c r="B835" t="s">
        <v>3169</v>
      </c>
      <c r="C835" s="23">
        <v>0.34300000000000003</v>
      </c>
    </row>
    <row r="836" spans="2:3">
      <c r="B836" t="s">
        <v>3170</v>
      </c>
      <c r="C836" s="23">
        <v>0.79420000000000002</v>
      </c>
    </row>
    <row r="837" spans="2:3">
      <c r="B837" t="s">
        <v>3171</v>
      </c>
      <c r="C837" s="23">
        <v>0.35</v>
      </c>
    </row>
    <row r="838" spans="2:3">
      <c r="B838" t="s">
        <v>3172</v>
      </c>
      <c r="C838" s="23">
        <v>0.96299999999999997</v>
      </c>
    </row>
    <row r="839" spans="2:3">
      <c r="B839" t="s">
        <v>3173</v>
      </c>
      <c r="C839" s="23">
        <v>0.89</v>
      </c>
    </row>
    <row r="840" spans="2:3">
      <c r="B840" t="s">
        <v>3174</v>
      </c>
      <c r="C840" s="23">
        <v>0.87</v>
      </c>
    </row>
    <row r="841" spans="2:3">
      <c r="B841" t="s">
        <v>3175</v>
      </c>
      <c r="C841" s="23">
        <v>0.15</v>
      </c>
    </row>
    <row r="842" spans="2:3">
      <c r="B842" t="s">
        <v>3176</v>
      </c>
      <c r="C842" s="23">
        <v>0.91</v>
      </c>
    </row>
    <row r="843" spans="2:3">
      <c r="B843" t="s">
        <v>3177</v>
      </c>
      <c r="C843" s="23">
        <v>0.37</v>
      </c>
    </row>
    <row r="844" spans="2:3">
      <c r="B844" t="s">
        <v>3178</v>
      </c>
      <c r="C844" s="23">
        <v>0.74399999999999999</v>
      </c>
    </row>
    <row r="845" spans="2:3">
      <c r="B845" t="s">
        <v>3179</v>
      </c>
      <c r="C845" s="23">
        <v>0.73</v>
      </c>
    </row>
    <row r="846" spans="2:3">
      <c r="B846" t="s">
        <v>3180</v>
      </c>
      <c r="C846" s="23">
        <v>0.72499999999999998</v>
      </c>
    </row>
    <row r="847" spans="2:3">
      <c r="B847" t="s">
        <v>3181</v>
      </c>
      <c r="C847" s="23">
        <v>0.6</v>
      </c>
    </row>
    <row r="848" spans="2:3">
      <c r="B848" t="s">
        <v>3182</v>
      </c>
      <c r="C848" s="23">
        <v>0.65</v>
      </c>
    </row>
    <row r="849" spans="2:3">
      <c r="B849" t="s">
        <v>3183</v>
      </c>
      <c r="C849" s="23">
        <v>0.7</v>
      </c>
    </row>
    <row r="850" spans="2:3">
      <c r="B850" t="s">
        <v>3184</v>
      </c>
      <c r="C850" s="23">
        <v>0.6</v>
      </c>
    </row>
    <row r="851" spans="2:3">
      <c r="B851" t="s">
        <v>3185</v>
      </c>
      <c r="C851" s="23">
        <v>0.9</v>
      </c>
    </row>
    <row r="852" spans="2:3">
      <c r="B852" t="s">
        <v>3186</v>
      </c>
      <c r="C852" s="23">
        <v>0.87</v>
      </c>
    </row>
    <row r="853" spans="2:3">
      <c r="B853" t="s">
        <v>3187</v>
      </c>
      <c r="C853" s="23">
        <v>0.63</v>
      </c>
    </row>
    <row r="854" spans="2:3">
      <c r="B854" t="s">
        <v>3188</v>
      </c>
      <c r="C854" s="23">
        <v>0.51300000000000001</v>
      </c>
    </row>
    <row r="855" spans="2:3">
      <c r="B855" t="s">
        <v>3189</v>
      </c>
      <c r="C855" s="23">
        <v>1</v>
      </c>
    </row>
    <row r="856" spans="2:3">
      <c r="B856" t="s">
        <v>3190</v>
      </c>
      <c r="C856" s="23" t="s">
        <v>1779</v>
      </c>
    </row>
    <row r="857" spans="2:3">
      <c r="B857" t="s">
        <v>3191</v>
      </c>
      <c r="C857" s="23">
        <v>0.56999999999999995</v>
      </c>
    </row>
    <row r="858" spans="2:3">
      <c r="B858" t="s">
        <v>3192</v>
      </c>
      <c r="C858" s="23">
        <v>0.76500000000000001</v>
      </c>
    </row>
    <row r="859" spans="2:3">
      <c r="B859" t="s">
        <v>3193</v>
      </c>
      <c r="C859" s="23">
        <v>0.65500000000000003</v>
      </c>
    </row>
    <row r="860" spans="2:3">
      <c r="B860" t="s">
        <v>3194</v>
      </c>
      <c r="C860" s="23">
        <v>0.495</v>
      </c>
    </row>
    <row r="861" spans="2:3">
      <c r="B861" t="s">
        <v>3195</v>
      </c>
      <c r="C861" s="23">
        <v>0.53</v>
      </c>
    </row>
    <row r="862" spans="2:3">
      <c r="B862" t="s">
        <v>3196</v>
      </c>
      <c r="C862" s="23">
        <v>0.56000000000000005</v>
      </c>
    </row>
    <row r="863" spans="2:3">
      <c r="B863" t="s">
        <v>3197</v>
      </c>
      <c r="C863" s="23">
        <v>0.65</v>
      </c>
    </row>
    <row r="864" spans="2:3">
      <c r="B864" t="s">
        <v>3198</v>
      </c>
      <c r="C864" s="23" t="s">
        <v>1779</v>
      </c>
    </row>
    <row r="865" spans="2:3">
      <c r="B865" t="s">
        <v>3199</v>
      </c>
      <c r="C865" s="23">
        <v>0.38</v>
      </c>
    </row>
    <row r="866" spans="2:3">
      <c r="B866" t="s">
        <v>3200</v>
      </c>
      <c r="C866" s="23">
        <v>0.86</v>
      </c>
    </row>
    <row r="867" spans="2:3">
      <c r="B867" t="s">
        <v>3201</v>
      </c>
      <c r="C867" s="23">
        <v>0.69</v>
      </c>
    </row>
    <row r="868" spans="2:3">
      <c r="B868" t="s">
        <v>3202</v>
      </c>
      <c r="C868" s="23">
        <v>0.34</v>
      </c>
    </row>
    <row r="869" spans="2:3">
      <c r="B869" t="s">
        <v>3203</v>
      </c>
      <c r="C869" s="23">
        <v>0.7167</v>
      </c>
    </row>
    <row r="870" spans="2:3">
      <c r="B870" t="s">
        <v>3204</v>
      </c>
      <c r="C870" s="23">
        <v>0.3</v>
      </c>
    </row>
    <row r="871" spans="2:3">
      <c r="B871" t="s">
        <v>3205</v>
      </c>
      <c r="C871" s="23">
        <v>0.95299999999999996</v>
      </c>
    </row>
    <row r="872" spans="2:3">
      <c r="B872" t="s">
        <v>3206</v>
      </c>
      <c r="C872" s="23">
        <v>0.85</v>
      </c>
    </row>
    <row r="873" spans="2:3">
      <c r="B873" t="s">
        <v>3207</v>
      </c>
      <c r="C873" s="23">
        <v>0.83499999999999996</v>
      </c>
    </row>
    <row r="874" spans="2:3">
      <c r="B874" t="s">
        <v>3208</v>
      </c>
      <c r="C874" s="23">
        <v>0.15</v>
      </c>
    </row>
    <row r="875" spans="2:3">
      <c r="B875" t="s">
        <v>3209</v>
      </c>
      <c r="C875" s="23">
        <v>0.88</v>
      </c>
    </row>
    <row r="876" spans="2:3">
      <c r="B876" t="s">
        <v>3210</v>
      </c>
      <c r="C876" s="23">
        <v>0.27</v>
      </c>
    </row>
    <row r="877" spans="2:3">
      <c r="B877" t="s">
        <v>3211</v>
      </c>
      <c r="C877" s="23">
        <v>0.74399999999999999</v>
      </c>
    </row>
    <row r="878" spans="2:3">
      <c r="B878" t="s">
        <v>3212</v>
      </c>
      <c r="C878" s="23">
        <v>0.69499999999999995</v>
      </c>
    </row>
    <row r="879" spans="2:3">
      <c r="B879" t="s">
        <v>3213</v>
      </c>
      <c r="C879" s="23">
        <v>0.6</v>
      </c>
    </row>
    <row r="880" spans="2:3">
      <c r="B880" t="s">
        <v>3214</v>
      </c>
      <c r="C880" s="23">
        <v>0.7</v>
      </c>
    </row>
    <row r="881" spans="2:3">
      <c r="B881" t="s">
        <v>3215</v>
      </c>
      <c r="C881" s="23">
        <v>0.55000000000000004</v>
      </c>
    </row>
    <row r="882" spans="2:3">
      <c r="B882" t="s">
        <v>3216</v>
      </c>
      <c r="C882" s="23">
        <v>0.65</v>
      </c>
    </row>
    <row r="883" spans="2:3">
      <c r="B883" t="s">
        <v>3217</v>
      </c>
      <c r="C883" s="23">
        <v>0.5</v>
      </c>
    </row>
    <row r="884" spans="2:3">
      <c r="B884" t="s">
        <v>3218</v>
      </c>
      <c r="C884" s="23">
        <v>0.86</v>
      </c>
    </row>
    <row r="885" spans="2:3">
      <c r="B885" t="s">
        <v>3219</v>
      </c>
      <c r="C885" s="23">
        <v>0.85</v>
      </c>
    </row>
    <row r="886" spans="2:3">
      <c r="B886" t="s">
        <v>3220</v>
      </c>
      <c r="C886" s="23">
        <v>0.62</v>
      </c>
    </row>
    <row r="887" spans="2:3">
      <c r="B887" t="s">
        <v>3221</v>
      </c>
      <c r="C887" s="23">
        <v>0.49299999999999999</v>
      </c>
    </row>
    <row r="888" spans="2:3">
      <c r="B888" t="s">
        <v>3222</v>
      </c>
      <c r="C888" s="23">
        <v>0.98</v>
      </c>
    </row>
    <row r="889" spans="2:3">
      <c r="B889" t="s">
        <v>3223</v>
      </c>
      <c r="C889" s="23" t="s">
        <v>1779</v>
      </c>
    </row>
    <row r="890" spans="2:3">
      <c r="B890" t="s">
        <v>3224</v>
      </c>
      <c r="C890" s="23">
        <v>0.56499999999999995</v>
      </c>
    </row>
    <row r="891" spans="2:3">
      <c r="B891" t="s">
        <v>3225</v>
      </c>
      <c r="C891" s="23">
        <v>0.65</v>
      </c>
    </row>
    <row r="892" spans="2:3">
      <c r="B892" t="s">
        <v>3226</v>
      </c>
      <c r="C892" s="23">
        <v>0.64500000000000002</v>
      </c>
    </row>
    <row r="893" spans="2:3">
      <c r="B893" t="s">
        <v>3227</v>
      </c>
      <c r="C893" s="23">
        <v>0.49</v>
      </c>
    </row>
    <row r="894" spans="2:3">
      <c r="B894" t="s">
        <v>3228</v>
      </c>
      <c r="C894" s="23">
        <v>0.53</v>
      </c>
    </row>
    <row r="895" spans="2:3">
      <c r="B895" t="s">
        <v>3229</v>
      </c>
      <c r="C895" s="23">
        <v>0.56000000000000005</v>
      </c>
    </row>
    <row r="896" spans="2:3">
      <c r="B896" t="s">
        <v>3230</v>
      </c>
      <c r="C896" s="23">
        <v>0.65</v>
      </c>
    </row>
    <row r="897" spans="2:3">
      <c r="B897" t="s">
        <v>3231</v>
      </c>
      <c r="C897" s="23" t="s">
        <v>1779</v>
      </c>
    </row>
    <row r="898" spans="2:3">
      <c r="B898" t="s">
        <v>3232</v>
      </c>
      <c r="C898" s="23">
        <v>0.38</v>
      </c>
    </row>
    <row r="899" spans="2:3">
      <c r="B899" t="s">
        <v>3233</v>
      </c>
      <c r="C899" s="23">
        <v>0.86</v>
      </c>
    </row>
    <row r="900" spans="2:3">
      <c r="B900" t="s">
        <v>3234</v>
      </c>
      <c r="C900" s="23">
        <v>0.69</v>
      </c>
    </row>
    <row r="901" spans="2:3">
      <c r="B901" t="s">
        <v>3235</v>
      </c>
      <c r="C901" s="23">
        <v>0.34</v>
      </c>
    </row>
    <row r="902" spans="2:3">
      <c r="B902" t="s">
        <v>3236</v>
      </c>
      <c r="C902" s="23">
        <v>0.7167</v>
      </c>
    </row>
    <row r="903" spans="2:3">
      <c r="B903" t="s">
        <v>3237</v>
      </c>
      <c r="C903" s="23">
        <v>0.3</v>
      </c>
    </row>
    <row r="904" spans="2:3">
      <c r="B904" t="s">
        <v>3238</v>
      </c>
      <c r="C904" s="23">
        <v>0.95299999999999996</v>
      </c>
    </row>
    <row r="905" spans="2:3">
      <c r="B905" t="s">
        <v>3239</v>
      </c>
      <c r="C905" s="23">
        <v>0.85</v>
      </c>
    </row>
    <row r="906" spans="2:3">
      <c r="B906" t="s">
        <v>3240</v>
      </c>
      <c r="C906" s="23">
        <v>0.83499999999999996</v>
      </c>
    </row>
    <row r="907" spans="2:3">
      <c r="B907" t="s">
        <v>3241</v>
      </c>
      <c r="C907" s="23">
        <v>0.15</v>
      </c>
    </row>
    <row r="908" spans="2:3">
      <c r="B908" t="s">
        <v>3242</v>
      </c>
      <c r="C908" s="23">
        <v>0.88</v>
      </c>
    </row>
    <row r="909" spans="2:3">
      <c r="B909" t="s">
        <v>3243</v>
      </c>
      <c r="C909" s="23">
        <v>0.27</v>
      </c>
    </row>
    <row r="910" spans="2:3">
      <c r="B910" t="s">
        <v>3244</v>
      </c>
      <c r="C910" s="23">
        <v>0.74399999999999999</v>
      </c>
    </row>
    <row r="911" spans="2:3">
      <c r="B911" t="s">
        <v>3245</v>
      </c>
      <c r="C911" s="23">
        <v>0.69499999999999995</v>
      </c>
    </row>
    <row r="912" spans="2:3">
      <c r="B912" t="s">
        <v>3246</v>
      </c>
      <c r="C912" s="23">
        <v>0.6</v>
      </c>
    </row>
    <row r="913" spans="2:3">
      <c r="B913" t="s">
        <v>3247</v>
      </c>
      <c r="C913" s="23">
        <v>0.7</v>
      </c>
    </row>
    <row r="914" spans="2:3">
      <c r="B914" t="s">
        <v>3248</v>
      </c>
      <c r="C914" s="23">
        <v>0.55000000000000004</v>
      </c>
    </row>
    <row r="915" spans="2:3">
      <c r="B915" t="s">
        <v>3249</v>
      </c>
      <c r="C915" s="23">
        <v>0.65</v>
      </c>
    </row>
    <row r="916" spans="2:3">
      <c r="B916" t="s">
        <v>3250</v>
      </c>
      <c r="C916" s="23">
        <v>0.5</v>
      </c>
    </row>
    <row r="917" spans="2:3">
      <c r="B917" t="s">
        <v>3251</v>
      </c>
      <c r="C917" s="23">
        <v>0.86</v>
      </c>
    </row>
    <row r="918" spans="2:3">
      <c r="B918" t="s">
        <v>3252</v>
      </c>
      <c r="C918" s="23">
        <v>0.85</v>
      </c>
    </row>
    <row r="919" spans="2:3">
      <c r="B919" t="s">
        <v>3253</v>
      </c>
      <c r="C919" s="23">
        <v>0.62</v>
      </c>
    </row>
    <row r="920" spans="2:3">
      <c r="B920" t="s">
        <v>3254</v>
      </c>
      <c r="C920" s="23">
        <v>0.49299999999999999</v>
      </c>
    </row>
    <row r="921" spans="2:3">
      <c r="B921" t="s">
        <v>3255</v>
      </c>
      <c r="C921" s="23">
        <v>0.98</v>
      </c>
    </row>
    <row r="922" spans="2:3">
      <c r="B922" t="s">
        <v>3256</v>
      </c>
      <c r="C922" s="23" t="s">
        <v>1779</v>
      </c>
    </row>
    <row r="923" spans="2:3">
      <c r="B923" t="s">
        <v>3257</v>
      </c>
      <c r="C923" s="23">
        <v>0.56499999999999995</v>
      </c>
    </row>
    <row r="924" spans="2:3">
      <c r="B924" t="s">
        <v>3258</v>
      </c>
      <c r="C924" s="23">
        <v>0.65</v>
      </c>
    </row>
    <row r="925" spans="2:3">
      <c r="B925" t="s">
        <v>3259</v>
      </c>
      <c r="C925" s="23">
        <v>0.64500000000000002</v>
      </c>
    </row>
    <row r="926" spans="2:3">
      <c r="B926" t="s">
        <v>3260</v>
      </c>
      <c r="C926" s="23">
        <v>0.48499999999999999</v>
      </c>
    </row>
    <row r="927" spans="2:3">
      <c r="B927" t="s">
        <v>3261</v>
      </c>
      <c r="C927" s="23">
        <v>0.52</v>
      </c>
    </row>
    <row r="928" spans="2:3">
      <c r="B928" t="s">
        <v>3262</v>
      </c>
      <c r="C928" s="23">
        <v>0.55000000000000004</v>
      </c>
    </row>
    <row r="929" spans="2:3">
      <c r="B929" t="s">
        <v>3263</v>
      </c>
      <c r="C929" s="23">
        <v>0.65</v>
      </c>
    </row>
    <row r="930" spans="2:3">
      <c r="B930" t="s">
        <v>3264</v>
      </c>
      <c r="C930" s="23" t="s">
        <v>1779</v>
      </c>
    </row>
    <row r="931" spans="2:3">
      <c r="B931" t="s">
        <v>3265</v>
      </c>
      <c r="C931" s="23">
        <v>0.37</v>
      </c>
    </row>
    <row r="932" spans="2:3">
      <c r="B932" t="s">
        <v>3266</v>
      </c>
      <c r="C932" s="23">
        <v>0.85</v>
      </c>
    </row>
    <row r="933" spans="2:3">
      <c r="B933" t="s">
        <v>3267</v>
      </c>
      <c r="C933" s="23">
        <v>0.68</v>
      </c>
    </row>
    <row r="934" spans="2:3">
      <c r="B934" t="s">
        <v>3268</v>
      </c>
      <c r="C934" s="23">
        <v>0.33</v>
      </c>
    </row>
    <row r="935" spans="2:3">
      <c r="B935" t="s">
        <v>3269</v>
      </c>
      <c r="C935" s="23">
        <v>0.68</v>
      </c>
    </row>
    <row r="936" spans="2:3">
      <c r="B936" t="s">
        <v>3270</v>
      </c>
      <c r="C936" s="23">
        <v>0.3</v>
      </c>
    </row>
    <row r="937" spans="2:3">
      <c r="B937" t="s">
        <v>3271</v>
      </c>
      <c r="C937" s="23">
        <v>0.94299999999999995</v>
      </c>
    </row>
    <row r="938" spans="2:3">
      <c r="B938" t="s">
        <v>3272</v>
      </c>
      <c r="C938" s="23">
        <v>0.83</v>
      </c>
    </row>
    <row r="939" spans="2:3">
      <c r="B939" t="s">
        <v>3273</v>
      </c>
      <c r="C939" s="23">
        <v>0.83</v>
      </c>
    </row>
    <row r="940" spans="2:3">
      <c r="B940" t="s">
        <v>3274</v>
      </c>
      <c r="C940" s="23">
        <v>0.15</v>
      </c>
    </row>
    <row r="941" spans="2:3">
      <c r="B941" t="s">
        <v>3275</v>
      </c>
      <c r="C941" s="23">
        <v>0.85</v>
      </c>
    </row>
    <row r="942" spans="2:3">
      <c r="B942" t="s">
        <v>3276</v>
      </c>
      <c r="C942" s="23">
        <v>0.22</v>
      </c>
    </row>
    <row r="943" spans="2:3">
      <c r="B943" t="s">
        <v>3277</v>
      </c>
      <c r="C943" s="23">
        <v>0.73</v>
      </c>
    </row>
    <row r="944" spans="2:3">
      <c r="B944" t="s">
        <v>3278</v>
      </c>
      <c r="C944" s="23">
        <v>0.67500000000000004</v>
      </c>
    </row>
    <row r="945" spans="2:3">
      <c r="B945" t="s">
        <v>3279</v>
      </c>
      <c r="C945" s="23">
        <v>0.5</v>
      </c>
    </row>
    <row r="946" spans="2:3">
      <c r="B946" t="s">
        <v>3280</v>
      </c>
      <c r="C946" s="23">
        <v>0.7</v>
      </c>
    </row>
    <row r="947" spans="2:3">
      <c r="B947" t="s">
        <v>3281</v>
      </c>
      <c r="C947" s="23">
        <v>0.5</v>
      </c>
    </row>
    <row r="948" spans="2:3">
      <c r="B948" t="s">
        <v>3282</v>
      </c>
      <c r="C948" s="23">
        <v>0.55000000000000004</v>
      </c>
    </row>
    <row r="949" spans="2:3">
      <c r="B949" t="s">
        <v>3283</v>
      </c>
      <c r="C949" s="23">
        <v>0.45</v>
      </c>
    </row>
    <row r="950" spans="2:3">
      <c r="B950" t="s">
        <v>3284</v>
      </c>
      <c r="C950" s="23">
        <v>0.84</v>
      </c>
    </row>
    <row r="951" spans="2:3">
      <c r="B951" t="s">
        <v>3285</v>
      </c>
      <c r="C951" s="23">
        <v>0.84</v>
      </c>
    </row>
    <row r="952" spans="2:3">
      <c r="B952" t="s">
        <v>3286</v>
      </c>
      <c r="C952" s="23">
        <v>0.62</v>
      </c>
    </row>
    <row r="953" spans="2:3">
      <c r="B953" t="s">
        <v>3287</v>
      </c>
      <c r="C953" s="23">
        <v>0.48299999999999998</v>
      </c>
    </row>
    <row r="954" spans="2:3">
      <c r="B954" t="s">
        <v>3288</v>
      </c>
      <c r="C954" s="23">
        <v>0.96</v>
      </c>
    </row>
    <row r="955" spans="2:3">
      <c r="B955" t="s">
        <v>3289</v>
      </c>
      <c r="C955" s="23" t="s">
        <v>1779</v>
      </c>
    </row>
    <row r="956" spans="2:3">
      <c r="B956" t="s">
        <v>3290</v>
      </c>
      <c r="C956" s="23">
        <v>0.54</v>
      </c>
    </row>
    <row r="957" spans="2:3">
      <c r="B957" t="s">
        <v>3291</v>
      </c>
      <c r="C957" s="23">
        <v>0.6</v>
      </c>
    </row>
    <row r="958" spans="2:3">
      <c r="B958" t="s">
        <v>3292</v>
      </c>
      <c r="C958" s="23">
        <v>0.64</v>
      </c>
    </row>
    <row r="959" spans="2:3">
      <c r="B959" t="s">
        <v>3293</v>
      </c>
      <c r="C959" s="23">
        <v>0.48</v>
      </c>
    </row>
    <row r="960" spans="2:3">
      <c r="B960" t="s">
        <v>3294</v>
      </c>
      <c r="C960" s="23">
        <v>0.52</v>
      </c>
    </row>
    <row r="961" spans="2:3">
      <c r="B961" t="s">
        <v>3295</v>
      </c>
      <c r="C961" s="23">
        <v>0.54</v>
      </c>
    </row>
    <row r="962" spans="2:3">
      <c r="B962" t="s">
        <v>3296</v>
      </c>
      <c r="C962" s="23">
        <v>0.65</v>
      </c>
    </row>
    <row r="963" spans="2:3">
      <c r="B963" t="s">
        <v>3297</v>
      </c>
      <c r="C963" s="23" t="s">
        <v>1779</v>
      </c>
    </row>
    <row r="964" spans="2:3">
      <c r="B964" t="s">
        <v>3298</v>
      </c>
      <c r="C964" s="23">
        <v>0.35</v>
      </c>
    </row>
    <row r="965" spans="2:3">
      <c r="B965" t="s">
        <v>3299</v>
      </c>
      <c r="C965" s="23">
        <v>0.84</v>
      </c>
    </row>
    <row r="966" spans="2:3">
      <c r="B966" t="s">
        <v>3300</v>
      </c>
      <c r="C966" s="23">
        <v>0.67</v>
      </c>
    </row>
    <row r="967" spans="2:3">
      <c r="B967" t="s">
        <v>3301</v>
      </c>
      <c r="C967" s="23">
        <v>0.32</v>
      </c>
    </row>
    <row r="968" spans="2:3">
      <c r="B968" t="s">
        <v>3302</v>
      </c>
      <c r="C968" s="23">
        <v>0.64600000000000002</v>
      </c>
    </row>
    <row r="969" spans="2:3">
      <c r="B969" t="s">
        <v>3303</v>
      </c>
      <c r="C969" s="23">
        <v>0.3</v>
      </c>
    </row>
    <row r="970" spans="2:3">
      <c r="B970" t="s">
        <v>3304</v>
      </c>
      <c r="C970" s="23">
        <v>0.94299999999999995</v>
      </c>
    </row>
    <row r="971" spans="2:3">
      <c r="B971" t="s">
        <v>3305</v>
      </c>
      <c r="C971" s="23">
        <v>0.81</v>
      </c>
    </row>
    <row r="972" spans="2:3">
      <c r="B972" t="s">
        <v>3306</v>
      </c>
      <c r="C972" s="23">
        <v>0.82499999999999996</v>
      </c>
    </row>
    <row r="973" spans="2:3">
      <c r="B973" t="s">
        <v>3307</v>
      </c>
      <c r="C973" s="23">
        <v>0.15</v>
      </c>
    </row>
    <row r="974" spans="2:3">
      <c r="B974" t="s">
        <v>3308</v>
      </c>
      <c r="C974" s="23">
        <v>0.81</v>
      </c>
    </row>
    <row r="975" spans="2:3">
      <c r="B975" t="s">
        <v>3309</v>
      </c>
      <c r="C975" s="23">
        <v>0.17</v>
      </c>
    </row>
    <row r="976" spans="2:3">
      <c r="B976" t="s">
        <v>3310</v>
      </c>
      <c r="C976" s="23">
        <v>0.72</v>
      </c>
    </row>
    <row r="977" spans="2:3">
      <c r="B977" t="s">
        <v>3311</v>
      </c>
      <c r="C977" s="23">
        <v>0.65700000000000003</v>
      </c>
    </row>
    <row r="978" spans="2:3">
      <c r="B978" t="s">
        <v>3312</v>
      </c>
      <c r="C978" s="23">
        <v>0.38500000000000001</v>
      </c>
    </row>
    <row r="979" spans="2:3">
      <c r="B979" t="s">
        <v>3313</v>
      </c>
      <c r="C979" s="23">
        <v>0.8</v>
      </c>
    </row>
    <row r="980" spans="2:3">
      <c r="B980" t="s">
        <v>3314</v>
      </c>
      <c r="C980" s="23">
        <v>0.45</v>
      </c>
    </row>
    <row r="981" spans="2:3">
      <c r="B981" t="s">
        <v>3315</v>
      </c>
      <c r="C981" s="23">
        <v>0.5</v>
      </c>
    </row>
    <row r="982" spans="2:3">
      <c r="B982" t="s">
        <v>3316</v>
      </c>
      <c r="C982" s="23">
        <v>0.4</v>
      </c>
    </row>
    <row r="983" spans="2:3">
      <c r="B983" t="s">
        <v>3317</v>
      </c>
      <c r="C983" s="23">
        <v>0.83</v>
      </c>
    </row>
    <row r="984" spans="2:3">
      <c r="B984" t="s">
        <v>3318</v>
      </c>
      <c r="C984" s="23">
        <v>0.84</v>
      </c>
    </row>
    <row r="985" spans="2:3">
      <c r="B985" t="s">
        <v>3319</v>
      </c>
      <c r="C985" s="23">
        <v>0.62</v>
      </c>
    </row>
    <row r="986" spans="2:3">
      <c r="B986" t="s">
        <v>3320</v>
      </c>
      <c r="C986" s="23">
        <v>0.47299999999999998</v>
      </c>
    </row>
    <row r="987" spans="2:3">
      <c r="B987" t="s">
        <v>3321</v>
      </c>
      <c r="C987" s="23">
        <v>0.94</v>
      </c>
    </row>
    <row r="988" spans="2:3">
      <c r="B988" t="s">
        <v>3322</v>
      </c>
      <c r="C988" s="23" t="s">
        <v>1779</v>
      </c>
    </row>
    <row r="989" spans="2:3">
      <c r="B989" t="s">
        <v>3323</v>
      </c>
      <c r="C989" s="23">
        <v>0.54</v>
      </c>
    </row>
    <row r="990" spans="2:3">
      <c r="B990" t="s">
        <v>3324</v>
      </c>
      <c r="C990" s="23">
        <v>0.6</v>
      </c>
    </row>
    <row r="991" spans="2:3">
      <c r="B991" t="s">
        <v>3325</v>
      </c>
      <c r="C991" s="23">
        <v>0.63500000000000001</v>
      </c>
    </row>
    <row r="992" spans="2:3">
      <c r="B992" t="s">
        <v>3326</v>
      </c>
      <c r="C992" s="23">
        <v>0.47499999999999998</v>
      </c>
    </row>
    <row r="993" spans="2:3">
      <c r="B993" t="s">
        <v>3327</v>
      </c>
      <c r="C993" s="23">
        <v>0.9</v>
      </c>
    </row>
    <row r="994" spans="2:3">
      <c r="B994" t="s">
        <v>3328</v>
      </c>
      <c r="C994" s="23">
        <v>0.32519999999999999</v>
      </c>
    </row>
    <row r="995" spans="2:3">
      <c r="B995" t="s">
        <v>3329</v>
      </c>
      <c r="C995" s="23">
        <v>0.3</v>
      </c>
    </row>
    <row r="996" spans="2:3">
      <c r="B996" t="s">
        <v>3330</v>
      </c>
      <c r="C996" s="23">
        <v>0.18</v>
      </c>
    </row>
    <row r="997" spans="2:3">
      <c r="B997" t="s">
        <v>3331</v>
      </c>
      <c r="C997" s="23">
        <v>0.72</v>
      </c>
    </row>
    <row r="998" spans="2:3">
      <c r="B998" t="s">
        <v>3332</v>
      </c>
      <c r="C998" s="23">
        <v>0.13</v>
      </c>
    </row>
    <row r="999" spans="2:3">
      <c r="B999" t="s">
        <v>3333</v>
      </c>
      <c r="C999" s="23">
        <v>0.27</v>
      </c>
    </row>
    <row r="1000" spans="2:3">
      <c r="B1000" t="s">
        <v>3334</v>
      </c>
      <c r="C1000" s="23">
        <v>0.43049999999999999</v>
      </c>
    </row>
    <row r="1001" spans="2:3">
      <c r="B1001" t="s">
        <v>3335</v>
      </c>
      <c r="C1001" s="23">
        <v>0.29549999999999998</v>
      </c>
    </row>
    <row r="1002" spans="2:3">
      <c r="B1002" t="s">
        <v>3336</v>
      </c>
      <c r="C1002" s="23">
        <v>0.2</v>
      </c>
    </row>
    <row r="1003" spans="2:3">
      <c r="B1003" t="s">
        <v>3337</v>
      </c>
      <c r="C1003" s="23">
        <v>0.1547</v>
      </c>
    </row>
    <row r="1004" spans="2:3">
      <c r="B1004" t="s">
        <v>3338</v>
      </c>
      <c r="C1004" s="23">
        <v>0.22</v>
      </c>
    </row>
    <row r="1005" spans="2:3">
      <c r="B1005" t="s">
        <v>3339</v>
      </c>
      <c r="C1005" s="23">
        <v>0.25</v>
      </c>
    </row>
    <row r="1006" spans="2:3">
      <c r="B1006" t="s">
        <v>3340</v>
      </c>
      <c r="C1006" s="23">
        <v>0.8</v>
      </c>
    </row>
    <row r="1007" spans="2:3">
      <c r="B1007" t="s">
        <v>3341</v>
      </c>
      <c r="C1007" s="23">
        <v>0.5</v>
      </c>
    </row>
    <row r="1008" spans="2:3">
      <c r="B1008" t="s">
        <v>3342</v>
      </c>
      <c r="C1008" s="23">
        <v>0.56000000000000005</v>
      </c>
    </row>
    <row r="1009" spans="2:3">
      <c r="B1009" t="s">
        <v>3343</v>
      </c>
      <c r="C1009" s="23">
        <v>0.19350000000000001</v>
      </c>
    </row>
    <row r="1010" spans="2:3">
      <c r="B1010" t="s">
        <v>3344</v>
      </c>
      <c r="C1010" s="23">
        <v>0.16020000000000001</v>
      </c>
    </row>
    <row r="1011" spans="2:3">
      <c r="B1011" t="s">
        <v>3345</v>
      </c>
      <c r="C1011" s="23">
        <v>0.39829999999999999</v>
      </c>
    </row>
    <row r="1012" spans="2:3">
      <c r="B1012" t="s">
        <v>3346</v>
      </c>
      <c r="C1012" s="23">
        <v>0.6</v>
      </c>
    </row>
    <row r="1013" spans="2:3">
      <c r="B1013" t="s">
        <v>3347</v>
      </c>
      <c r="C1013" s="23">
        <v>0.45</v>
      </c>
    </row>
    <row r="1014" spans="2:3">
      <c r="B1014" t="s">
        <v>3348</v>
      </c>
      <c r="C1014" s="23">
        <v>0.44</v>
      </c>
    </row>
    <row r="1015" spans="2:3">
      <c r="B1015" t="s">
        <v>3349</v>
      </c>
      <c r="C1015" s="23">
        <v>0.3</v>
      </c>
    </row>
    <row r="1016" spans="2:3">
      <c r="B1016" t="s">
        <v>3350</v>
      </c>
      <c r="C1016" s="23">
        <v>0.45</v>
      </c>
    </row>
    <row r="1017" spans="2:3">
      <c r="B1017" t="s">
        <v>3351</v>
      </c>
      <c r="C1017" s="23">
        <v>0.19</v>
      </c>
    </row>
    <row r="1018" spans="2:3">
      <c r="B1018" t="s">
        <v>3352</v>
      </c>
      <c r="C1018" s="23">
        <v>0.29239999999999999</v>
      </c>
    </row>
    <row r="1019" spans="2:3">
      <c r="B1019" t="s">
        <v>3353</v>
      </c>
      <c r="C1019" s="23">
        <v>0.62680000000000002</v>
      </c>
    </row>
    <row r="1020" spans="2:3">
      <c r="B1020" t="s">
        <v>3354</v>
      </c>
      <c r="C1020" s="23">
        <v>0.13739999999999999</v>
      </c>
    </row>
    <row r="1021" spans="2:3">
      <c r="B1021" t="s">
        <v>3355</v>
      </c>
      <c r="C1021" s="23">
        <v>0.26</v>
      </c>
    </row>
    <row r="1022" spans="2:3">
      <c r="B1022" t="s">
        <v>3356</v>
      </c>
      <c r="C1022" s="23">
        <v>0.45</v>
      </c>
    </row>
    <row r="1023" spans="2:3">
      <c r="B1023" t="s">
        <v>3357</v>
      </c>
      <c r="C1023" s="23">
        <v>0.25</v>
      </c>
    </row>
    <row r="1024" spans="2:3">
      <c r="B1024" t="s">
        <v>3358</v>
      </c>
      <c r="C1024" s="23">
        <v>0.26939999999999997</v>
      </c>
    </row>
    <row r="1025" spans="2:3">
      <c r="B1025" t="s">
        <v>3359</v>
      </c>
      <c r="C1025" s="23">
        <v>0.43659999999999999</v>
      </c>
    </row>
    <row r="1026" spans="2:3">
      <c r="B1026" t="s">
        <v>3360</v>
      </c>
      <c r="C1026" s="23">
        <v>0.9</v>
      </c>
    </row>
    <row r="1027" spans="2:3">
      <c r="B1027" t="s">
        <v>3361</v>
      </c>
      <c r="C1027" s="23">
        <v>0.34</v>
      </c>
    </row>
    <row r="1028" spans="2:3">
      <c r="B1028" t="s">
        <v>3362</v>
      </c>
      <c r="C1028" s="23">
        <v>0.3</v>
      </c>
    </row>
    <row r="1029" spans="2:3">
      <c r="B1029" t="s">
        <v>3363</v>
      </c>
      <c r="C1029" s="23">
        <v>0.18</v>
      </c>
    </row>
    <row r="1030" spans="2:3">
      <c r="B1030" t="s">
        <v>3364</v>
      </c>
      <c r="C1030" s="23">
        <v>0.73</v>
      </c>
    </row>
    <row r="1031" spans="2:3">
      <c r="B1031" t="s">
        <v>3365</v>
      </c>
      <c r="C1031" s="23">
        <v>0.14000000000000001</v>
      </c>
    </row>
    <row r="1032" spans="2:3">
      <c r="B1032" t="s">
        <v>3366</v>
      </c>
      <c r="C1032" s="23">
        <v>0.27500000000000002</v>
      </c>
    </row>
    <row r="1033" spans="2:3">
      <c r="B1033" t="s">
        <v>3367</v>
      </c>
      <c r="C1033" s="23">
        <v>0.43049999999999999</v>
      </c>
    </row>
    <row r="1034" spans="2:3">
      <c r="B1034" t="s">
        <v>3368</v>
      </c>
      <c r="C1034" s="23">
        <v>0.30549999999999999</v>
      </c>
    </row>
    <row r="1035" spans="2:3">
      <c r="B1035" t="s">
        <v>3369</v>
      </c>
      <c r="C1035" s="23">
        <v>0.2</v>
      </c>
    </row>
    <row r="1036" spans="2:3">
      <c r="B1036" t="s">
        <v>3370</v>
      </c>
      <c r="C1036" s="23">
        <v>0.1547</v>
      </c>
    </row>
    <row r="1037" spans="2:3">
      <c r="B1037" t="s">
        <v>3371</v>
      </c>
      <c r="C1037" s="23">
        <v>0.24</v>
      </c>
    </row>
    <row r="1038" spans="2:3">
      <c r="B1038" t="s">
        <v>3372</v>
      </c>
      <c r="C1038" s="23">
        <v>0.26</v>
      </c>
    </row>
    <row r="1039" spans="2:3">
      <c r="B1039" t="s">
        <v>3373</v>
      </c>
      <c r="C1039" s="23">
        <v>0.8</v>
      </c>
    </row>
    <row r="1040" spans="2:3">
      <c r="B1040" t="s">
        <v>3374</v>
      </c>
      <c r="C1040" s="23">
        <v>0.5</v>
      </c>
    </row>
    <row r="1041" spans="2:3">
      <c r="B1041" t="s">
        <v>3375</v>
      </c>
      <c r="C1041" s="23">
        <v>0.61</v>
      </c>
    </row>
    <row r="1042" spans="2:3">
      <c r="B1042" t="s">
        <v>3376</v>
      </c>
      <c r="C1042" s="23">
        <v>0.19350000000000001</v>
      </c>
    </row>
    <row r="1043" spans="2:3">
      <c r="B1043" t="s">
        <v>3377</v>
      </c>
      <c r="C1043" s="23">
        <v>0.17019999999999999</v>
      </c>
    </row>
    <row r="1044" spans="2:3">
      <c r="B1044" t="s">
        <v>3378</v>
      </c>
      <c r="C1044" s="23">
        <v>0.43</v>
      </c>
    </row>
    <row r="1045" spans="2:3">
      <c r="B1045" t="s">
        <v>3379</v>
      </c>
      <c r="C1045" s="23">
        <v>0.7</v>
      </c>
    </row>
    <row r="1046" spans="2:3">
      <c r="B1046" t="s">
        <v>3380</v>
      </c>
      <c r="C1046" s="23">
        <v>0.48</v>
      </c>
    </row>
    <row r="1047" spans="2:3">
      <c r="B1047" t="s">
        <v>3381</v>
      </c>
      <c r="C1047" s="23">
        <v>0.45</v>
      </c>
    </row>
    <row r="1048" spans="2:3">
      <c r="B1048" t="s">
        <v>3382</v>
      </c>
      <c r="C1048" s="23">
        <v>0.4</v>
      </c>
    </row>
    <row r="1049" spans="2:3">
      <c r="B1049" t="s">
        <v>3383</v>
      </c>
      <c r="C1049" s="23">
        <v>0.46</v>
      </c>
    </row>
    <row r="1050" spans="2:3">
      <c r="B1050" t="s">
        <v>3384</v>
      </c>
      <c r="C1050" s="23">
        <v>0.2</v>
      </c>
    </row>
    <row r="1051" spans="2:3">
      <c r="B1051" t="s">
        <v>3385</v>
      </c>
      <c r="C1051" s="23">
        <v>0.28999999999999998</v>
      </c>
    </row>
    <row r="1052" spans="2:3">
      <c r="B1052" t="s">
        <v>3386</v>
      </c>
      <c r="C1052" s="23">
        <v>0.63680000000000003</v>
      </c>
    </row>
    <row r="1053" spans="2:3">
      <c r="B1053" t="s">
        <v>3387</v>
      </c>
      <c r="C1053" s="23">
        <v>0.13739999999999999</v>
      </c>
    </row>
    <row r="1054" spans="2:3">
      <c r="B1054" t="s">
        <v>3388</v>
      </c>
      <c r="C1054" s="23">
        <v>0.28000000000000003</v>
      </c>
    </row>
    <row r="1055" spans="2:3">
      <c r="B1055" t="s">
        <v>3389</v>
      </c>
      <c r="C1055" s="23">
        <v>0.45</v>
      </c>
    </row>
    <row r="1056" spans="2:3">
      <c r="B1056" t="s">
        <v>3390</v>
      </c>
      <c r="C1056" s="23">
        <v>0.25</v>
      </c>
    </row>
    <row r="1057" spans="2:3">
      <c r="B1057" t="s">
        <v>3391</v>
      </c>
      <c r="C1057" s="23">
        <v>0.26939999999999997</v>
      </c>
    </row>
    <row r="1058" spans="2:3">
      <c r="B1058" t="s">
        <v>3392</v>
      </c>
      <c r="C1058" s="23">
        <v>0.44769999999999999</v>
      </c>
    </row>
    <row r="1059" spans="2:3">
      <c r="B1059" t="s">
        <v>3393</v>
      </c>
      <c r="C1059" s="23">
        <v>0.9</v>
      </c>
    </row>
    <row r="1060" spans="2:3">
      <c r="B1060" t="s">
        <v>3394</v>
      </c>
      <c r="C1060" s="23">
        <v>0.36</v>
      </c>
    </row>
    <row r="1061" spans="2:3">
      <c r="B1061" t="s">
        <v>3395</v>
      </c>
      <c r="C1061" s="23">
        <v>0.3</v>
      </c>
    </row>
    <row r="1062" spans="2:3">
      <c r="B1062" t="s">
        <v>3396</v>
      </c>
      <c r="C1062" s="23">
        <v>0.18</v>
      </c>
    </row>
    <row r="1063" spans="2:3">
      <c r="B1063" t="s">
        <v>3397</v>
      </c>
      <c r="C1063" s="23">
        <v>0.74</v>
      </c>
    </row>
    <row r="1064" spans="2:3">
      <c r="B1064" t="s">
        <v>3398</v>
      </c>
      <c r="C1064" s="23">
        <v>0.15</v>
      </c>
    </row>
    <row r="1065" spans="2:3">
      <c r="B1065" t="s">
        <v>3399</v>
      </c>
      <c r="C1065" s="23">
        <v>0.28000000000000003</v>
      </c>
    </row>
    <row r="1066" spans="2:3">
      <c r="B1066" t="s">
        <v>3400</v>
      </c>
      <c r="C1066" s="23">
        <v>0.43049999999999999</v>
      </c>
    </row>
    <row r="1067" spans="2:3">
      <c r="B1067" t="s">
        <v>3401</v>
      </c>
      <c r="C1067" s="23">
        <v>0.3105</v>
      </c>
    </row>
    <row r="1068" spans="2:3">
      <c r="B1068" t="s">
        <v>3402</v>
      </c>
      <c r="C1068" s="23">
        <v>0.2</v>
      </c>
    </row>
    <row r="1069" spans="2:3">
      <c r="B1069" t="s">
        <v>3403</v>
      </c>
      <c r="C1069" s="23">
        <v>0.16500000000000001</v>
      </c>
    </row>
    <row r="1070" spans="2:3">
      <c r="B1070" t="s">
        <v>3404</v>
      </c>
      <c r="C1070" s="23">
        <v>0.26</v>
      </c>
    </row>
    <row r="1071" spans="2:3">
      <c r="B1071" t="s">
        <v>3405</v>
      </c>
      <c r="C1071" s="23">
        <v>0.26500000000000001</v>
      </c>
    </row>
    <row r="1072" spans="2:3">
      <c r="B1072" t="s">
        <v>3406</v>
      </c>
      <c r="C1072" s="23">
        <v>0.8</v>
      </c>
    </row>
    <row r="1073" spans="2:3">
      <c r="B1073" t="s">
        <v>3407</v>
      </c>
      <c r="C1073" s="23">
        <v>0.5</v>
      </c>
    </row>
    <row r="1074" spans="2:3">
      <c r="B1074" t="s">
        <v>3408</v>
      </c>
      <c r="C1074" s="23">
        <v>0.66</v>
      </c>
    </row>
    <row r="1075" spans="2:3">
      <c r="B1075" t="s">
        <v>3409</v>
      </c>
      <c r="C1075" s="23">
        <v>0.19350000000000001</v>
      </c>
    </row>
    <row r="1076" spans="2:3">
      <c r="B1076" t="s">
        <v>3410</v>
      </c>
      <c r="C1076" s="23">
        <v>0.1802</v>
      </c>
    </row>
    <row r="1077" spans="2:3">
      <c r="B1077" t="s">
        <v>3411</v>
      </c>
      <c r="C1077" s="23">
        <v>0.5</v>
      </c>
    </row>
    <row r="1078" spans="2:3">
      <c r="B1078" t="s">
        <v>3412</v>
      </c>
      <c r="C1078" s="23">
        <v>0.7</v>
      </c>
    </row>
    <row r="1079" spans="2:3">
      <c r="B1079" t="s">
        <v>3413</v>
      </c>
      <c r="C1079" s="23">
        <v>0.5</v>
      </c>
    </row>
    <row r="1080" spans="2:3">
      <c r="B1080" t="s">
        <v>3414</v>
      </c>
      <c r="C1080" s="23">
        <v>0.47</v>
      </c>
    </row>
    <row r="1081" spans="2:3">
      <c r="B1081" t="s">
        <v>3415</v>
      </c>
      <c r="C1081" s="23">
        <v>0.5</v>
      </c>
    </row>
    <row r="1082" spans="2:3">
      <c r="B1082" t="s">
        <v>3416</v>
      </c>
      <c r="C1082" s="23">
        <v>0.47</v>
      </c>
    </row>
    <row r="1083" spans="2:3">
      <c r="B1083" t="s">
        <v>3417</v>
      </c>
      <c r="C1083" s="23">
        <v>0.21</v>
      </c>
    </row>
    <row r="1084" spans="2:3">
      <c r="B1084" t="s">
        <v>3418</v>
      </c>
      <c r="C1084" s="23">
        <v>0.3</v>
      </c>
    </row>
    <row r="1085" spans="2:3">
      <c r="B1085" t="s">
        <v>3419</v>
      </c>
      <c r="C1085" s="23">
        <v>0.64680000000000004</v>
      </c>
    </row>
    <row r="1086" spans="2:3">
      <c r="B1086" t="s">
        <v>3420</v>
      </c>
      <c r="C1086" s="23">
        <v>0.13739999999999999</v>
      </c>
    </row>
    <row r="1087" spans="2:3">
      <c r="B1087" t="s">
        <v>3421</v>
      </c>
      <c r="C1087" s="23">
        <v>0.3</v>
      </c>
    </row>
    <row r="1088" spans="2:3">
      <c r="B1088" t="s">
        <v>3422</v>
      </c>
      <c r="C1088" s="23">
        <v>0.46</v>
      </c>
    </row>
    <row r="1089" spans="2:3">
      <c r="B1089" t="s">
        <v>3423</v>
      </c>
      <c r="C1089" s="23">
        <v>0.3</v>
      </c>
    </row>
    <row r="1090" spans="2:3">
      <c r="B1090" t="s">
        <v>3424</v>
      </c>
      <c r="C1090" s="23">
        <v>0.26939999999999997</v>
      </c>
    </row>
    <row r="1091" spans="2:3">
      <c r="B1091" t="s">
        <v>3425</v>
      </c>
      <c r="C1091" s="23">
        <v>0.45889999999999997</v>
      </c>
    </row>
    <row r="1092" spans="2:3">
      <c r="B1092" t="s">
        <v>3426</v>
      </c>
      <c r="C1092" s="23">
        <v>0.9</v>
      </c>
    </row>
    <row r="1093" spans="2:3">
      <c r="B1093" t="s">
        <v>3427</v>
      </c>
      <c r="C1093" s="23">
        <v>0.38</v>
      </c>
    </row>
    <row r="1094" spans="2:3">
      <c r="B1094" t="s">
        <v>3428</v>
      </c>
      <c r="C1094" s="23">
        <v>0.3</v>
      </c>
    </row>
    <row r="1095" spans="2:3">
      <c r="B1095" t="s">
        <v>3429</v>
      </c>
      <c r="C1095" s="23">
        <v>0.18</v>
      </c>
    </row>
    <row r="1096" spans="2:3">
      <c r="B1096" t="s">
        <v>3430</v>
      </c>
      <c r="C1096" s="23">
        <v>0.75</v>
      </c>
    </row>
    <row r="1097" spans="2:3">
      <c r="B1097" t="s">
        <v>3431</v>
      </c>
      <c r="C1097" s="23">
        <v>0.16</v>
      </c>
    </row>
    <row r="1098" spans="2:3">
      <c r="B1098" t="s">
        <v>3432</v>
      </c>
      <c r="C1098" s="23">
        <v>0.28499999999999998</v>
      </c>
    </row>
    <row r="1099" spans="2:3">
      <c r="B1099" t="s">
        <v>3433</v>
      </c>
      <c r="C1099" s="23">
        <v>0.43049999999999999</v>
      </c>
    </row>
    <row r="1100" spans="2:3">
      <c r="B1100" t="s">
        <v>3434</v>
      </c>
      <c r="C1100" s="23">
        <v>0.3155</v>
      </c>
    </row>
    <row r="1101" spans="2:3">
      <c r="B1101" t="s">
        <v>3435</v>
      </c>
      <c r="C1101" s="23">
        <v>0.2</v>
      </c>
    </row>
    <row r="1102" spans="2:3">
      <c r="B1102" t="s">
        <v>3436</v>
      </c>
      <c r="C1102" s="23">
        <v>0.16500000000000001</v>
      </c>
    </row>
    <row r="1103" spans="2:3">
      <c r="B1103" t="s">
        <v>3437</v>
      </c>
      <c r="C1103" s="23">
        <v>0.28000000000000003</v>
      </c>
    </row>
    <row r="1104" spans="2:3">
      <c r="B1104" t="s">
        <v>3438</v>
      </c>
      <c r="C1104" s="23">
        <v>0.27500000000000002</v>
      </c>
    </row>
    <row r="1105" spans="2:3">
      <c r="B1105" t="s">
        <v>3439</v>
      </c>
      <c r="C1105" s="23">
        <v>0.8</v>
      </c>
    </row>
    <row r="1106" spans="2:3">
      <c r="B1106" t="s">
        <v>3440</v>
      </c>
      <c r="C1106" s="23">
        <v>0.5</v>
      </c>
    </row>
    <row r="1107" spans="2:3">
      <c r="B1107" t="s">
        <v>3441</v>
      </c>
      <c r="C1107" s="23">
        <v>0.71</v>
      </c>
    </row>
    <row r="1108" spans="2:3">
      <c r="B1108" t="s">
        <v>3442</v>
      </c>
      <c r="C1108" s="23">
        <v>0.19350000000000001</v>
      </c>
    </row>
    <row r="1109" spans="2:3">
      <c r="B1109" t="s">
        <v>3443</v>
      </c>
      <c r="C1109" s="23">
        <v>0.19020000000000001</v>
      </c>
    </row>
    <row r="1110" spans="2:3">
      <c r="B1110" t="s">
        <v>3444</v>
      </c>
      <c r="C1110" s="23">
        <v>0.54</v>
      </c>
    </row>
    <row r="1111" spans="2:3">
      <c r="B1111" t="s">
        <v>3445</v>
      </c>
      <c r="C1111" s="23">
        <v>0.8</v>
      </c>
    </row>
    <row r="1112" spans="2:3">
      <c r="B1112" t="s">
        <v>3446</v>
      </c>
      <c r="C1112" s="23">
        <v>0.52</v>
      </c>
    </row>
    <row r="1113" spans="2:3">
      <c r="B1113" t="s">
        <v>3447</v>
      </c>
      <c r="C1113" s="23">
        <v>0.5</v>
      </c>
    </row>
    <row r="1114" spans="2:3">
      <c r="B1114" t="s">
        <v>3448</v>
      </c>
      <c r="C1114" s="23">
        <v>0.6</v>
      </c>
    </row>
    <row r="1115" spans="2:3">
      <c r="B1115" t="s">
        <v>3449</v>
      </c>
      <c r="C1115" s="23">
        <v>0.48</v>
      </c>
    </row>
    <row r="1116" spans="2:3">
      <c r="B1116" t="s">
        <v>3450</v>
      </c>
      <c r="C1116" s="23">
        <v>0.22</v>
      </c>
    </row>
    <row r="1117" spans="2:3">
      <c r="B1117" t="s">
        <v>3451</v>
      </c>
      <c r="C1117" s="23">
        <v>0.3</v>
      </c>
    </row>
    <row r="1118" spans="2:3">
      <c r="B1118" t="s">
        <v>3452</v>
      </c>
      <c r="C1118" s="23">
        <v>0.65680000000000005</v>
      </c>
    </row>
    <row r="1119" spans="2:3">
      <c r="B1119" t="s">
        <v>3453</v>
      </c>
      <c r="C1119" s="23">
        <v>0.15</v>
      </c>
    </row>
    <row r="1120" spans="2:3">
      <c r="B1120" t="s">
        <v>3454</v>
      </c>
      <c r="C1120" s="23">
        <v>0.32</v>
      </c>
    </row>
    <row r="1121" spans="2:3">
      <c r="B1121" t="s">
        <v>3455</v>
      </c>
      <c r="C1121" s="23">
        <v>0.46</v>
      </c>
    </row>
    <row r="1122" spans="2:3">
      <c r="B1122" t="s">
        <v>3456</v>
      </c>
      <c r="C1122" s="23">
        <v>0.35</v>
      </c>
    </row>
    <row r="1123" spans="2:3">
      <c r="B1123" t="s">
        <v>3457</v>
      </c>
      <c r="C1123" s="23">
        <v>0.26939999999999997</v>
      </c>
    </row>
    <row r="1124" spans="2:3">
      <c r="B1124" t="s">
        <v>3458</v>
      </c>
      <c r="C1124" s="23">
        <v>0.47099999999999997</v>
      </c>
    </row>
    <row r="1125" spans="2:3">
      <c r="B1125" t="s">
        <v>3459</v>
      </c>
      <c r="C1125" s="23">
        <v>0.9</v>
      </c>
    </row>
    <row r="1126" spans="2:3">
      <c r="B1126" t="s">
        <v>3460</v>
      </c>
      <c r="C1126" s="23">
        <v>0.4</v>
      </c>
    </row>
    <row r="1127" spans="2:3">
      <c r="B1127" t="s">
        <v>3461</v>
      </c>
      <c r="C1127" s="23">
        <v>0.3</v>
      </c>
    </row>
    <row r="1128" spans="2:3">
      <c r="B1128" t="s">
        <v>3462</v>
      </c>
      <c r="C1128" s="23">
        <v>0.19</v>
      </c>
    </row>
    <row r="1129" spans="2:3">
      <c r="B1129" t="s">
        <v>3463</v>
      </c>
      <c r="C1129" s="23">
        <v>0.76</v>
      </c>
    </row>
    <row r="1130" spans="2:3">
      <c r="B1130" t="s">
        <v>3464</v>
      </c>
      <c r="C1130" s="23">
        <v>0.17</v>
      </c>
    </row>
    <row r="1131" spans="2:3">
      <c r="B1131" t="s">
        <v>3465</v>
      </c>
      <c r="C1131" s="23">
        <v>0.28999999999999998</v>
      </c>
    </row>
    <row r="1132" spans="2:3">
      <c r="B1132" t="s">
        <v>3466</v>
      </c>
      <c r="C1132" s="23">
        <v>0.43049999999999999</v>
      </c>
    </row>
    <row r="1133" spans="2:3">
      <c r="B1133" t="s">
        <v>3467</v>
      </c>
      <c r="C1133" s="23">
        <v>0.32050000000000001</v>
      </c>
    </row>
    <row r="1134" spans="2:3">
      <c r="B1134" t="s">
        <v>3468</v>
      </c>
      <c r="C1134" s="23">
        <v>0.2</v>
      </c>
    </row>
    <row r="1135" spans="2:3">
      <c r="B1135" t="s">
        <v>3469</v>
      </c>
      <c r="C1135" s="23">
        <v>0.17499999999999999</v>
      </c>
    </row>
    <row r="1136" spans="2:3">
      <c r="B1136" t="s">
        <v>3470</v>
      </c>
      <c r="C1136" s="23">
        <v>0.3</v>
      </c>
    </row>
    <row r="1137" spans="2:3">
      <c r="B1137" t="s">
        <v>3471</v>
      </c>
      <c r="C1137" s="23">
        <v>0.27500000000000002</v>
      </c>
    </row>
    <row r="1138" spans="2:3">
      <c r="B1138" t="s">
        <v>3472</v>
      </c>
      <c r="C1138" s="23">
        <v>0.8</v>
      </c>
    </row>
    <row r="1139" spans="2:3">
      <c r="B1139" t="s">
        <v>3473</v>
      </c>
      <c r="C1139" s="23">
        <v>0.5</v>
      </c>
    </row>
    <row r="1140" spans="2:3">
      <c r="B1140" t="s">
        <v>3474</v>
      </c>
      <c r="C1140" s="23">
        <v>0.76</v>
      </c>
    </row>
    <row r="1141" spans="2:3">
      <c r="B1141" t="s">
        <v>3475</v>
      </c>
      <c r="C1141" s="23">
        <v>0.19350000000000001</v>
      </c>
    </row>
    <row r="1142" spans="2:3">
      <c r="B1142" t="s">
        <v>3476</v>
      </c>
      <c r="C1142" s="23">
        <v>0.20019999999999999</v>
      </c>
    </row>
    <row r="1143" spans="2:3">
      <c r="B1143" t="s">
        <v>3477</v>
      </c>
      <c r="C1143" s="23">
        <v>0.57999999999999996</v>
      </c>
    </row>
    <row r="1144" spans="2:3">
      <c r="B1144" t="s">
        <v>3478</v>
      </c>
      <c r="C1144" s="23">
        <v>0.8</v>
      </c>
    </row>
    <row r="1145" spans="2:3">
      <c r="B1145" t="s">
        <v>3479</v>
      </c>
      <c r="C1145" s="23">
        <v>0.55000000000000004</v>
      </c>
    </row>
    <row r="1146" spans="2:3">
      <c r="B1146" t="s">
        <v>3480</v>
      </c>
      <c r="C1146" s="23">
        <v>0.52</v>
      </c>
    </row>
    <row r="1147" spans="2:3">
      <c r="B1147" t="s">
        <v>3481</v>
      </c>
      <c r="C1147" s="23">
        <v>0.7</v>
      </c>
    </row>
    <row r="1148" spans="2:3">
      <c r="B1148" t="s">
        <v>3482</v>
      </c>
      <c r="C1148" s="23">
        <v>0.49</v>
      </c>
    </row>
    <row r="1149" spans="2:3">
      <c r="B1149" t="s">
        <v>3483</v>
      </c>
      <c r="C1149" s="23">
        <v>0.23</v>
      </c>
    </row>
    <row r="1150" spans="2:3">
      <c r="B1150" t="s">
        <v>3484</v>
      </c>
      <c r="C1150" s="23">
        <v>0.31</v>
      </c>
    </row>
    <row r="1151" spans="2:3">
      <c r="B1151" t="s">
        <v>3485</v>
      </c>
      <c r="C1151" s="23">
        <v>0.66679999999999995</v>
      </c>
    </row>
    <row r="1152" spans="2:3">
      <c r="B1152" t="s">
        <v>3486</v>
      </c>
      <c r="C1152" s="23">
        <v>0.16</v>
      </c>
    </row>
    <row r="1153" spans="2:3">
      <c r="B1153" t="s">
        <v>3487</v>
      </c>
      <c r="C1153" s="23">
        <v>0.34</v>
      </c>
    </row>
    <row r="1154" spans="2:3">
      <c r="B1154" t="s">
        <v>3488</v>
      </c>
      <c r="C1154" s="23">
        <v>0.47</v>
      </c>
    </row>
    <row r="1155" spans="2:3">
      <c r="B1155" t="s">
        <v>3489</v>
      </c>
      <c r="C1155" s="23">
        <v>0.4</v>
      </c>
    </row>
    <row r="1156" spans="2:3">
      <c r="B1156" t="s">
        <v>3490</v>
      </c>
      <c r="C1156" s="23">
        <v>0.26939999999999997</v>
      </c>
    </row>
    <row r="1157" spans="2:3">
      <c r="B1157" t="s">
        <v>3491</v>
      </c>
      <c r="C1157" s="23">
        <v>0.48309999999999997</v>
      </c>
    </row>
    <row r="1158" spans="2:3">
      <c r="B1158" t="s">
        <v>3492</v>
      </c>
      <c r="C1158" s="23">
        <v>0.9</v>
      </c>
    </row>
    <row r="1159" spans="2:3">
      <c r="B1159" t="s">
        <v>3493</v>
      </c>
      <c r="C1159" s="23">
        <v>0.42</v>
      </c>
    </row>
    <row r="1160" spans="2:3">
      <c r="B1160" t="s">
        <v>3494</v>
      </c>
      <c r="C1160" s="23">
        <v>0.3</v>
      </c>
    </row>
    <row r="1161" spans="2:3">
      <c r="B1161" t="s">
        <v>3495</v>
      </c>
      <c r="C1161" s="23">
        <v>0.2</v>
      </c>
    </row>
    <row r="1162" spans="2:3">
      <c r="B1162" t="s">
        <v>3496</v>
      </c>
      <c r="C1162" s="23">
        <v>0.77</v>
      </c>
    </row>
    <row r="1163" spans="2:3">
      <c r="B1163" t="s">
        <v>3497</v>
      </c>
      <c r="C1163" s="23">
        <v>0.18</v>
      </c>
    </row>
    <row r="1164" spans="2:3">
      <c r="B1164" t="s">
        <v>3498</v>
      </c>
      <c r="C1164" s="23">
        <v>0.3</v>
      </c>
    </row>
    <row r="1165" spans="2:3">
      <c r="B1165" t="s">
        <v>3499</v>
      </c>
      <c r="C1165" s="23">
        <v>0.43049999999999999</v>
      </c>
    </row>
    <row r="1166" spans="2:3">
      <c r="B1166" t="s">
        <v>3500</v>
      </c>
      <c r="C1166" s="23">
        <v>0.32550000000000001</v>
      </c>
    </row>
    <row r="1167" spans="2:3">
      <c r="B1167" t="s">
        <v>3501</v>
      </c>
      <c r="C1167" s="23">
        <v>0.2</v>
      </c>
    </row>
    <row r="1168" spans="2:3">
      <c r="B1168" t="s">
        <v>3502</v>
      </c>
      <c r="C1168" s="23">
        <v>0.17499999999999999</v>
      </c>
    </row>
    <row r="1169" spans="2:3">
      <c r="B1169" t="s">
        <v>3503</v>
      </c>
      <c r="C1169" s="23">
        <v>0.32</v>
      </c>
    </row>
    <row r="1170" spans="2:3">
      <c r="B1170" t="s">
        <v>3504</v>
      </c>
      <c r="C1170" s="23">
        <v>0.27500000000000002</v>
      </c>
    </row>
    <row r="1171" spans="2:3">
      <c r="B1171" t="s">
        <v>3505</v>
      </c>
      <c r="C1171" s="23">
        <v>0.8</v>
      </c>
    </row>
    <row r="1172" spans="2:3">
      <c r="B1172" t="s">
        <v>3506</v>
      </c>
      <c r="C1172" s="23">
        <v>0.5</v>
      </c>
    </row>
    <row r="1173" spans="2:3">
      <c r="B1173" t="s">
        <v>3507</v>
      </c>
      <c r="C1173" s="23">
        <v>0.81</v>
      </c>
    </row>
    <row r="1174" spans="2:3">
      <c r="B1174" t="s">
        <v>3508</v>
      </c>
      <c r="C1174" s="23">
        <v>0.19350000000000001</v>
      </c>
    </row>
    <row r="1175" spans="2:3">
      <c r="B1175" t="s">
        <v>3509</v>
      </c>
      <c r="C1175" s="23">
        <v>0.21</v>
      </c>
    </row>
    <row r="1176" spans="2:3">
      <c r="B1176" t="s">
        <v>3510</v>
      </c>
      <c r="C1176" s="23">
        <v>0.6</v>
      </c>
    </row>
    <row r="1177" spans="2:3">
      <c r="B1177" t="s">
        <v>3511</v>
      </c>
      <c r="C1177" s="23">
        <v>0.9</v>
      </c>
    </row>
    <row r="1178" spans="2:3">
      <c r="B1178" t="s">
        <v>3512</v>
      </c>
      <c r="C1178" s="23">
        <v>0.6</v>
      </c>
    </row>
    <row r="1179" spans="2:3">
      <c r="B1179" t="s">
        <v>3513</v>
      </c>
      <c r="C1179" s="23">
        <v>0.55000000000000004</v>
      </c>
    </row>
    <row r="1180" spans="2:3">
      <c r="B1180" t="s">
        <v>3514</v>
      </c>
      <c r="C1180" s="23">
        <v>0.8</v>
      </c>
    </row>
    <row r="1181" spans="2:3">
      <c r="B1181" t="s">
        <v>3515</v>
      </c>
      <c r="C1181" s="23">
        <v>0.5</v>
      </c>
    </row>
    <row r="1182" spans="2:3">
      <c r="B1182" t="s">
        <v>3516</v>
      </c>
      <c r="C1182" s="23">
        <v>0.24</v>
      </c>
    </row>
    <row r="1183" spans="2:3">
      <c r="B1183" t="s">
        <v>3517</v>
      </c>
      <c r="C1183" s="23">
        <v>0.31</v>
      </c>
    </row>
    <row r="1184" spans="2:3">
      <c r="B1184" t="s">
        <v>3518</v>
      </c>
      <c r="C1184" s="23">
        <v>0.67679999999999996</v>
      </c>
    </row>
    <row r="1185" spans="2:3">
      <c r="B1185" t="s">
        <v>3519</v>
      </c>
      <c r="C1185" s="23">
        <v>0.17</v>
      </c>
    </row>
    <row r="1186" spans="2:3">
      <c r="B1186" t="s">
        <v>3520</v>
      </c>
      <c r="C1186" s="23">
        <v>0.35</v>
      </c>
    </row>
    <row r="1187" spans="2:3">
      <c r="B1187" t="s">
        <v>3521</v>
      </c>
      <c r="C1187" s="23">
        <v>0.47</v>
      </c>
    </row>
    <row r="1188" spans="2:3">
      <c r="B1188" t="s">
        <v>3522</v>
      </c>
      <c r="C1188" s="23">
        <v>0.4</v>
      </c>
    </row>
    <row r="1189" spans="2:3">
      <c r="B1189" t="s">
        <v>3523</v>
      </c>
      <c r="C1189" s="23">
        <v>0.26939999999999997</v>
      </c>
    </row>
    <row r="1190" spans="2:3">
      <c r="B1190" t="s">
        <v>3524</v>
      </c>
      <c r="C1190" s="23">
        <v>0.49640000000000001</v>
      </c>
    </row>
    <row r="1191" spans="2:3">
      <c r="B1191" t="s">
        <v>3525</v>
      </c>
      <c r="C1191" s="23">
        <v>0.44</v>
      </c>
    </row>
    <row r="1192" spans="2:3">
      <c r="B1192" t="s">
        <v>3526</v>
      </c>
      <c r="C1192" s="23">
        <v>0.22</v>
      </c>
    </row>
    <row r="1193" spans="2:3">
      <c r="B1193" t="s">
        <v>3527</v>
      </c>
      <c r="C1193" s="23">
        <v>0.26</v>
      </c>
    </row>
    <row r="1194" spans="2:3">
      <c r="B1194" t="s">
        <v>3528</v>
      </c>
      <c r="C1194" s="23">
        <v>7.0000000000000007E-2</v>
      </c>
    </row>
    <row r="1195" spans="2:3">
      <c r="B1195" t="s">
        <v>3529</v>
      </c>
      <c r="C1195" s="23">
        <v>0.63</v>
      </c>
    </row>
    <row r="1196" spans="2:3">
      <c r="B1196" t="s">
        <v>3530</v>
      </c>
      <c r="C1196" s="23">
        <v>0.11</v>
      </c>
    </row>
    <row r="1197" spans="2:3">
      <c r="B1197" t="s">
        <v>3531</v>
      </c>
      <c r="C1197" s="23">
        <v>0.15</v>
      </c>
    </row>
    <row r="1198" spans="2:3">
      <c r="B1198" t="s">
        <v>3532</v>
      </c>
      <c r="C1198" s="23">
        <v>0.52</v>
      </c>
    </row>
    <row r="1199" spans="2:3">
      <c r="B1199" t="s">
        <v>3533</v>
      </c>
      <c r="C1199" s="23">
        <v>0.28000000000000003</v>
      </c>
    </row>
    <row r="1200" spans="2:3">
      <c r="B1200" t="s">
        <v>3534</v>
      </c>
      <c r="C1200" s="23">
        <v>0.52</v>
      </c>
    </row>
    <row r="1201" spans="2:3">
      <c r="B1201" t="s">
        <v>3535</v>
      </c>
      <c r="C1201" s="23">
        <v>0.17</v>
      </c>
    </row>
    <row r="1202" spans="2:3">
      <c r="B1202" t="s">
        <v>3536</v>
      </c>
      <c r="C1202" s="23">
        <v>0.12</v>
      </c>
    </row>
    <row r="1203" spans="2:3">
      <c r="B1203" t="s">
        <v>3537</v>
      </c>
      <c r="C1203" s="23">
        <v>7.0000000000000007E-2</v>
      </c>
    </row>
    <row r="1204" spans="2:3">
      <c r="B1204" t="s">
        <v>3538</v>
      </c>
      <c r="C1204" s="23">
        <v>0.76</v>
      </c>
    </row>
    <row r="1205" spans="2:3">
      <c r="B1205" t="s">
        <v>3539</v>
      </c>
      <c r="C1205" s="23">
        <v>0.09</v>
      </c>
    </row>
    <row r="1206" spans="2:3">
      <c r="B1206" t="s">
        <v>3540</v>
      </c>
      <c r="C1206" s="23">
        <v>0.5</v>
      </c>
    </row>
    <row r="1207" spans="2:3">
      <c r="B1207" t="s">
        <v>3541</v>
      </c>
      <c r="C1207" s="23">
        <v>0.12</v>
      </c>
    </row>
    <row r="1208" spans="2:3">
      <c r="B1208" t="s">
        <v>3542</v>
      </c>
      <c r="C1208" s="23">
        <v>0.26</v>
      </c>
    </row>
    <row r="1209" spans="2:3">
      <c r="B1209" t="s">
        <v>3543</v>
      </c>
      <c r="C1209" s="23">
        <v>0.17</v>
      </c>
    </row>
    <row r="1210" spans="2:3">
      <c r="B1210" t="s">
        <v>3544</v>
      </c>
      <c r="C1210" s="23">
        <v>0.2</v>
      </c>
    </row>
    <row r="1211" spans="2:3">
      <c r="B1211" t="s">
        <v>3545</v>
      </c>
      <c r="C1211" s="23">
        <v>0.25</v>
      </c>
    </row>
    <row r="1212" spans="2:3">
      <c r="B1212" t="s">
        <v>3546</v>
      </c>
      <c r="C1212" s="23">
        <v>0.3</v>
      </c>
    </row>
    <row r="1213" spans="2:3">
      <c r="B1213" t="s">
        <v>3547</v>
      </c>
      <c r="C1213" s="23">
        <v>0.31</v>
      </c>
    </row>
    <row r="1214" spans="2:3">
      <c r="B1214" t="s">
        <v>3548</v>
      </c>
      <c r="C1214" s="23">
        <v>0.11</v>
      </c>
    </row>
    <row r="1215" spans="2:3">
      <c r="B1215" t="s">
        <v>3549</v>
      </c>
      <c r="C1215" s="23">
        <v>0.09</v>
      </c>
    </row>
    <row r="1216" spans="2:3">
      <c r="B1216" t="s">
        <v>3550</v>
      </c>
      <c r="C1216" s="23">
        <v>0.21</v>
      </c>
    </row>
    <row r="1217" spans="2:3">
      <c r="B1217" t="s">
        <v>3551</v>
      </c>
      <c r="C1217" s="23">
        <v>0.47</v>
      </c>
    </row>
    <row r="1218" spans="2:3">
      <c r="B1218" t="s">
        <v>3552</v>
      </c>
      <c r="C1218" s="23">
        <v>7.0000000000000007E-2</v>
      </c>
    </row>
    <row r="1219" spans="2:3">
      <c r="B1219" t="s">
        <v>3553</v>
      </c>
      <c r="C1219" s="23">
        <v>0.32</v>
      </c>
    </row>
    <row r="1220" spans="2:3">
      <c r="B1220" t="s">
        <v>3554</v>
      </c>
      <c r="C1220" s="23">
        <v>0.42</v>
      </c>
    </row>
    <row r="1221" spans="2:3">
      <c r="B1221" t="s">
        <v>3555</v>
      </c>
      <c r="C1221" s="23">
        <v>0.2</v>
      </c>
    </row>
    <row r="1222" spans="2:3">
      <c r="B1222" t="s">
        <v>3556</v>
      </c>
      <c r="C1222" s="23">
        <v>0.18</v>
      </c>
    </row>
    <row r="1223" spans="2:3">
      <c r="B1223" t="s">
        <v>3557</v>
      </c>
      <c r="C1223" s="23">
        <v>0.2452</v>
      </c>
    </row>
    <row r="1224" spans="2:3">
      <c r="B1224" t="s">
        <v>3558</v>
      </c>
      <c r="C1224" s="23">
        <v>0.44</v>
      </c>
    </row>
    <row r="1225" spans="2:3">
      <c r="B1225" t="s">
        <v>3559</v>
      </c>
      <c r="C1225" s="23">
        <v>0.24</v>
      </c>
    </row>
    <row r="1226" spans="2:3">
      <c r="B1226" t="s">
        <v>3560</v>
      </c>
      <c r="C1226" s="23">
        <v>0.26</v>
      </c>
    </row>
    <row r="1227" spans="2:3">
      <c r="B1227" t="s">
        <v>3561</v>
      </c>
      <c r="C1227" s="23">
        <v>0.08</v>
      </c>
    </row>
    <row r="1228" spans="2:3">
      <c r="B1228" t="s">
        <v>3562</v>
      </c>
      <c r="C1228" s="23">
        <v>0.64</v>
      </c>
    </row>
    <row r="1229" spans="2:3">
      <c r="B1229" t="s">
        <v>3563</v>
      </c>
      <c r="C1229" s="23">
        <v>0.12</v>
      </c>
    </row>
    <row r="1230" spans="2:3">
      <c r="B1230" t="s">
        <v>3564</v>
      </c>
      <c r="C1230" s="23">
        <v>0.17</v>
      </c>
    </row>
    <row r="1231" spans="2:3">
      <c r="B1231" t="s">
        <v>3565</v>
      </c>
      <c r="C1231" s="23">
        <v>0.52</v>
      </c>
    </row>
    <row r="1232" spans="2:3">
      <c r="B1232" t="s">
        <v>3566</v>
      </c>
      <c r="C1232" s="23">
        <v>0.28999999999999998</v>
      </c>
    </row>
    <row r="1233" spans="2:3">
      <c r="B1233" t="s">
        <v>3567</v>
      </c>
      <c r="C1233" s="23">
        <v>0.52</v>
      </c>
    </row>
    <row r="1234" spans="2:3">
      <c r="B1234" t="s">
        <v>3568</v>
      </c>
      <c r="C1234" s="23">
        <v>0.17</v>
      </c>
    </row>
    <row r="1235" spans="2:3">
      <c r="B1235" t="s">
        <v>3569</v>
      </c>
      <c r="C1235" s="23">
        <v>0.13</v>
      </c>
    </row>
    <row r="1236" spans="2:3">
      <c r="B1236" t="s">
        <v>3570</v>
      </c>
      <c r="C1236" s="23">
        <v>0.08</v>
      </c>
    </row>
    <row r="1237" spans="2:3">
      <c r="B1237" t="s">
        <v>3571</v>
      </c>
      <c r="C1237" s="23">
        <v>0.76</v>
      </c>
    </row>
    <row r="1238" spans="2:3">
      <c r="B1238" t="s">
        <v>3572</v>
      </c>
      <c r="C1238" s="23">
        <v>0.1</v>
      </c>
    </row>
    <row r="1239" spans="2:3">
      <c r="B1239" t="s">
        <v>3573</v>
      </c>
      <c r="C1239" s="23">
        <v>0.56000000000000005</v>
      </c>
    </row>
    <row r="1240" spans="2:3">
      <c r="B1240" t="s">
        <v>3574</v>
      </c>
      <c r="C1240" s="23">
        <v>0.12</v>
      </c>
    </row>
    <row r="1241" spans="2:3">
      <c r="B1241" t="s">
        <v>3575</v>
      </c>
      <c r="C1241" s="23">
        <v>0.26</v>
      </c>
    </row>
    <row r="1242" spans="2:3">
      <c r="B1242" t="s">
        <v>3576</v>
      </c>
      <c r="C1242" s="23">
        <v>0.19</v>
      </c>
    </row>
    <row r="1243" spans="2:3">
      <c r="B1243" t="s">
        <v>3577</v>
      </c>
      <c r="C1243" s="23">
        <v>0.2</v>
      </c>
    </row>
    <row r="1244" spans="2:3">
      <c r="B1244" t="s">
        <v>3578</v>
      </c>
      <c r="C1244" s="23">
        <v>0.3</v>
      </c>
    </row>
    <row r="1245" spans="2:3">
      <c r="B1245" t="s">
        <v>3579</v>
      </c>
      <c r="C1245" s="23">
        <v>0.4</v>
      </c>
    </row>
    <row r="1246" spans="2:3">
      <c r="B1246" t="s">
        <v>3580</v>
      </c>
      <c r="C1246" s="23">
        <v>0.41</v>
      </c>
    </row>
    <row r="1247" spans="2:3">
      <c r="B1247" t="s">
        <v>3581</v>
      </c>
      <c r="C1247" s="23">
        <v>0.12</v>
      </c>
    </row>
    <row r="1248" spans="2:3">
      <c r="B1248" t="s">
        <v>3582</v>
      </c>
      <c r="C1248" s="23">
        <v>0.1</v>
      </c>
    </row>
    <row r="1249" spans="2:3">
      <c r="B1249" t="s">
        <v>3583</v>
      </c>
      <c r="C1249" s="23">
        <v>0.21</v>
      </c>
    </row>
    <row r="1250" spans="2:3">
      <c r="B1250" t="s">
        <v>3584</v>
      </c>
      <c r="C1250" s="23">
        <v>0.48</v>
      </c>
    </row>
    <row r="1251" spans="2:3">
      <c r="B1251" t="s">
        <v>3585</v>
      </c>
      <c r="C1251" s="23">
        <v>7.0000000000000007E-2</v>
      </c>
    </row>
    <row r="1252" spans="2:3">
      <c r="B1252" t="s">
        <v>3586</v>
      </c>
      <c r="C1252" s="23">
        <v>0.34</v>
      </c>
    </row>
    <row r="1253" spans="2:3">
      <c r="B1253" t="s">
        <v>3587</v>
      </c>
      <c r="C1253" s="23">
        <v>0.42</v>
      </c>
    </row>
    <row r="1254" spans="2:3">
      <c r="B1254" t="s">
        <v>3588</v>
      </c>
      <c r="C1254" s="23">
        <v>0.2</v>
      </c>
    </row>
    <row r="1255" spans="2:3">
      <c r="B1255" t="s">
        <v>3589</v>
      </c>
      <c r="C1255" s="23">
        <v>0.18</v>
      </c>
    </row>
    <row r="1256" spans="2:3">
      <c r="B1256" t="s">
        <v>3590</v>
      </c>
      <c r="C1256" s="23">
        <v>0.25969999999999999</v>
      </c>
    </row>
    <row r="1257" spans="2:3">
      <c r="B1257" t="s">
        <v>3591</v>
      </c>
      <c r="C1257" s="23">
        <v>0.45</v>
      </c>
    </row>
    <row r="1258" spans="2:3">
      <c r="B1258" t="s">
        <v>3592</v>
      </c>
      <c r="C1258" s="23">
        <v>0.26</v>
      </c>
    </row>
    <row r="1259" spans="2:3">
      <c r="B1259" t="s">
        <v>3593</v>
      </c>
      <c r="C1259" s="23">
        <v>0.26</v>
      </c>
    </row>
    <row r="1260" spans="2:3">
      <c r="B1260" t="s">
        <v>3594</v>
      </c>
      <c r="C1260" s="23">
        <v>0.09</v>
      </c>
    </row>
    <row r="1261" spans="2:3">
      <c r="B1261" t="s">
        <v>3595</v>
      </c>
      <c r="C1261" s="23">
        <v>0.65</v>
      </c>
    </row>
    <row r="1262" spans="2:3">
      <c r="B1262" t="s">
        <v>3596</v>
      </c>
      <c r="C1262" s="23">
        <v>0.13</v>
      </c>
    </row>
    <row r="1263" spans="2:3">
      <c r="B1263" t="s">
        <v>3597</v>
      </c>
      <c r="C1263" s="23">
        <v>0.19</v>
      </c>
    </row>
    <row r="1264" spans="2:3">
      <c r="B1264" t="s">
        <v>3598</v>
      </c>
      <c r="C1264" s="23">
        <v>0.53</v>
      </c>
    </row>
    <row r="1265" spans="2:3">
      <c r="B1265" t="s">
        <v>3599</v>
      </c>
      <c r="C1265" s="23">
        <v>0.30869999999999997</v>
      </c>
    </row>
    <row r="1266" spans="2:3">
      <c r="B1266" t="s">
        <v>3600</v>
      </c>
      <c r="C1266" s="23">
        <v>0.52</v>
      </c>
    </row>
    <row r="1267" spans="2:3">
      <c r="B1267" t="s">
        <v>3601</v>
      </c>
      <c r="C1267" s="23">
        <v>0.18</v>
      </c>
    </row>
    <row r="1268" spans="2:3">
      <c r="B1268" t="s">
        <v>3602</v>
      </c>
      <c r="C1268" s="23">
        <v>0.14000000000000001</v>
      </c>
    </row>
    <row r="1269" spans="2:3">
      <c r="B1269" t="s">
        <v>3603</v>
      </c>
      <c r="C1269" s="23">
        <v>0.08</v>
      </c>
    </row>
    <row r="1270" spans="2:3">
      <c r="B1270" t="s">
        <v>3604</v>
      </c>
      <c r="C1270" s="23">
        <v>0.76</v>
      </c>
    </row>
    <row r="1271" spans="2:3">
      <c r="B1271" t="s">
        <v>3605</v>
      </c>
      <c r="C1271" s="23">
        <v>0.1</v>
      </c>
    </row>
    <row r="1272" spans="2:3">
      <c r="B1272" t="s">
        <v>3606</v>
      </c>
      <c r="C1272" s="23">
        <v>0.62</v>
      </c>
    </row>
    <row r="1273" spans="2:3">
      <c r="B1273" t="s">
        <v>3607</v>
      </c>
      <c r="C1273" s="23">
        <v>0.12</v>
      </c>
    </row>
    <row r="1274" spans="2:3">
      <c r="B1274" t="s">
        <v>3608</v>
      </c>
      <c r="C1274" s="23">
        <v>0.26</v>
      </c>
    </row>
    <row r="1275" spans="2:3">
      <c r="B1275" t="s">
        <v>3609</v>
      </c>
      <c r="C1275" s="23">
        <v>0.21</v>
      </c>
    </row>
    <row r="1276" spans="2:3">
      <c r="B1276" t="s">
        <v>3610</v>
      </c>
      <c r="C1276" s="23">
        <v>0.3</v>
      </c>
    </row>
    <row r="1277" spans="2:3">
      <c r="B1277" t="s">
        <v>3611</v>
      </c>
      <c r="C1277" s="23">
        <v>0.35</v>
      </c>
    </row>
    <row r="1278" spans="2:3">
      <c r="B1278" t="s">
        <v>3612</v>
      </c>
      <c r="C1278" s="23">
        <v>0.45</v>
      </c>
    </row>
    <row r="1279" spans="2:3">
      <c r="B1279" t="s">
        <v>3613</v>
      </c>
      <c r="C1279" s="23">
        <v>0.51</v>
      </c>
    </row>
    <row r="1280" spans="2:3">
      <c r="B1280" t="s">
        <v>3614</v>
      </c>
      <c r="C1280" s="23">
        <v>0.13</v>
      </c>
    </row>
    <row r="1281" spans="2:3">
      <c r="B1281" t="s">
        <v>3615</v>
      </c>
      <c r="C1281" s="23">
        <v>0.11</v>
      </c>
    </row>
    <row r="1282" spans="2:3">
      <c r="B1282" t="s">
        <v>3616</v>
      </c>
      <c r="C1282" s="23">
        <v>0.21</v>
      </c>
    </row>
    <row r="1283" spans="2:3">
      <c r="B1283" t="s">
        <v>3617</v>
      </c>
      <c r="C1283" s="23">
        <v>0.49</v>
      </c>
    </row>
    <row r="1284" spans="2:3">
      <c r="B1284" t="s">
        <v>3618</v>
      </c>
      <c r="C1284" s="23">
        <v>7.0000000000000007E-2</v>
      </c>
    </row>
    <row r="1285" spans="2:3">
      <c r="B1285" t="s">
        <v>3619</v>
      </c>
      <c r="C1285" s="23">
        <v>0.36</v>
      </c>
    </row>
    <row r="1286" spans="2:3">
      <c r="B1286" t="s">
        <v>3620</v>
      </c>
      <c r="C1286" s="23">
        <v>0.43</v>
      </c>
    </row>
    <row r="1287" spans="2:3">
      <c r="B1287" t="s">
        <v>3621</v>
      </c>
      <c r="C1287" s="23">
        <v>0.25</v>
      </c>
    </row>
    <row r="1288" spans="2:3">
      <c r="B1288" t="s">
        <v>3622</v>
      </c>
      <c r="C1288" s="23">
        <v>0.18</v>
      </c>
    </row>
    <row r="1289" spans="2:3">
      <c r="B1289" t="s">
        <v>3623</v>
      </c>
      <c r="C1289" s="23">
        <v>0.27639999999999998</v>
      </c>
    </row>
    <row r="1290" spans="2:3">
      <c r="B1290" t="s">
        <v>3624</v>
      </c>
      <c r="C1290" s="23">
        <v>0.45</v>
      </c>
    </row>
    <row r="1291" spans="2:3">
      <c r="B1291" t="s">
        <v>3625</v>
      </c>
      <c r="C1291" s="23">
        <v>0.28000000000000003</v>
      </c>
    </row>
    <row r="1292" spans="2:3">
      <c r="B1292" t="s">
        <v>3626</v>
      </c>
      <c r="C1292" s="23">
        <v>0.26</v>
      </c>
    </row>
    <row r="1293" spans="2:3">
      <c r="B1293" t="s">
        <v>3627</v>
      </c>
      <c r="C1293" s="23">
        <v>0.1</v>
      </c>
    </row>
    <row r="1294" spans="2:3">
      <c r="B1294" t="s">
        <v>3628</v>
      </c>
      <c r="C1294" s="23">
        <v>0.66</v>
      </c>
    </row>
    <row r="1295" spans="2:3">
      <c r="B1295" t="s">
        <v>3629</v>
      </c>
      <c r="C1295" s="23">
        <v>0.14000000000000001</v>
      </c>
    </row>
    <row r="1296" spans="2:3">
      <c r="B1296" t="s">
        <v>3630</v>
      </c>
      <c r="C1296" s="23">
        <v>0.21</v>
      </c>
    </row>
    <row r="1297" spans="2:3">
      <c r="B1297" t="s">
        <v>3631</v>
      </c>
      <c r="C1297" s="23">
        <v>0.53</v>
      </c>
    </row>
    <row r="1298" spans="2:3">
      <c r="B1298" t="s">
        <v>3632</v>
      </c>
      <c r="C1298" s="23">
        <v>0.3241</v>
      </c>
    </row>
    <row r="1299" spans="2:3">
      <c r="B1299" t="s">
        <v>3633</v>
      </c>
      <c r="C1299" s="23">
        <v>0.52</v>
      </c>
    </row>
    <row r="1300" spans="2:3">
      <c r="B1300" t="s">
        <v>3634</v>
      </c>
      <c r="C1300" s="23">
        <v>0.18</v>
      </c>
    </row>
    <row r="1301" spans="2:3">
      <c r="B1301" t="s">
        <v>3635</v>
      </c>
      <c r="C1301" s="23">
        <v>0.15</v>
      </c>
    </row>
    <row r="1302" spans="2:3">
      <c r="B1302" t="s">
        <v>3636</v>
      </c>
      <c r="C1302" s="23">
        <v>0.09</v>
      </c>
    </row>
    <row r="1303" spans="2:3">
      <c r="B1303" t="s">
        <v>3637</v>
      </c>
      <c r="C1303" s="23">
        <v>0.76</v>
      </c>
    </row>
    <row r="1304" spans="2:3">
      <c r="B1304" t="s">
        <v>3638</v>
      </c>
      <c r="C1304" s="23">
        <v>0.11</v>
      </c>
    </row>
    <row r="1305" spans="2:3">
      <c r="B1305" t="s">
        <v>3639</v>
      </c>
      <c r="C1305" s="23">
        <v>0.68</v>
      </c>
    </row>
    <row r="1306" spans="2:3">
      <c r="B1306" t="s">
        <v>3640</v>
      </c>
      <c r="C1306" s="23">
        <v>0.13</v>
      </c>
    </row>
    <row r="1307" spans="2:3">
      <c r="B1307" t="s">
        <v>3641</v>
      </c>
      <c r="C1307" s="23">
        <v>0.26</v>
      </c>
    </row>
    <row r="1308" spans="2:3">
      <c r="B1308" t="s">
        <v>3642</v>
      </c>
      <c r="C1308" s="23">
        <v>0.23</v>
      </c>
    </row>
    <row r="1309" spans="2:3">
      <c r="B1309" t="s">
        <v>3643</v>
      </c>
      <c r="C1309" s="23">
        <v>0.3</v>
      </c>
    </row>
    <row r="1310" spans="2:3">
      <c r="B1310" t="s">
        <v>3644</v>
      </c>
      <c r="C1310" s="23">
        <v>0.4</v>
      </c>
    </row>
    <row r="1311" spans="2:3">
      <c r="B1311" t="s">
        <v>3645</v>
      </c>
      <c r="C1311" s="23">
        <v>0.5</v>
      </c>
    </row>
    <row r="1312" spans="2:3">
      <c r="B1312" t="s">
        <v>3646</v>
      </c>
      <c r="C1312" s="23">
        <v>0.61</v>
      </c>
    </row>
    <row r="1313" spans="2:3">
      <c r="B1313" t="s">
        <v>3647</v>
      </c>
      <c r="C1313" s="23">
        <v>0.14000000000000001</v>
      </c>
    </row>
    <row r="1314" spans="2:3">
      <c r="B1314" t="s">
        <v>3648</v>
      </c>
      <c r="C1314" s="23">
        <v>0.12</v>
      </c>
    </row>
    <row r="1315" spans="2:3">
      <c r="B1315" t="s">
        <v>3649</v>
      </c>
      <c r="C1315" s="23">
        <v>0.22</v>
      </c>
    </row>
    <row r="1316" spans="2:3">
      <c r="B1316" t="s">
        <v>3650</v>
      </c>
      <c r="C1316" s="23">
        <v>0.5</v>
      </c>
    </row>
    <row r="1317" spans="2:3">
      <c r="B1317" t="s">
        <v>3651</v>
      </c>
      <c r="C1317" s="23">
        <v>0.08</v>
      </c>
    </row>
    <row r="1318" spans="2:3">
      <c r="B1318" t="s">
        <v>3652</v>
      </c>
      <c r="C1318" s="23">
        <v>0.38</v>
      </c>
    </row>
    <row r="1319" spans="2:3">
      <c r="B1319" t="s">
        <v>3653</v>
      </c>
      <c r="C1319" s="23">
        <v>0.43</v>
      </c>
    </row>
    <row r="1320" spans="2:3">
      <c r="B1320" t="s">
        <v>3654</v>
      </c>
      <c r="C1320" s="23">
        <v>0.3</v>
      </c>
    </row>
    <row r="1321" spans="2:3">
      <c r="B1321" t="s">
        <v>3655</v>
      </c>
      <c r="C1321" s="23">
        <v>0.18</v>
      </c>
    </row>
    <row r="1322" spans="2:3">
      <c r="B1322" t="s">
        <v>3656</v>
      </c>
      <c r="C1322" s="23">
        <v>0.28999999999999998</v>
      </c>
    </row>
    <row r="1323" spans="2:3">
      <c r="B1323" t="s">
        <v>3657</v>
      </c>
      <c r="C1323" s="23">
        <v>0.46</v>
      </c>
    </row>
    <row r="1324" spans="2:3">
      <c r="B1324" t="s">
        <v>3658</v>
      </c>
      <c r="C1324" s="23">
        <v>0.3</v>
      </c>
    </row>
    <row r="1325" spans="2:3">
      <c r="B1325" t="s">
        <v>3659</v>
      </c>
      <c r="C1325" s="23">
        <v>0.26</v>
      </c>
    </row>
    <row r="1326" spans="2:3">
      <c r="B1326" t="s">
        <v>3660</v>
      </c>
      <c r="C1326" s="23">
        <v>0.11</v>
      </c>
    </row>
    <row r="1327" spans="2:3">
      <c r="B1327" t="s">
        <v>3661</v>
      </c>
      <c r="C1327" s="23">
        <v>0.67</v>
      </c>
    </row>
    <row r="1328" spans="2:3">
      <c r="B1328" t="s">
        <v>3662</v>
      </c>
      <c r="C1328" s="23">
        <v>0.15</v>
      </c>
    </row>
    <row r="1329" spans="2:3">
      <c r="B1329" t="s">
        <v>3663</v>
      </c>
      <c r="C1329" s="23">
        <v>0.23</v>
      </c>
    </row>
    <row r="1330" spans="2:3">
      <c r="B1330" t="s">
        <v>3664</v>
      </c>
      <c r="C1330" s="23">
        <v>0.53</v>
      </c>
    </row>
    <row r="1331" spans="2:3">
      <c r="B1331" t="s">
        <v>3665</v>
      </c>
      <c r="C1331" s="23">
        <v>0.34</v>
      </c>
    </row>
    <row r="1332" spans="2:3">
      <c r="B1332" t="s">
        <v>3666</v>
      </c>
      <c r="C1332" s="23">
        <v>0.52</v>
      </c>
    </row>
    <row r="1333" spans="2:3">
      <c r="B1333" t="s">
        <v>3667</v>
      </c>
      <c r="C1333" s="23">
        <v>0.19</v>
      </c>
    </row>
    <row r="1334" spans="2:3">
      <c r="B1334" t="s">
        <v>3668</v>
      </c>
      <c r="C1334" s="23">
        <v>0.16</v>
      </c>
    </row>
    <row r="1335" spans="2:3">
      <c r="B1335" t="s">
        <v>3669</v>
      </c>
      <c r="C1335" s="23">
        <v>0.1</v>
      </c>
    </row>
    <row r="1336" spans="2:3">
      <c r="B1336" t="s">
        <v>3670</v>
      </c>
      <c r="C1336" s="23">
        <v>0.76</v>
      </c>
    </row>
    <row r="1337" spans="2:3">
      <c r="B1337" t="s">
        <v>3671</v>
      </c>
      <c r="C1337" s="23">
        <v>0.11</v>
      </c>
    </row>
    <row r="1338" spans="2:3">
      <c r="B1338" t="s">
        <v>3672</v>
      </c>
      <c r="C1338" s="23">
        <v>0.74</v>
      </c>
    </row>
    <row r="1339" spans="2:3">
      <c r="B1339" t="s">
        <v>3673</v>
      </c>
      <c r="C1339" s="23">
        <v>0.13500000000000001</v>
      </c>
    </row>
    <row r="1340" spans="2:3">
      <c r="B1340" t="s">
        <v>3674</v>
      </c>
      <c r="C1340" s="23">
        <v>0.26</v>
      </c>
    </row>
    <row r="1341" spans="2:3">
      <c r="B1341" t="s">
        <v>3675</v>
      </c>
      <c r="C1341" s="23">
        <v>0.25</v>
      </c>
    </row>
    <row r="1342" spans="2:3">
      <c r="B1342" t="s">
        <v>3676</v>
      </c>
      <c r="C1342" s="23">
        <v>0.4</v>
      </c>
    </row>
    <row r="1343" spans="2:3">
      <c r="B1343" t="s">
        <v>3677</v>
      </c>
      <c r="C1343" s="23">
        <v>0.45</v>
      </c>
    </row>
    <row r="1344" spans="2:3">
      <c r="B1344" t="s">
        <v>3678</v>
      </c>
      <c r="C1344" s="23">
        <v>0.55000000000000004</v>
      </c>
    </row>
    <row r="1345" spans="2:3">
      <c r="B1345" t="s">
        <v>3679</v>
      </c>
      <c r="C1345" s="23">
        <v>0.71</v>
      </c>
    </row>
    <row r="1346" spans="2:3">
      <c r="B1346" t="s">
        <v>3680</v>
      </c>
      <c r="C1346" s="23">
        <v>0.15</v>
      </c>
    </row>
    <row r="1347" spans="2:3">
      <c r="B1347" t="s">
        <v>3681</v>
      </c>
      <c r="C1347" s="23">
        <v>0.13</v>
      </c>
    </row>
    <row r="1348" spans="2:3">
      <c r="B1348" t="s">
        <v>3682</v>
      </c>
      <c r="C1348" s="23">
        <v>0.22</v>
      </c>
    </row>
    <row r="1349" spans="2:3">
      <c r="B1349" t="s">
        <v>3683</v>
      </c>
      <c r="C1349" s="23">
        <v>0.51</v>
      </c>
    </row>
    <row r="1350" spans="2:3">
      <c r="B1350" t="s">
        <v>3684</v>
      </c>
      <c r="C1350" s="23">
        <v>0.09</v>
      </c>
    </row>
    <row r="1351" spans="2:3">
      <c r="B1351" t="s">
        <v>3685</v>
      </c>
      <c r="C1351" s="23">
        <v>0.38</v>
      </c>
    </row>
    <row r="1352" spans="2:3">
      <c r="B1352" t="s">
        <v>3686</v>
      </c>
      <c r="C1352" s="23">
        <v>0.44</v>
      </c>
    </row>
    <row r="1353" spans="2:3">
      <c r="B1353" t="s">
        <v>3687</v>
      </c>
      <c r="C1353" s="23">
        <v>0.35</v>
      </c>
    </row>
    <row r="1354" spans="2:3">
      <c r="B1354" t="s">
        <v>3688</v>
      </c>
      <c r="C1354" s="23">
        <v>0.18</v>
      </c>
    </row>
    <row r="1355" spans="2:3">
      <c r="B1355" t="s">
        <v>3689</v>
      </c>
      <c r="C1355" s="23">
        <v>0.30630000000000002</v>
      </c>
    </row>
    <row r="1356" spans="2:3">
      <c r="B1356" t="s">
        <v>3690</v>
      </c>
      <c r="C1356" s="23">
        <v>0.46</v>
      </c>
    </row>
    <row r="1357" spans="2:3">
      <c r="B1357" t="s">
        <v>3691</v>
      </c>
      <c r="C1357" s="23">
        <v>0.32</v>
      </c>
    </row>
    <row r="1358" spans="2:3">
      <c r="B1358" t="s">
        <v>3692</v>
      </c>
      <c r="C1358" s="23">
        <v>0.26</v>
      </c>
    </row>
    <row r="1359" spans="2:3">
      <c r="B1359" t="s">
        <v>3693</v>
      </c>
      <c r="C1359" s="23">
        <v>0.12</v>
      </c>
    </row>
    <row r="1360" spans="2:3">
      <c r="B1360" t="s">
        <v>3694</v>
      </c>
      <c r="C1360" s="23">
        <v>0.68</v>
      </c>
    </row>
    <row r="1361" spans="2:3">
      <c r="B1361" t="s">
        <v>3695</v>
      </c>
      <c r="C1361" s="23">
        <v>0.16</v>
      </c>
    </row>
    <row r="1362" spans="2:3">
      <c r="B1362" t="s">
        <v>3696</v>
      </c>
      <c r="C1362" s="23">
        <v>0.25</v>
      </c>
    </row>
    <row r="1363" spans="2:3">
      <c r="B1363" t="s">
        <v>3697</v>
      </c>
      <c r="C1363" s="23">
        <v>0.54</v>
      </c>
    </row>
    <row r="1364" spans="2:3">
      <c r="B1364" t="s">
        <v>3698</v>
      </c>
      <c r="C1364" s="23">
        <v>0.35730000000000001</v>
      </c>
    </row>
    <row r="1365" spans="2:3">
      <c r="B1365" t="s">
        <v>3699</v>
      </c>
      <c r="C1365" s="23">
        <v>0.52</v>
      </c>
    </row>
    <row r="1366" spans="2:3">
      <c r="B1366" t="s">
        <v>3700</v>
      </c>
      <c r="C1366" s="23">
        <v>0.19</v>
      </c>
    </row>
    <row r="1367" spans="2:3">
      <c r="B1367" t="s">
        <v>3701</v>
      </c>
      <c r="C1367" s="23">
        <v>0.17</v>
      </c>
    </row>
    <row r="1368" spans="2:3">
      <c r="B1368" t="s">
        <v>3702</v>
      </c>
      <c r="C1368" s="23">
        <v>0.1</v>
      </c>
    </row>
    <row r="1369" spans="2:3">
      <c r="B1369" t="s">
        <v>3703</v>
      </c>
      <c r="C1369" s="23">
        <v>0.76</v>
      </c>
    </row>
    <row r="1370" spans="2:3">
      <c r="B1370" t="s">
        <v>3704</v>
      </c>
      <c r="C1370" s="23">
        <v>0.12</v>
      </c>
    </row>
    <row r="1371" spans="2:3">
      <c r="B1371" t="s">
        <v>3705</v>
      </c>
      <c r="C1371" s="23">
        <v>0.8</v>
      </c>
    </row>
    <row r="1372" spans="2:3">
      <c r="B1372" t="s">
        <v>3706</v>
      </c>
      <c r="C1372" s="23">
        <v>0.14000000000000001</v>
      </c>
    </row>
    <row r="1373" spans="2:3">
      <c r="B1373" t="s">
        <v>3707</v>
      </c>
      <c r="C1373" s="23">
        <v>0.26</v>
      </c>
    </row>
    <row r="1374" spans="2:3">
      <c r="B1374" t="s">
        <v>3708</v>
      </c>
      <c r="C1374" s="23">
        <v>0.26</v>
      </c>
    </row>
    <row r="1375" spans="2:3">
      <c r="B1375" t="s">
        <v>3709</v>
      </c>
      <c r="C1375" s="23">
        <v>0.4</v>
      </c>
    </row>
    <row r="1376" spans="2:3">
      <c r="B1376" t="s">
        <v>3710</v>
      </c>
      <c r="C1376" s="23">
        <v>0.5</v>
      </c>
    </row>
    <row r="1377" spans="2:3">
      <c r="B1377" t="s">
        <v>3711</v>
      </c>
      <c r="C1377" s="23">
        <v>0.55000000000000004</v>
      </c>
    </row>
    <row r="1378" spans="2:3">
      <c r="B1378" t="s">
        <v>3712</v>
      </c>
      <c r="C1378" s="23">
        <v>0.81</v>
      </c>
    </row>
    <row r="1379" spans="2:3">
      <c r="B1379" t="s">
        <v>3713</v>
      </c>
      <c r="C1379" s="23">
        <v>0.16</v>
      </c>
    </row>
    <row r="1380" spans="2:3">
      <c r="B1380" t="s">
        <v>3714</v>
      </c>
      <c r="C1380" s="23">
        <v>0.13</v>
      </c>
    </row>
    <row r="1381" spans="2:3">
      <c r="B1381" t="s">
        <v>3715</v>
      </c>
      <c r="C1381" s="23">
        <v>0.23</v>
      </c>
    </row>
    <row r="1382" spans="2:3">
      <c r="B1382" t="s">
        <v>3716</v>
      </c>
      <c r="C1382" s="23">
        <v>0.52</v>
      </c>
    </row>
    <row r="1383" spans="2:3">
      <c r="B1383" t="s">
        <v>3717</v>
      </c>
      <c r="C1383" s="23">
        <v>0.1</v>
      </c>
    </row>
    <row r="1384" spans="2:3">
      <c r="B1384" t="s">
        <v>3718</v>
      </c>
      <c r="C1384" s="23">
        <v>0.4</v>
      </c>
    </row>
    <row r="1385" spans="2:3">
      <c r="B1385" t="s">
        <v>3719</v>
      </c>
      <c r="C1385" s="23">
        <v>0.44</v>
      </c>
    </row>
    <row r="1386" spans="2:3">
      <c r="B1386" t="s">
        <v>3720</v>
      </c>
      <c r="C1386" s="23">
        <v>0.4</v>
      </c>
    </row>
    <row r="1387" spans="2:3">
      <c r="B1387" t="s">
        <v>3721</v>
      </c>
      <c r="C1387" s="23">
        <v>0.185</v>
      </c>
    </row>
    <row r="1388" spans="2:3">
      <c r="B1388" t="s">
        <v>3722</v>
      </c>
      <c r="C1388" s="23">
        <v>0.31850000000000001</v>
      </c>
    </row>
    <row r="1389" spans="2:3">
      <c r="B1389" t="s">
        <v>3723</v>
      </c>
      <c r="C1389">
        <v>4</v>
      </c>
    </row>
    <row r="1390" spans="2:3">
      <c r="B1390" t="s">
        <v>3724</v>
      </c>
      <c r="C1390">
        <v>3.75</v>
      </c>
    </row>
    <row r="1391" spans="2:3">
      <c r="B1391" t="s">
        <v>3725</v>
      </c>
      <c r="C1391">
        <v>4</v>
      </c>
    </row>
    <row r="1392" spans="2:3">
      <c r="B1392" t="s">
        <v>3726</v>
      </c>
      <c r="C1392">
        <v>4</v>
      </c>
    </row>
    <row r="1393" spans="2:3">
      <c r="B1393" t="s">
        <v>3727</v>
      </c>
      <c r="C1393">
        <v>2.5</v>
      </c>
    </row>
    <row r="1394" spans="2:3">
      <c r="B1394" t="s">
        <v>3728</v>
      </c>
      <c r="C1394">
        <v>4.33</v>
      </c>
    </row>
    <row r="1395" spans="2:3">
      <c r="B1395" t="s">
        <v>3729</v>
      </c>
      <c r="C1395">
        <v>5</v>
      </c>
    </row>
    <row r="1396" spans="2:3">
      <c r="B1396" t="s">
        <v>3730</v>
      </c>
      <c r="C1396">
        <v>3.3</v>
      </c>
    </row>
    <row r="1397" spans="2:3">
      <c r="B1397" t="s">
        <v>3731</v>
      </c>
      <c r="C1397">
        <v>4.7</v>
      </c>
    </row>
    <row r="1398" spans="2:3">
      <c r="B1398" t="s">
        <v>3732</v>
      </c>
      <c r="C1398">
        <v>4</v>
      </c>
    </row>
    <row r="1399" spans="2:3">
      <c r="B1399" t="s">
        <v>3733</v>
      </c>
      <c r="C1399">
        <v>4</v>
      </c>
    </row>
    <row r="1400" spans="2:3">
      <c r="B1400" t="s">
        <v>3734</v>
      </c>
      <c r="C1400">
        <v>4</v>
      </c>
    </row>
    <row r="1401" spans="2:3">
      <c r="B1401" t="s">
        <v>3735</v>
      </c>
      <c r="C1401">
        <v>3.2</v>
      </c>
    </row>
    <row r="1402" spans="2:3">
      <c r="B1402" t="s">
        <v>3736</v>
      </c>
      <c r="C1402">
        <v>4</v>
      </c>
    </row>
    <row r="1403" spans="2:3">
      <c r="B1403" t="s">
        <v>3737</v>
      </c>
      <c r="C1403">
        <v>4</v>
      </c>
    </row>
    <row r="1404" spans="2:3">
      <c r="B1404" t="s">
        <v>3738</v>
      </c>
      <c r="C1404">
        <v>3</v>
      </c>
    </row>
    <row r="1405" spans="2:3">
      <c r="B1405" t="s">
        <v>3739</v>
      </c>
      <c r="C1405">
        <v>4</v>
      </c>
    </row>
    <row r="1406" spans="2:3">
      <c r="B1406" t="s">
        <v>3740</v>
      </c>
      <c r="C1406">
        <v>5</v>
      </c>
    </row>
    <row r="1407" spans="2:3">
      <c r="B1407" t="s">
        <v>3741</v>
      </c>
      <c r="C1407">
        <v>3.5</v>
      </c>
    </row>
    <row r="1408" spans="2:3">
      <c r="B1408" t="s">
        <v>3742</v>
      </c>
      <c r="C1408">
        <v>3</v>
      </c>
    </row>
    <row r="1409" spans="2:3">
      <c r="B1409" t="s">
        <v>3743</v>
      </c>
      <c r="C1409">
        <v>4</v>
      </c>
    </row>
    <row r="1410" spans="2:3">
      <c r="B1410" t="s">
        <v>3744</v>
      </c>
      <c r="C1410">
        <v>4</v>
      </c>
    </row>
    <row r="1411" spans="2:3">
      <c r="B1411" t="s">
        <v>3745</v>
      </c>
      <c r="C1411">
        <v>4</v>
      </c>
    </row>
    <row r="1412" spans="2:3">
      <c r="B1412" t="s">
        <v>3746</v>
      </c>
      <c r="C1412">
        <v>4</v>
      </c>
    </row>
    <row r="1413" spans="2:3">
      <c r="B1413" t="s">
        <v>3747</v>
      </c>
      <c r="C1413">
        <v>3</v>
      </c>
    </row>
    <row r="1414" spans="2:3">
      <c r="B1414" t="s">
        <v>3748</v>
      </c>
      <c r="C1414">
        <v>4.33</v>
      </c>
    </row>
    <row r="1415" spans="2:3">
      <c r="B1415" t="s">
        <v>3749</v>
      </c>
      <c r="C1415">
        <v>3.3</v>
      </c>
    </row>
    <row r="1416" spans="2:3">
      <c r="B1416" t="s">
        <v>3750</v>
      </c>
      <c r="C1416">
        <v>4.7</v>
      </c>
    </row>
    <row r="1417" spans="2:3">
      <c r="B1417" t="s">
        <v>3751</v>
      </c>
      <c r="C1417">
        <v>4</v>
      </c>
    </row>
    <row r="1418" spans="2:3">
      <c r="B1418" t="s">
        <v>3752</v>
      </c>
      <c r="C1418">
        <v>4</v>
      </c>
    </row>
    <row r="1419" spans="2:3">
      <c r="B1419" t="s">
        <v>3753</v>
      </c>
      <c r="C1419">
        <v>4</v>
      </c>
    </row>
    <row r="1420" spans="2:3">
      <c r="B1420" t="s">
        <v>3754</v>
      </c>
      <c r="C1420">
        <v>3.2</v>
      </c>
    </row>
    <row r="1421" spans="2:3">
      <c r="B1421" t="s">
        <v>3755</v>
      </c>
      <c r="C1421">
        <v>4</v>
      </c>
    </row>
    <row r="1422" spans="2:3">
      <c r="B1422" t="s">
        <v>3756</v>
      </c>
      <c r="C1422">
        <v>4</v>
      </c>
    </row>
    <row r="1423" spans="2:3">
      <c r="B1423" t="s">
        <v>3757</v>
      </c>
      <c r="C1423">
        <v>4</v>
      </c>
    </row>
    <row r="1424" spans="2:3">
      <c r="B1424" t="s">
        <v>3758</v>
      </c>
      <c r="C1424">
        <v>3</v>
      </c>
    </row>
    <row r="1425" spans="2:3">
      <c r="B1425" t="s">
        <v>3759</v>
      </c>
      <c r="C1425">
        <v>4</v>
      </c>
    </row>
    <row r="1426" spans="2:3">
      <c r="B1426" t="s">
        <v>3760</v>
      </c>
      <c r="C1426">
        <v>5</v>
      </c>
    </row>
    <row r="1427" spans="2:3">
      <c r="B1427" t="s">
        <v>3761</v>
      </c>
      <c r="C1427">
        <v>4</v>
      </c>
    </row>
    <row r="1428" spans="2:3">
      <c r="B1428" t="s">
        <v>3762</v>
      </c>
      <c r="C1428">
        <v>3</v>
      </c>
    </row>
    <row r="1429" spans="2:3">
      <c r="B1429" t="s">
        <v>3763</v>
      </c>
      <c r="C1429">
        <v>4</v>
      </c>
    </row>
    <row r="1430" spans="2:3">
      <c r="B1430" t="s">
        <v>3764</v>
      </c>
      <c r="C1430">
        <v>4</v>
      </c>
    </row>
    <row r="1431" spans="2:3">
      <c r="B1431" t="s">
        <v>3765</v>
      </c>
      <c r="C1431">
        <v>4</v>
      </c>
    </row>
    <row r="1432" spans="2:3">
      <c r="B1432" t="s">
        <v>3766</v>
      </c>
      <c r="C1432">
        <v>4</v>
      </c>
    </row>
    <row r="1433" spans="2:3">
      <c r="B1433" t="s">
        <v>3767</v>
      </c>
      <c r="C1433">
        <v>3</v>
      </c>
    </row>
    <row r="1434" spans="2:3">
      <c r="B1434" t="s">
        <v>3768</v>
      </c>
      <c r="C1434">
        <v>4.33</v>
      </c>
    </row>
    <row r="1435" spans="2:3">
      <c r="B1435" t="s">
        <v>3769</v>
      </c>
      <c r="C1435">
        <v>3.5</v>
      </c>
    </row>
    <row r="1436" spans="2:3">
      <c r="B1436" t="s">
        <v>3770</v>
      </c>
      <c r="C1436">
        <v>4</v>
      </c>
    </row>
    <row r="1437" spans="2:3">
      <c r="B1437" t="s">
        <v>3771</v>
      </c>
      <c r="C1437">
        <v>5</v>
      </c>
    </row>
    <row r="1438" spans="2:3">
      <c r="B1438" t="s">
        <v>3772</v>
      </c>
      <c r="C1438">
        <v>4</v>
      </c>
    </row>
    <row r="1439" spans="2:3">
      <c r="B1439" t="s">
        <v>3773</v>
      </c>
      <c r="C1439">
        <v>3.2</v>
      </c>
    </row>
    <row r="1440" spans="2:3">
      <c r="B1440" t="s">
        <v>3774</v>
      </c>
      <c r="C1440">
        <v>4</v>
      </c>
    </row>
    <row r="1441" spans="2:3">
      <c r="B1441" t="s">
        <v>3775</v>
      </c>
      <c r="C1441">
        <v>4</v>
      </c>
    </row>
    <row r="1442" spans="2:3">
      <c r="B1442" t="s">
        <v>3776</v>
      </c>
      <c r="C1442">
        <v>4</v>
      </c>
    </row>
    <row r="1443" spans="2:3">
      <c r="B1443" t="s">
        <v>3777</v>
      </c>
      <c r="C1443">
        <v>5</v>
      </c>
    </row>
    <row r="1444" spans="2:3">
      <c r="B1444" t="s">
        <v>3778</v>
      </c>
      <c r="C1444">
        <v>4</v>
      </c>
    </row>
    <row r="1445" spans="2:3">
      <c r="B1445" t="s">
        <v>3779</v>
      </c>
      <c r="C1445">
        <v>3</v>
      </c>
    </row>
    <row r="1446" spans="2:3">
      <c r="B1446" t="s">
        <v>3780</v>
      </c>
      <c r="C1446">
        <v>4</v>
      </c>
    </row>
    <row r="1447" spans="2:3">
      <c r="B1447" t="s">
        <v>3781</v>
      </c>
      <c r="C1447">
        <v>4.25</v>
      </c>
    </row>
    <row r="1448" spans="2:3">
      <c r="B1448" t="s">
        <v>3782</v>
      </c>
      <c r="C1448">
        <v>4</v>
      </c>
    </row>
    <row r="1449" spans="2:3">
      <c r="B1449" t="s">
        <v>3783</v>
      </c>
      <c r="C1449">
        <v>4.66</v>
      </c>
    </row>
    <row r="1450" spans="2:3">
      <c r="B1450" t="s">
        <v>3784</v>
      </c>
      <c r="C1450">
        <v>3.5</v>
      </c>
    </row>
    <row r="1451" spans="2:3">
      <c r="B1451" t="s">
        <v>3785</v>
      </c>
      <c r="C1451">
        <v>4</v>
      </c>
    </row>
    <row r="1452" spans="2:3">
      <c r="B1452" t="s">
        <v>3786</v>
      </c>
      <c r="C1452">
        <v>5</v>
      </c>
    </row>
    <row r="1453" spans="2:3">
      <c r="B1453" t="s">
        <v>3787</v>
      </c>
      <c r="C1453">
        <v>3.2</v>
      </c>
    </row>
    <row r="1454" spans="2:3">
      <c r="B1454" t="s">
        <v>3788</v>
      </c>
      <c r="C1454">
        <v>4</v>
      </c>
    </row>
    <row r="1455" spans="2:3">
      <c r="B1455" t="s">
        <v>3789</v>
      </c>
      <c r="C1455">
        <v>4</v>
      </c>
    </row>
    <row r="1456" spans="2:3">
      <c r="B1456" t="s">
        <v>3790</v>
      </c>
      <c r="C1456">
        <v>5</v>
      </c>
    </row>
    <row r="1457" spans="2:3">
      <c r="B1457" t="s">
        <v>3791</v>
      </c>
      <c r="C1457">
        <v>4</v>
      </c>
    </row>
    <row r="1458" spans="2:3">
      <c r="B1458" t="s">
        <v>3792</v>
      </c>
      <c r="C1458">
        <v>4</v>
      </c>
    </row>
    <row r="1459" spans="2:3">
      <c r="B1459" t="s">
        <v>3793</v>
      </c>
      <c r="C1459">
        <v>4.25</v>
      </c>
    </row>
    <row r="1460" spans="2:3">
      <c r="B1460" t="s">
        <v>3794</v>
      </c>
      <c r="C1460">
        <v>4</v>
      </c>
    </row>
    <row r="1461" spans="2:3">
      <c r="B1461" t="s">
        <v>3795</v>
      </c>
      <c r="C1461">
        <v>4.66</v>
      </c>
    </row>
    <row r="1462" spans="2:3">
      <c r="B1462" t="s">
        <v>3796</v>
      </c>
      <c r="C1462">
        <v>3.7</v>
      </c>
    </row>
    <row r="1463" spans="2:3">
      <c r="B1463" t="s">
        <v>3797</v>
      </c>
      <c r="C1463">
        <v>4</v>
      </c>
    </row>
    <row r="1464" spans="2:3">
      <c r="B1464" t="s">
        <v>3798</v>
      </c>
      <c r="C1464">
        <v>5</v>
      </c>
    </row>
    <row r="1465" spans="2:3">
      <c r="B1465" t="s">
        <v>3799</v>
      </c>
      <c r="C1465">
        <v>4</v>
      </c>
    </row>
    <row r="1466" spans="2:3">
      <c r="B1466" t="s">
        <v>3800</v>
      </c>
      <c r="C1466">
        <v>3.2</v>
      </c>
    </row>
    <row r="1467" spans="2:3">
      <c r="B1467" t="s">
        <v>3801</v>
      </c>
      <c r="C1467">
        <v>4</v>
      </c>
    </row>
    <row r="1468" spans="2:3">
      <c r="B1468" t="s">
        <v>3802</v>
      </c>
      <c r="C1468">
        <v>5</v>
      </c>
    </row>
    <row r="1469" spans="2:3">
      <c r="B1469" t="s">
        <v>3803</v>
      </c>
      <c r="C1469">
        <v>4</v>
      </c>
    </row>
    <row r="1470" spans="2:3">
      <c r="B1470" t="s">
        <v>3804</v>
      </c>
      <c r="C1470">
        <v>4</v>
      </c>
    </row>
    <row r="1471" spans="2:3">
      <c r="B1471" t="s">
        <v>3805</v>
      </c>
      <c r="C1471">
        <v>4.5</v>
      </c>
    </row>
    <row r="1472" spans="2:3">
      <c r="B1472" t="s">
        <v>3806</v>
      </c>
      <c r="C1472">
        <v>4</v>
      </c>
    </row>
    <row r="1473" spans="2:3">
      <c r="B1473" t="s">
        <v>3807</v>
      </c>
      <c r="C1473">
        <v>4.66</v>
      </c>
    </row>
    <row r="1474" spans="2:3">
      <c r="B1474" t="s">
        <v>3808</v>
      </c>
      <c r="C1474">
        <v>3.7</v>
      </c>
    </row>
    <row r="1475" spans="2:3">
      <c r="B1475" t="s">
        <v>3809</v>
      </c>
      <c r="C1475">
        <v>4.5</v>
      </c>
    </row>
    <row r="1476" spans="2:3">
      <c r="B1476" t="s">
        <v>3810</v>
      </c>
      <c r="C1476">
        <v>5</v>
      </c>
    </row>
    <row r="1477" spans="2:3">
      <c r="B1477" t="s">
        <v>3811</v>
      </c>
      <c r="C1477">
        <v>4</v>
      </c>
    </row>
    <row r="1478" spans="2:3">
      <c r="B1478" t="s">
        <v>3812</v>
      </c>
      <c r="C1478">
        <v>3.2</v>
      </c>
    </row>
    <row r="1479" spans="2:3">
      <c r="B1479" t="s">
        <v>3813</v>
      </c>
      <c r="C1479">
        <v>4</v>
      </c>
    </row>
    <row r="1480" spans="2:3">
      <c r="B1480" t="s">
        <v>3814</v>
      </c>
      <c r="C1480">
        <v>5</v>
      </c>
    </row>
    <row r="1481" spans="2:3">
      <c r="B1481" t="s">
        <v>3815</v>
      </c>
      <c r="C1481">
        <v>4</v>
      </c>
    </row>
    <row r="1482" spans="2:3">
      <c r="B1482" t="s">
        <v>3816</v>
      </c>
      <c r="C1482">
        <v>5</v>
      </c>
    </row>
    <row r="1483" spans="2:3">
      <c r="B1483" t="s">
        <v>3817</v>
      </c>
      <c r="C1483">
        <v>3</v>
      </c>
    </row>
    <row r="1484" spans="2:3">
      <c r="B1484" t="s">
        <v>3818</v>
      </c>
      <c r="C1484">
        <v>5</v>
      </c>
    </row>
    <row r="1485" spans="2:3">
      <c r="B1485" t="s">
        <v>3819</v>
      </c>
      <c r="C1485">
        <v>5</v>
      </c>
    </row>
    <row r="1486" spans="2:3">
      <c r="B1486" t="s">
        <v>3820</v>
      </c>
      <c r="C1486">
        <v>5</v>
      </c>
    </row>
    <row r="1487" spans="2:3">
      <c r="B1487" t="s">
        <v>3821</v>
      </c>
      <c r="C1487">
        <v>4</v>
      </c>
    </row>
    <row r="1488" spans="2:3">
      <c r="B1488" t="s">
        <v>3822</v>
      </c>
      <c r="C1488">
        <v>5</v>
      </c>
    </row>
    <row r="1489" spans="2:3">
      <c r="B1489" t="s">
        <v>3823</v>
      </c>
      <c r="C1489">
        <v>3</v>
      </c>
    </row>
    <row r="1490" spans="2:3">
      <c r="B1490" t="s">
        <v>3824</v>
      </c>
      <c r="C1490">
        <v>5</v>
      </c>
    </row>
    <row r="1491" spans="2:3">
      <c r="B1491" t="s">
        <v>3825</v>
      </c>
      <c r="C1491">
        <v>5</v>
      </c>
    </row>
    <row r="1492" spans="2:3">
      <c r="B1492" t="s">
        <v>3826</v>
      </c>
      <c r="C1492">
        <v>5</v>
      </c>
    </row>
    <row r="1493" spans="2:3">
      <c r="B1493" t="s">
        <v>3827</v>
      </c>
      <c r="C1493">
        <v>4</v>
      </c>
    </row>
    <row r="1494" spans="2:3">
      <c r="B1494" t="s">
        <v>3828</v>
      </c>
      <c r="C1494">
        <v>4</v>
      </c>
    </row>
    <row r="1495" spans="2:3">
      <c r="B1495" t="s">
        <v>3829</v>
      </c>
      <c r="C1495">
        <v>5</v>
      </c>
    </row>
    <row r="1496" spans="2:3">
      <c r="B1496" t="s">
        <v>3830</v>
      </c>
      <c r="C1496">
        <v>3</v>
      </c>
    </row>
    <row r="1497" spans="2:3">
      <c r="B1497" t="s">
        <v>3831</v>
      </c>
      <c r="C1497">
        <v>5</v>
      </c>
    </row>
    <row r="1498" spans="2:3">
      <c r="B1498" t="s">
        <v>3832</v>
      </c>
      <c r="C1498">
        <v>5</v>
      </c>
    </row>
    <row r="1499" spans="2:3">
      <c r="B1499" t="s">
        <v>3833</v>
      </c>
      <c r="C1499">
        <v>5</v>
      </c>
    </row>
    <row r="1500" spans="2:3">
      <c r="B1500" t="s">
        <v>3834</v>
      </c>
      <c r="C1500">
        <v>4</v>
      </c>
    </row>
    <row r="1501" spans="2:3">
      <c r="B1501" t="s">
        <v>3835</v>
      </c>
      <c r="C1501">
        <v>5</v>
      </c>
    </row>
    <row r="1502" spans="2:3">
      <c r="B1502" t="s">
        <v>3836</v>
      </c>
      <c r="C1502">
        <v>5</v>
      </c>
    </row>
    <row r="1503" spans="2:3">
      <c r="B1503" t="s">
        <v>3837</v>
      </c>
      <c r="C1503">
        <v>4</v>
      </c>
    </row>
    <row r="1504" spans="2:3">
      <c r="B1504" t="s">
        <v>3838</v>
      </c>
      <c r="C1504">
        <v>4</v>
      </c>
    </row>
    <row r="1505" spans="2:3">
      <c r="B1505" t="s">
        <v>3839</v>
      </c>
      <c r="C1505">
        <v>4</v>
      </c>
    </row>
    <row r="1506" spans="2:3">
      <c r="B1506" t="s">
        <v>3840</v>
      </c>
      <c r="C1506">
        <v>5</v>
      </c>
    </row>
    <row r="1507" spans="2:3">
      <c r="B1507" t="s">
        <v>3841</v>
      </c>
      <c r="C1507">
        <v>5</v>
      </c>
    </row>
    <row r="1508" spans="2:3">
      <c r="B1508" t="s">
        <v>3842</v>
      </c>
      <c r="C1508">
        <v>4</v>
      </c>
    </row>
    <row r="1509" spans="2:3">
      <c r="B1509" t="s">
        <v>3843</v>
      </c>
      <c r="C1509">
        <v>5</v>
      </c>
    </row>
    <row r="1510" spans="2:3">
      <c r="B1510" t="s">
        <v>3844</v>
      </c>
      <c r="C1510">
        <v>5</v>
      </c>
    </row>
    <row r="1511" spans="2:3">
      <c r="B1511" t="s">
        <v>3845</v>
      </c>
      <c r="C1511">
        <v>5</v>
      </c>
    </row>
    <row r="1512" spans="2:3">
      <c r="B1512" t="s">
        <v>3846</v>
      </c>
      <c r="C1512">
        <v>5</v>
      </c>
    </row>
    <row r="1513" spans="2:3">
      <c r="B1513" t="s">
        <v>3847</v>
      </c>
      <c r="C1513">
        <v>5</v>
      </c>
    </row>
    <row r="1514" spans="2:3">
      <c r="B1514" t="s">
        <v>3848</v>
      </c>
      <c r="C1514">
        <v>5</v>
      </c>
    </row>
    <row r="1515" spans="2:3">
      <c r="B1515" t="s">
        <v>3849</v>
      </c>
      <c r="C1515">
        <v>5</v>
      </c>
    </row>
    <row r="1516" spans="2:3">
      <c r="B1516" t="s">
        <v>3850</v>
      </c>
      <c r="C1516">
        <v>4</v>
      </c>
    </row>
    <row r="1517" spans="2:3">
      <c r="B1517" t="s">
        <v>3851</v>
      </c>
      <c r="C1517">
        <v>4</v>
      </c>
    </row>
    <row r="1518" spans="2:3">
      <c r="B1518" t="s">
        <v>3852</v>
      </c>
      <c r="C1518">
        <v>4</v>
      </c>
    </row>
    <row r="1519" spans="2:3">
      <c r="B1519" t="s">
        <v>3853</v>
      </c>
      <c r="C1519">
        <v>5</v>
      </c>
    </row>
    <row r="1520" spans="2:3">
      <c r="B1520" t="s">
        <v>3854</v>
      </c>
      <c r="C1520">
        <v>5</v>
      </c>
    </row>
    <row r="1521" spans="2:3">
      <c r="B1521" t="s">
        <v>3855</v>
      </c>
      <c r="C1521">
        <v>4</v>
      </c>
    </row>
    <row r="1522" spans="2:3">
      <c r="B1522" t="s">
        <v>3856</v>
      </c>
      <c r="C1522">
        <v>5</v>
      </c>
    </row>
    <row r="1523" spans="2:3">
      <c r="B1523" t="s">
        <v>3857</v>
      </c>
      <c r="C1523">
        <v>5</v>
      </c>
    </row>
    <row r="1524" spans="2:3">
      <c r="B1524" t="s">
        <v>3858</v>
      </c>
      <c r="C1524">
        <v>5</v>
      </c>
    </row>
    <row r="1525" spans="2:3">
      <c r="B1525" t="s">
        <v>3859</v>
      </c>
      <c r="C1525">
        <v>5</v>
      </c>
    </row>
    <row r="1526" spans="2:3">
      <c r="B1526" t="s">
        <v>3860</v>
      </c>
      <c r="C1526">
        <v>5</v>
      </c>
    </row>
    <row r="1527" spans="2:3">
      <c r="B1527" t="s">
        <v>3861</v>
      </c>
      <c r="C1527">
        <v>5</v>
      </c>
    </row>
    <row r="1528" spans="2:3">
      <c r="B1528" t="s">
        <v>3862</v>
      </c>
      <c r="C1528">
        <v>5</v>
      </c>
    </row>
    <row r="1529" spans="2:3">
      <c r="B1529" t="s">
        <v>3863</v>
      </c>
      <c r="C1529">
        <v>5</v>
      </c>
    </row>
    <row r="1530" spans="2:3">
      <c r="B1530" t="s">
        <v>3864</v>
      </c>
      <c r="C1530">
        <v>5</v>
      </c>
    </row>
    <row r="1531" spans="2:3">
      <c r="B1531" t="s">
        <v>3865</v>
      </c>
      <c r="C1531">
        <v>4</v>
      </c>
    </row>
    <row r="1532" spans="2:3">
      <c r="B1532" t="s">
        <v>3866</v>
      </c>
      <c r="C1532">
        <v>4</v>
      </c>
    </row>
    <row r="1533" spans="2:3">
      <c r="B1533" t="s">
        <v>3867</v>
      </c>
      <c r="C1533">
        <v>5</v>
      </c>
    </row>
    <row r="1534" spans="2:3">
      <c r="B1534" t="s">
        <v>3868</v>
      </c>
      <c r="C1534">
        <v>5</v>
      </c>
    </row>
    <row r="1535" spans="2:3">
      <c r="B1535" t="s">
        <v>3869</v>
      </c>
      <c r="C1535">
        <v>5</v>
      </c>
    </row>
    <row r="1536" spans="2:3">
      <c r="B1536" t="s">
        <v>3870</v>
      </c>
      <c r="C1536">
        <v>5</v>
      </c>
    </row>
    <row r="1537" spans="2:3">
      <c r="B1537" t="s">
        <v>3871</v>
      </c>
      <c r="C1537">
        <v>5</v>
      </c>
    </row>
    <row r="1538" spans="2:3">
      <c r="B1538" t="s">
        <v>3872</v>
      </c>
      <c r="C1538">
        <v>5</v>
      </c>
    </row>
    <row r="1539" spans="2:3">
      <c r="B1539" t="s">
        <v>3873</v>
      </c>
      <c r="C1539">
        <v>5</v>
      </c>
    </row>
    <row r="1540" spans="2:3">
      <c r="B1540" t="s">
        <v>3874</v>
      </c>
      <c r="C1540">
        <v>5</v>
      </c>
    </row>
    <row r="1541" spans="2:3">
      <c r="B1541" t="s">
        <v>3875</v>
      </c>
      <c r="C1541">
        <v>5</v>
      </c>
    </row>
    <row r="1542" spans="2:3">
      <c r="B1542" t="s">
        <v>3876</v>
      </c>
      <c r="C1542">
        <v>5</v>
      </c>
    </row>
    <row r="1543" spans="2:3">
      <c r="B1543" t="s">
        <v>3877</v>
      </c>
      <c r="C1543">
        <v>5</v>
      </c>
    </row>
    <row r="1544" spans="2:3">
      <c r="B1544" t="s">
        <v>3878</v>
      </c>
      <c r="C1544">
        <v>5</v>
      </c>
    </row>
    <row r="1545" spans="2:3">
      <c r="B1545" t="s">
        <v>3879</v>
      </c>
      <c r="C1545">
        <v>4</v>
      </c>
    </row>
    <row r="1546" spans="2:3">
      <c r="B1546" t="s">
        <v>3880</v>
      </c>
      <c r="C1546">
        <v>4</v>
      </c>
    </row>
    <row r="1547" spans="2:3">
      <c r="B1547" t="s">
        <v>3881</v>
      </c>
      <c r="C1547">
        <v>3.5</v>
      </c>
    </row>
    <row r="1548" spans="2:3">
      <c r="B1548" t="s">
        <v>3882</v>
      </c>
      <c r="C1548">
        <v>3.7</v>
      </c>
    </row>
    <row r="1549" spans="2:3">
      <c r="B1549" t="s">
        <v>3883</v>
      </c>
      <c r="C1549">
        <v>3</v>
      </c>
    </row>
    <row r="1550" spans="2:3">
      <c r="B1550" t="s">
        <v>3884</v>
      </c>
      <c r="C1550">
        <v>3.5</v>
      </c>
    </row>
    <row r="1551" spans="2:3">
      <c r="B1551" t="s">
        <v>3885</v>
      </c>
      <c r="C1551">
        <v>3.3</v>
      </c>
    </row>
    <row r="1552" spans="2:3">
      <c r="B1552" t="s">
        <v>3886</v>
      </c>
      <c r="C1552">
        <v>0</v>
      </c>
    </row>
    <row r="1553" spans="2:3">
      <c r="B1553" t="s">
        <v>3887</v>
      </c>
      <c r="C1553">
        <v>3.86</v>
      </c>
    </row>
    <row r="1554" spans="2:3">
      <c r="B1554" t="s">
        <v>3888</v>
      </c>
      <c r="C1554">
        <v>5</v>
      </c>
    </row>
    <row r="1555" spans="2:3">
      <c r="B1555" t="s">
        <v>3889</v>
      </c>
      <c r="C1555">
        <v>3.5</v>
      </c>
    </row>
    <row r="1556" spans="2:3">
      <c r="B1556" t="s">
        <v>3890</v>
      </c>
      <c r="C1556">
        <v>3.9</v>
      </c>
    </row>
    <row r="1557" spans="2:3">
      <c r="B1557" t="s">
        <v>3891</v>
      </c>
      <c r="C1557">
        <v>3.3</v>
      </c>
    </row>
    <row r="1558" spans="2:3">
      <c r="B1558" t="s">
        <v>3892</v>
      </c>
      <c r="C1558">
        <v>0</v>
      </c>
    </row>
    <row r="1559" spans="2:3">
      <c r="B1559" t="s">
        <v>3893</v>
      </c>
      <c r="C1559">
        <v>3.96</v>
      </c>
    </row>
    <row r="1560" spans="2:3">
      <c r="B1560" t="s">
        <v>3894</v>
      </c>
      <c r="C1560">
        <v>3.75</v>
      </c>
    </row>
    <row r="1561" spans="2:3">
      <c r="B1561" t="s">
        <v>3895</v>
      </c>
      <c r="C1561">
        <v>4.0999999999999996</v>
      </c>
    </row>
    <row r="1562" spans="2:3">
      <c r="B1562" t="s">
        <v>3896</v>
      </c>
      <c r="C1562">
        <v>3.3</v>
      </c>
    </row>
    <row r="1563" spans="2:3">
      <c r="B1563" t="s">
        <v>3897</v>
      </c>
      <c r="C1563">
        <v>0</v>
      </c>
    </row>
    <row r="1564" spans="2:3">
      <c r="B1564" t="s">
        <v>3898</v>
      </c>
      <c r="C1564">
        <v>4.0599999999999996</v>
      </c>
    </row>
    <row r="1565" spans="2:3">
      <c r="B1565" t="s">
        <v>3899</v>
      </c>
      <c r="C1565">
        <v>3.5</v>
      </c>
    </row>
    <row r="1566" spans="2:3">
      <c r="B1566" t="s">
        <v>3900</v>
      </c>
      <c r="C1566">
        <v>5</v>
      </c>
    </row>
    <row r="1567" spans="2:3">
      <c r="B1567" t="s">
        <v>3901</v>
      </c>
      <c r="C1567">
        <v>3.75</v>
      </c>
    </row>
    <row r="1568" spans="2:3">
      <c r="B1568" t="s">
        <v>3902</v>
      </c>
      <c r="C1568">
        <v>4.3</v>
      </c>
    </row>
    <row r="1569" spans="2:3">
      <c r="B1569" t="s">
        <v>3903</v>
      </c>
      <c r="C1569">
        <v>3.3</v>
      </c>
    </row>
    <row r="1570" spans="2:3">
      <c r="B1570" t="s">
        <v>3904</v>
      </c>
      <c r="C1570">
        <v>0</v>
      </c>
    </row>
    <row r="1571" spans="2:3">
      <c r="B1571" t="s">
        <v>3905</v>
      </c>
      <c r="C1571">
        <v>3.5</v>
      </c>
    </row>
    <row r="1572" spans="2:3">
      <c r="B1572" t="s">
        <v>3906</v>
      </c>
      <c r="C1572">
        <v>4.25</v>
      </c>
    </row>
    <row r="1573" spans="2:3">
      <c r="B1573" t="s">
        <v>3907</v>
      </c>
      <c r="C1573">
        <v>3.5</v>
      </c>
    </row>
    <row r="1574" spans="2:3">
      <c r="B1574" t="s">
        <v>3908</v>
      </c>
      <c r="C1574">
        <v>5</v>
      </c>
    </row>
    <row r="1575" spans="2:3">
      <c r="B1575" t="s">
        <v>3909</v>
      </c>
      <c r="C1575">
        <v>4.5</v>
      </c>
    </row>
    <row r="1576" spans="2:3">
      <c r="B1576" t="s">
        <v>3910</v>
      </c>
      <c r="C1576">
        <v>3.67</v>
      </c>
    </row>
    <row r="1577" spans="2:3">
      <c r="B1577" t="s">
        <v>3911</v>
      </c>
      <c r="C1577">
        <v>0</v>
      </c>
    </row>
    <row r="1578" spans="2:3">
      <c r="B1578" t="s">
        <v>3912</v>
      </c>
      <c r="C1578">
        <v>4</v>
      </c>
    </row>
    <row r="1579" spans="2:3">
      <c r="B1579" t="s">
        <v>3913</v>
      </c>
      <c r="C1579">
        <v>4.37</v>
      </c>
    </row>
    <row r="1580" spans="2:3">
      <c r="B1580" t="s">
        <v>3914</v>
      </c>
      <c r="C1580">
        <v>3.5</v>
      </c>
    </row>
    <row r="1581" spans="2:3">
      <c r="B1581" t="s">
        <v>3915</v>
      </c>
      <c r="C1581">
        <v>5</v>
      </c>
    </row>
    <row r="1582" spans="2:3">
      <c r="B1582" t="s">
        <v>3916</v>
      </c>
      <c r="C1582">
        <v>4.7</v>
      </c>
    </row>
    <row r="1583" spans="2:3">
      <c r="B1583" t="s">
        <v>3917</v>
      </c>
      <c r="C1583">
        <v>3.67</v>
      </c>
    </row>
    <row r="1584" spans="2:3">
      <c r="B1584" t="s">
        <v>3918</v>
      </c>
      <c r="C1584">
        <v>0</v>
      </c>
    </row>
    <row r="1585" spans="2:3">
      <c r="B1585" t="s">
        <v>3919</v>
      </c>
      <c r="C1585">
        <v>4</v>
      </c>
    </row>
    <row r="1586" spans="2:3">
      <c r="B1586" t="s">
        <v>3920</v>
      </c>
      <c r="C1586">
        <v>4.3899999999999997</v>
      </c>
    </row>
    <row r="1587" spans="2:3">
      <c r="B1587" t="s">
        <v>3921</v>
      </c>
      <c r="C1587">
        <v>4</v>
      </c>
    </row>
    <row r="1588" spans="2:3">
      <c r="B1588" t="s">
        <v>3922</v>
      </c>
      <c r="C1588">
        <v>4</v>
      </c>
    </row>
    <row r="1589" spans="2:3">
      <c r="B1589" t="s">
        <v>3923</v>
      </c>
      <c r="C1589">
        <v>4</v>
      </c>
    </row>
    <row r="1590" spans="2:3">
      <c r="B1590" t="s">
        <v>3924</v>
      </c>
      <c r="C1590">
        <v>4</v>
      </c>
    </row>
    <row r="1591" spans="2:3">
      <c r="B1591" t="s">
        <v>3925</v>
      </c>
      <c r="C1591">
        <v>4</v>
      </c>
    </row>
    <row r="1592" spans="2:3">
      <c r="B1592" t="s">
        <v>3926</v>
      </c>
      <c r="C1592">
        <v>4</v>
      </c>
    </row>
    <row r="1593" spans="2:3">
      <c r="B1593" t="s">
        <v>3927</v>
      </c>
      <c r="C1593">
        <v>4</v>
      </c>
    </row>
    <row r="1594" spans="2:3">
      <c r="B1594" t="s">
        <v>3928</v>
      </c>
      <c r="C1594">
        <v>4</v>
      </c>
    </row>
    <row r="1595" spans="2:3">
      <c r="B1595" t="s">
        <v>3929</v>
      </c>
      <c r="C1595">
        <v>4</v>
      </c>
    </row>
    <row r="1596" spans="2:3">
      <c r="B1596" t="s">
        <v>3930</v>
      </c>
      <c r="C1596">
        <v>4</v>
      </c>
    </row>
    <row r="1597" spans="2:3">
      <c r="B1597" t="s">
        <v>3931</v>
      </c>
      <c r="C1597">
        <v>4</v>
      </c>
    </row>
    <row r="1598" spans="2:3">
      <c r="B1598" t="s">
        <v>3932</v>
      </c>
      <c r="C1598">
        <v>4</v>
      </c>
    </row>
    <row r="1599" spans="2:3">
      <c r="B1599" t="s">
        <v>3933</v>
      </c>
      <c r="C1599">
        <v>4</v>
      </c>
    </row>
    <row r="1600" spans="2:3">
      <c r="B1600" t="s">
        <v>3934</v>
      </c>
      <c r="C1600">
        <v>4</v>
      </c>
    </row>
    <row r="1601" spans="2:3">
      <c r="B1601" t="s">
        <v>3935</v>
      </c>
      <c r="C1601">
        <v>4</v>
      </c>
    </row>
    <row r="1602" spans="2:3">
      <c r="B1602" t="s">
        <v>3936</v>
      </c>
      <c r="C1602">
        <v>4</v>
      </c>
    </row>
    <row r="1603" spans="2:3">
      <c r="B1603" t="s">
        <v>3937</v>
      </c>
      <c r="C1603">
        <v>4</v>
      </c>
    </row>
    <row r="1604" spans="2:3">
      <c r="B1604" t="s">
        <v>3938</v>
      </c>
      <c r="C1604">
        <v>4</v>
      </c>
    </row>
    <row r="1605" spans="2:3">
      <c r="B1605" t="s">
        <v>3939</v>
      </c>
      <c r="C1605">
        <v>4</v>
      </c>
    </row>
    <row r="1606" spans="2:3">
      <c r="B1606" t="s">
        <v>3940</v>
      </c>
      <c r="C1606">
        <v>4</v>
      </c>
    </row>
    <row r="1607" spans="2:3">
      <c r="B1607" t="s">
        <v>3941</v>
      </c>
      <c r="C1607">
        <v>4</v>
      </c>
    </row>
    <row r="1608" spans="2:3">
      <c r="B1608" t="s">
        <v>3942</v>
      </c>
      <c r="C1608">
        <v>4</v>
      </c>
    </row>
    <row r="1609" spans="2:3">
      <c r="B1609" t="s">
        <v>3943</v>
      </c>
      <c r="C1609">
        <v>4</v>
      </c>
    </row>
    <row r="1610" spans="2:3">
      <c r="B1610" t="s">
        <v>3944</v>
      </c>
      <c r="C1610">
        <v>4</v>
      </c>
    </row>
    <row r="1611" spans="2:3">
      <c r="B1611" t="s">
        <v>3945</v>
      </c>
      <c r="C1611">
        <v>4</v>
      </c>
    </row>
    <row r="1612" spans="2:3">
      <c r="B1612" t="s">
        <v>3946</v>
      </c>
      <c r="C1612">
        <v>4</v>
      </c>
    </row>
    <row r="1613" spans="2:3">
      <c r="B1613" t="s">
        <v>3947</v>
      </c>
      <c r="C1613">
        <v>4</v>
      </c>
    </row>
    <row r="1614" spans="2:3">
      <c r="B1614" t="s">
        <v>3948</v>
      </c>
      <c r="C1614">
        <v>4</v>
      </c>
    </row>
    <row r="1615" spans="2:3">
      <c r="B1615" t="s">
        <v>3949</v>
      </c>
      <c r="C1615">
        <v>4</v>
      </c>
    </row>
    <row r="1616" spans="2:3">
      <c r="B1616" t="s">
        <v>3950</v>
      </c>
      <c r="C1616">
        <v>4</v>
      </c>
    </row>
    <row r="1617" spans="2:3">
      <c r="B1617" t="s">
        <v>3951</v>
      </c>
      <c r="C1617">
        <v>4</v>
      </c>
    </row>
    <row r="1618" spans="2:3">
      <c r="B1618" t="s">
        <v>3952</v>
      </c>
      <c r="C1618">
        <v>4</v>
      </c>
    </row>
    <row r="1619" spans="2:3">
      <c r="B1619" t="s">
        <v>3953</v>
      </c>
      <c r="C1619">
        <v>4</v>
      </c>
    </row>
    <row r="1620" spans="2:3">
      <c r="B1620" t="s">
        <v>3954</v>
      </c>
      <c r="C1620">
        <v>4</v>
      </c>
    </row>
    <row r="1621" spans="2:3">
      <c r="B1621" t="s">
        <v>3955</v>
      </c>
      <c r="C1621">
        <v>4</v>
      </c>
    </row>
    <row r="1622" spans="2:3">
      <c r="B1622" t="s">
        <v>3956</v>
      </c>
      <c r="C1622">
        <v>4</v>
      </c>
    </row>
    <row r="1623" spans="2:3">
      <c r="B1623" t="s">
        <v>3957</v>
      </c>
      <c r="C1623">
        <v>4</v>
      </c>
    </row>
    <row r="1624" spans="2:3">
      <c r="B1624" t="s">
        <v>3958</v>
      </c>
      <c r="C1624">
        <v>4</v>
      </c>
    </row>
    <row r="1625" spans="2:3">
      <c r="B1625" t="s">
        <v>3959</v>
      </c>
      <c r="C1625">
        <v>4</v>
      </c>
    </row>
    <row r="1626" spans="2:3">
      <c r="B1626" t="s">
        <v>3960</v>
      </c>
      <c r="C1626">
        <v>4</v>
      </c>
    </row>
    <row r="1627" spans="2:3">
      <c r="B1627" t="s">
        <v>3961</v>
      </c>
      <c r="C1627">
        <v>4</v>
      </c>
    </row>
    <row r="1628" spans="2:3">
      <c r="B1628" t="s">
        <v>3962</v>
      </c>
      <c r="C1628">
        <v>4</v>
      </c>
    </row>
    <row r="1629" spans="2:3">
      <c r="B1629" t="s">
        <v>3963</v>
      </c>
      <c r="C1629">
        <v>4</v>
      </c>
    </row>
    <row r="1630" spans="2:3">
      <c r="B1630" t="s">
        <v>3964</v>
      </c>
      <c r="C1630">
        <v>4</v>
      </c>
    </row>
    <row r="1631" spans="2:3">
      <c r="B1631" t="s">
        <v>3965</v>
      </c>
      <c r="C1631">
        <v>4</v>
      </c>
    </row>
    <row r="1632" spans="2:3">
      <c r="B1632" t="s">
        <v>3966</v>
      </c>
      <c r="C1632">
        <v>4</v>
      </c>
    </row>
    <row r="1633" spans="2:3">
      <c r="B1633" t="s">
        <v>3967</v>
      </c>
      <c r="C1633">
        <v>4</v>
      </c>
    </row>
    <row r="1634" spans="2:3">
      <c r="B1634" t="s">
        <v>3968</v>
      </c>
      <c r="C1634">
        <v>4</v>
      </c>
    </row>
    <row r="1635" spans="2:3">
      <c r="B1635" t="s">
        <v>3969</v>
      </c>
      <c r="C1635">
        <v>4</v>
      </c>
    </row>
    <row r="1636" spans="2:3">
      <c r="B1636" t="s">
        <v>3970</v>
      </c>
      <c r="C1636">
        <v>4</v>
      </c>
    </row>
    <row r="1637" spans="2:3">
      <c r="B1637" t="s">
        <v>3971</v>
      </c>
      <c r="C1637">
        <v>4</v>
      </c>
    </row>
    <row r="1638" spans="2:3">
      <c r="B1638" t="s">
        <v>3972</v>
      </c>
      <c r="C1638">
        <v>4</v>
      </c>
    </row>
    <row r="1639" spans="2:3">
      <c r="B1639" t="s">
        <v>3973</v>
      </c>
      <c r="C1639">
        <v>4</v>
      </c>
    </row>
    <row r="1640" spans="2:3">
      <c r="B1640" t="s">
        <v>3974</v>
      </c>
      <c r="C1640">
        <v>4</v>
      </c>
    </row>
    <row r="1641" spans="2:3">
      <c r="B1641" t="s">
        <v>3975</v>
      </c>
      <c r="C1641">
        <v>4</v>
      </c>
    </row>
    <row r="1642" spans="2:3">
      <c r="B1642" t="s">
        <v>3976</v>
      </c>
      <c r="C1642">
        <v>4</v>
      </c>
    </row>
    <row r="1643" spans="2:3">
      <c r="B1643" t="s">
        <v>3977</v>
      </c>
      <c r="C1643">
        <v>4</v>
      </c>
    </row>
    <row r="1644" spans="2:3">
      <c r="B1644" t="s">
        <v>3978</v>
      </c>
      <c r="C1644">
        <v>4</v>
      </c>
    </row>
    <row r="1645" spans="2:3">
      <c r="B1645" t="s">
        <v>3979</v>
      </c>
      <c r="C1645">
        <v>4</v>
      </c>
    </row>
    <row r="1646" spans="2:3">
      <c r="B1646" t="s">
        <v>3980</v>
      </c>
      <c r="C1646">
        <v>4</v>
      </c>
    </row>
    <row r="1647" spans="2:3">
      <c r="B1647" t="s">
        <v>3981</v>
      </c>
      <c r="C1647">
        <v>4</v>
      </c>
    </row>
    <row r="1648" spans="2:3">
      <c r="B1648" t="s">
        <v>3982</v>
      </c>
      <c r="C1648">
        <v>4</v>
      </c>
    </row>
    <row r="1649" spans="2:3">
      <c r="B1649" t="s">
        <v>3983</v>
      </c>
      <c r="C1649">
        <v>4</v>
      </c>
    </row>
    <row r="1650" spans="2:3">
      <c r="B1650" t="s">
        <v>3984</v>
      </c>
      <c r="C1650">
        <v>4</v>
      </c>
    </row>
    <row r="1651" spans="2:3">
      <c r="B1651" t="s">
        <v>3985</v>
      </c>
      <c r="C1651">
        <v>4</v>
      </c>
    </row>
    <row r="1652" spans="2:3">
      <c r="B1652" t="s">
        <v>3986</v>
      </c>
      <c r="C1652">
        <v>4</v>
      </c>
    </row>
    <row r="1653" spans="2:3">
      <c r="B1653" t="s">
        <v>3987</v>
      </c>
      <c r="C1653">
        <v>4</v>
      </c>
    </row>
    <row r="1654" spans="2:3">
      <c r="B1654" t="s">
        <v>3988</v>
      </c>
      <c r="C1654">
        <v>4</v>
      </c>
    </row>
    <row r="1655" spans="2:3">
      <c r="B1655" t="s">
        <v>3989</v>
      </c>
      <c r="C1655">
        <v>4</v>
      </c>
    </row>
    <row r="1656" spans="2:3">
      <c r="B1656" t="s">
        <v>3990</v>
      </c>
      <c r="C1656">
        <v>4</v>
      </c>
    </row>
    <row r="1657" spans="2:3">
      <c r="B1657" t="s">
        <v>3991</v>
      </c>
      <c r="C1657">
        <v>4</v>
      </c>
    </row>
    <row r="1658" spans="2:3">
      <c r="B1658" t="s">
        <v>3992</v>
      </c>
      <c r="C1658">
        <v>4</v>
      </c>
    </row>
    <row r="1659" spans="2:3">
      <c r="B1659" t="s">
        <v>3993</v>
      </c>
      <c r="C1659">
        <v>4</v>
      </c>
    </row>
    <row r="1660" spans="2:3">
      <c r="B1660" t="s">
        <v>3994</v>
      </c>
      <c r="C1660">
        <v>4</v>
      </c>
    </row>
    <row r="1661" spans="2:3">
      <c r="B1661" t="s">
        <v>3995</v>
      </c>
      <c r="C1661">
        <v>4</v>
      </c>
    </row>
    <row r="1662" spans="2:3">
      <c r="B1662" t="s">
        <v>3996</v>
      </c>
      <c r="C1662">
        <v>4</v>
      </c>
    </row>
    <row r="1663" spans="2:3">
      <c r="B1663" t="s">
        <v>3997</v>
      </c>
      <c r="C1663">
        <v>4</v>
      </c>
    </row>
    <row r="1664" spans="2:3">
      <c r="B1664" t="s">
        <v>3998</v>
      </c>
      <c r="C1664">
        <v>4</v>
      </c>
    </row>
    <row r="1665" spans="2:3">
      <c r="B1665" t="s">
        <v>3999</v>
      </c>
      <c r="C1665">
        <v>4</v>
      </c>
    </row>
    <row r="1666" spans="2:3">
      <c r="B1666" t="s">
        <v>4000</v>
      </c>
      <c r="C1666">
        <v>4</v>
      </c>
    </row>
    <row r="1667" spans="2:3">
      <c r="B1667" t="s">
        <v>4001</v>
      </c>
      <c r="C1667">
        <v>4</v>
      </c>
    </row>
    <row r="1668" spans="2:3">
      <c r="B1668" t="s">
        <v>4002</v>
      </c>
      <c r="C1668">
        <v>4</v>
      </c>
    </row>
    <row r="1669" spans="2:3">
      <c r="B1669" t="s">
        <v>4003</v>
      </c>
      <c r="C1669">
        <v>4</v>
      </c>
    </row>
    <row r="1670" spans="2:3">
      <c r="B1670" t="s">
        <v>4004</v>
      </c>
      <c r="C1670">
        <v>4</v>
      </c>
    </row>
    <row r="1671" spans="2:3">
      <c r="B1671" t="s">
        <v>4005</v>
      </c>
      <c r="C1671">
        <v>4</v>
      </c>
    </row>
    <row r="1672" spans="2:3">
      <c r="B1672" t="s">
        <v>4006</v>
      </c>
      <c r="C1672">
        <v>4</v>
      </c>
    </row>
    <row r="1673" spans="2:3">
      <c r="B1673" t="s">
        <v>4007</v>
      </c>
      <c r="C1673">
        <v>4</v>
      </c>
    </row>
    <row r="1674" spans="2:3">
      <c r="B1674" t="s">
        <v>4008</v>
      </c>
      <c r="C1674">
        <v>4</v>
      </c>
    </row>
    <row r="1675" spans="2:3">
      <c r="B1675" t="s">
        <v>4009</v>
      </c>
      <c r="C1675">
        <v>4</v>
      </c>
    </row>
    <row r="1676" spans="2:3">
      <c r="B1676" t="s">
        <v>4010</v>
      </c>
      <c r="C1676">
        <v>4</v>
      </c>
    </row>
    <row r="1677" spans="2:3">
      <c r="B1677" t="s">
        <v>4011</v>
      </c>
      <c r="C1677">
        <v>4</v>
      </c>
    </row>
    <row r="1678" spans="2:3">
      <c r="B1678" t="s">
        <v>4012</v>
      </c>
      <c r="C1678">
        <v>4</v>
      </c>
    </row>
    <row r="1679" spans="2:3">
      <c r="B1679" t="s">
        <v>4013</v>
      </c>
      <c r="C1679">
        <v>4</v>
      </c>
    </row>
    <row r="1680" spans="2:3">
      <c r="B1680" t="s">
        <v>4014</v>
      </c>
      <c r="C1680">
        <v>5</v>
      </c>
    </row>
    <row r="1681" spans="2:3">
      <c r="B1681" t="s">
        <v>4015</v>
      </c>
      <c r="C1681">
        <v>5</v>
      </c>
    </row>
    <row r="1682" spans="2:3">
      <c r="B1682" t="s">
        <v>4016</v>
      </c>
      <c r="C1682">
        <v>5</v>
      </c>
    </row>
    <row r="1683" spans="2:3">
      <c r="B1683" t="s">
        <v>4017</v>
      </c>
      <c r="C1683">
        <v>5</v>
      </c>
    </row>
    <row r="1684" spans="2:3">
      <c r="B1684" t="s">
        <v>4018</v>
      </c>
      <c r="C1684">
        <v>5</v>
      </c>
    </row>
    <row r="1685" spans="2:3">
      <c r="B1685" t="s">
        <v>4019</v>
      </c>
      <c r="C1685">
        <v>5</v>
      </c>
    </row>
    <row r="1686" spans="2:3">
      <c r="B1686" t="s">
        <v>4020</v>
      </c>
      <c r="C1686">
        <v>5</v>
      </c>
    </row>
    <row r="1687" spans="2:3">
      <c r="B1687" t="s">
        <v>4021</v>
      </c>
      <c r="C1687">
        <v>5</v>
      </c>
    </row>
    <row r="1688" spans="2:3">
      <c r="B1688" t="s">
        <v>4022</v>
      </c>
      <c r="C1688">
        <v>5</v>
      </c>
    </row>
    <row r="1689" spans="2:3">
      <c r="B1689" t="s">
        <v>4023</v>
      </c>
      <c r="C1689">
        <v>5</v>
      </c>
    </row>
    <row r="1690" spans="2:3">
      <c r="B1690" t="s">
        <v>4024</v>
      </c>
      <c r="C1690">
        <v>5</v>
      </c>
    </row>
    <row r="1691" spans="2:3">
      <c r="B1691" t="s">
        <v>4025</v>
      </c>
      <c r="C1691">
        <v>5</v>
      </c>
    </row>
    <row r="1692" spans="2:3">
      <c r="B1692" t="s">
        <v>4026</v>
      </c>
      <c r="C1692">
        <v>5</v>
      </c>
    </row>
    <row r="1693" spans="2:3">
      <c r="B1693" t="s">
        <v>4027</v>
      </c>
      <c r="C1693">
        <v>5</v>
      </c>
    </row>
    <row r="1694" spans="2:3">
      <c r="B1694" t="s">
        <v>4028</v>
      </c>
      <c r="C1694">
        <v>5</v>
      </c>
    </row>
    <row r="1695" spans="2:3">
      <c r="B1695" t="s">
        <v>4029</v>
      </c>
      <c r="C1695">
        <v>5</v>
      </c>
    </row>
    <row r="1696" spans="2:3">
      <c r="B1696" t="s">
        <v>4030</v>
      </c>
      <c r="C1696">
        <v>5</v>
      </c>
    </row>
    <row r="1697" spans="2:3">
      <c r="B1697" t="s">
        <v>4031</v>
      </c>
      <c r="C1697">
        <v>5</v>
      </c>
    </row>
    <row r="1698" spans="2:3">
      <c r="B1698" t="s">
        <v>4032</v>
      </c>
      <c r="C1698">
        <v>5</v>
      </c>
    </row>
    <row r="1699" spans="2:3">
      <c r="B1699" t="s">
        <v>4033</v>
      </c>
      <c r="C1699">
        <v>5</v>
      </c>
    </row>
    <row r="1700" spans="2:3">
      <c r="B1700" t="s">
        <v>4034</v>
      </c>
      <c r="C1700">
        <v>5</v>
      </c>
    </row>
    <row r="1701" spans="2:3">
      <c r="B1701" t="s">
        <v>4035</v>
      </c>
      <c r="C1701">
        <v>5</v>
      </c>
    </row>
    <row r="1702" spans="2:3">
      <c r="B1702" t="s">
        <v>4036</v>
      </c>
      <c r="C1702">
        <v>5</v>
      </c>
    </row>
    <row r="1703" spans="2:3">
      <c r="B1703" t="s">
        <v>4037</v>
      </c>
      <c r="C1703">
        <v>5</v>
      </c>
    </row>
    <row r="1704" spans="2:3">
      <c r="B1704" t="s">
        <v>4038</v>
      </c>
      <c r="C1704">
        <v>5</v>
      </c>
    </row>
    <row r="1705" spans="2:3">
      <c r="B1705" t="s">
        <v>4039</v>
      </c>
      <c r="C1705">
        <v>5</v>
      </c>
    </row>
    <row r="1706" spans="2:3">
      <c r="B1706" t="s">
        <v>4040</v>
      </c>
      <c r="C1706">
        <v>5</v>
      </c>
    </row>
    <row r="1707" spans="2:3">
      <c r="B1707" t="s">
        <v>4041</v>
      </c>
      <c r="C1707">
        <v>5</v>
      </c>
    </row>
    <row r="1708" spans="2:3">
      <c r="B1708" t="s">
        <v>4042</v>
      </c>
      <c r="C1708">
        <v>5</v>
      </c>
    </row>
    <row r="1709" spans="2:3">
      <c r="B1709" t="s">
        <v>4043</v>
      </c>
      <c r="C1709">
        <v>5</v>
      </c>
    </row>
    <row r="1710" spans="2:3">
      <c r="B1710" t="s">
        <v>4044</v>
      </c>
      <c r="C1710">
        <v>5</v>
      </c>
    </row>
    <row r="1711" spans="2:3">
      <c r="B1711" t="s">
        <v>4045</v>
      </c>
      <c r="C1711">
        <v>5</v>
      </c>
    </row>
    <row r="1712" spans="2:3">
      <c r="B1712" t="s">
        <v>4046</v>
      </c>
      <c r="C1712">
        <v>5</v>
      </c>
    </row>
    <row r="1713" spans="2:3">
      <c r="B1713" t="s">
        <v>4047</v>
      </c>
      <c r="C1713">
        <v>5</v>
      </c>
    </row>
    <row r="1714" spans="2:3">
      <c r="B1714" t="s">
        <v>4048</v>
      </c>
      <c r="C1714">
        <v>5</v>
      </c>
    </row>
    <row r="1715" spans="2:3">
      <c r="B1715" t="s">
        <v>4049</v>
      </c>
      <c r="C1715">
        <v>5</v>
      </c>
    </row>
    <row r="1716" spans="2:3">
      <c r="B1716" t="s">
        <v>4050</v>
      </c>
      <c r="C1716">
        <v>5</v>
      </c>
    </row>
    <row r="1717" spans="2:3">
      <c r="B1717" t="s">
        <v>4051</v>
      </c>
      <c r="C1717">
        <v>5</v>
      </c>
    </row>
    <row r="1718" spans="2:3">
      <c r="B1718" t="s">
        <v>4052</v>
      </c>
      <c r="C1718">
        <v>5</v>
      </c>
    </row>
    <row r="1719" spans="2:3">
      <c r="B1719" t="s">
        <v>4053</v>
      </c>
      <c r="C1719">
        <v>5</v>
      </c>
    </row>
    <row r="1720" spans="2:3">
      <c r="B1720" t="s">
        <v>4054</v>
      </c>
      <c r="C1720">
        <v>5</v>
      </c>
    </row>
    <row r="1721" spans="2:3">
      <c r="B1721" t="s">
        <v>4055</v>
      </c>
      <c r="C1721">
        <v>5</v>
      </c>
    </row>
    <row r="1722" spans="2:3">
      <c r="B1722" t="s">
        <v>4056</v>
      </c>
      <c r="C1722">
        <v>5</v>
      </c>
    </row>
    <row r="1723" spans="2:3">
      <c r="B1723" t="s">
        <v>4057</v>
      </c>
      <c r="C1723">
        <v>5</v>
      </c>
    </row>
    <row r="1724" spans="2:3">
      <c r="B1724" t="s">
        <v>4058</v>
      </c>
      <c r="C1724">
        <v>5</v>
      </c>
    </row>
    <row r="1725" spans="2:3">
      <c r="B1725" t="s">
        <v>4059</v>
      </c>
      <c r="C1725">
        <v>5</v>
      </c>
    </row>
    <row r="1726" spans="2:3">
      <c r="B1726" t="s">
        <v>4060</v>
      </c>
      <c r="C1726">
        <v>5</v>
      </c>
    </row>
    <row r="1727" spans="2:3">
      <c r="B1727" t="s">
        <v>4061</v>
      </c>
      <c r="C1727">
        <v>5</v>
      </c>
    </row>
    <row r="1728" spans="2:3">
      <c r="B1728" t="s">
        <v>4062</v>
      </c>
      <c r="C1728">
        <v>5</v>
      </c>
    </row>
    <row r="1729" spans="2:3">
      <c r="B1729" t="s">
        <v>4063</v>
      </c>
      <c r="C1729">
        <v>5</v>
      </c>
    </row>
    <row r="1730" spans="2:3">
      <c r="B1730" t="s">
        <v>4064</v>
      </c>
      <c r="C1730">
        <v>5</v>
      </c>
    </row>
    <row r="1731" spans="2:3">
      <c r="B1731" t="s">
        <v>4065</v>
      </c>
      <c r="C1731">
        <v>5</v>
      </c>
    </row>
    <row r="1732" spans="2:3">
      <c r="B1732" t="s">
        <v>4066</v>
      </c>
      <c r="C1732">
        <v>5</v>
      </c>
    </row>
    <row r="1733" spans="2:3">
      <c r="B1733" t="s">
        <v>4067</v>
      </c>
      <c r="C1733">
        <v>5</v>
      </c>
    </row>
    <row r="1734" spans="2:3">
      <c r="B1734" t="s">
        <v>4068</v>
      </c>
      <c r="C1734">
        <v>5</v>
      </c>
    </row>
    <row r="1735" spans="2:3">
      <c r="B1735" t="s">
        <v>4069</v>
      </c>
      <c r="C1735">
        <v>5</v>
      </c>
    </row>
    <row r="1736" spans="2:3">
      <c r="B1736" t="s">
        <v>4070</v>
      </c>
      <c r="C1736">
        <v>5</v>
      </c>
    </row>
    <row r="1737" spans="2:3">
      <c r="B1737" t="s">
        <v>4071</v>
      </c>
      <c r="C1737">
        <v>5</v>
      </c>
    </row>
    <row r="1738" spans="2:3">
      <c r="B1738" t="s">
        <v>4072</v>
      </c>
      <c r="C1738">
        <v>5</v>
      </c>
    </row>
    <row r="1739" spans="2:3">
      <c r="B1739" t="s">
        <v>4073</v>
      </c>
      <c r="C1739">
        <v>5</v>
      </c>
    </row>
    <row r="1740" spans="2:3">
      <c r="B1740" t="s">
        <v>4074</v>
      </c>
      <c r="C1740">
        <v>5</v>
      </c>
    </row>
    <row r="1741" spans="2:3">
      <c r="B1741" t="s">
        <v>4075</v>
      </c>
      <c r="C1741">
        <v>5</v>
      </c>
    </row>
    <row r="1742" spans="2:3">
      <c r="B1742" t="s">
        <v>4076</v>
      </c>
      <c r="C1742">
        <v>5</v>
      </c>
    </row>
    <row r="1743" spans="2:3">
      <c r="B1743" t="s">
        <v>4077</v>
      </c>
      <c r="C1743">
        <v>5</v>
      </c>
    </row>
    <row r="1744" spans="2:3">
      <c r="B1744" t="s">
        <v>4078</v>
      </c>
      <c r="C1744">
        <v>5</v>
      </c>
    </row>
    <row r="1745" spans="2:3">
      <c r="B1745" t="s">
        <v>4079</v>
      </c>
      <c r="C1745">
        <v>3.5</v>
      </c>
    </row>
    <row r="1746" spans="2:3">
      <c r="B1746" t="s">
        <v>4080</v>
      </c>
      <c r="C1746">
        <v>3.85</v>
      </c>
    </row>
    <row r="1747" spans="2:3">
      <c r="B1747" t="s">
        <v>4081</v>
      </c>
      <c r="C1747">
        <v>3</v>
      </c>
    </row>
    <row r="1748" spans="2:3">
      <c r="B1748" t="s">
        <v>4082</v>
      </c>
      <c r="C1748">
        <v>3.5</v>
      </c>
    </row>
    <row r="1749" spans="2:3">
      <c r="B1749" t="s">
        <v>4083</v>
      </c>
      <c r="C1749">
        <v>3.3</v>
      </c>
    </row>
    <row r="1750" spans="2:3">
      <c r="B1750" t="s">
        <v>4084</v>
      </c>
      <c r="C1750">
        <v>0</v>
      </c>
    </row>
    <row r="1751" spans="2:3">
      <c r="B1751" t="s">
        <v>4085</v>
      </c>
      <c r="C1751">
        <v>3.99</v>
      </c>
    </row>
    <row r="1752" spans="2:3">
      <c r="B1752" t="s">
        <v>4086</v>
      </c>
      <c r="C1752">
        <v>4.5</v>
      </c>
    </row>
    <row r="1753" spans="2:3">
      <c r="B1753" t="s">
        <v>4087</v>
      </c>
      <c r="C1753">
        <v>3.5</v>
      </c>
    </row>
    <row r="1754" spans="2:3">
      <c r="B1754" t="s">
        <v>4088</v>
      </c>
      <c r="C1754">
        <v>4.03</v>
      </c>
    </row>
    <row r="1755" spans="2:3">
      <c r="B1755" t="s">
        <v>4089</v>
      </c>
      <c r="C1755">
        <v>3.3</v>
      </c>
    </row>
    <row r="1756" spans="2:3">
      <c r="B1756" t="s">
        <v>4090</v>
      </c>
      <c r="C1756">
        <v>0</v>
      </c>
    </row>
    <row r="1757" spans="2:3">
      <c r="B1757" t="s">
        <v>4091</v>
      </c>
      <c r="C1757">
        <v>4.09</v>
      </c>
    </row>
    <row r="1758" spans="2:3">
      <c r="B1758" t="s">
        <v>4092</v>
      </c>
      <c r="C1758">
        <v>3.75</v>
      </c>
    </row>
    <row r="1759" spans="2:3">
      <c r="B1759" t="s">
        <v>4093</v>
      </c>
      <c r="C1759">
        <v>4.21</v>
      </c>
    </row>
    <row r="1760" spans="2:3">
      <c r="B1760" t="s">
        <v>4094</v>
      </c>
      <c r="C1760">
        <v>3.3</v>
      </c>
    </row>
    <row r="1761" spans="2:3">
      <c r="B1761" t="s">
        <v>4095</v>
      </c>
      <c r="C1761">
        <v>0</v>
      </c>
    </row>
    <row r="1762" spans="2:3">
      <c r="B1762" t="s">
        <v>4096</v>
      </c>
      <c r="C1762">
        <v>4.22</v>
      </c>
    </row>
    <row r="1763" spans="2:3">
      <c r="B1763" t="s">
        <v>4097</v>
      </c>
      <c r="C1763">
        <v>4.5</v>
      </c>
    </row>
    <row r="1764" spans="2:3">
      <c r="B1764" t="s">
        <v>4098</v>
      </c>
      <c r="C1764">
        <v>5.5</v>
      </c>
    </row>
    <row r="1765" spans="2:3">
      <c r="B1765" t="s">
        <v>4099</v>
      </c>
      <c r="C1765">
        <v>3.75</v>
      </c>
    </row>
    <row r="1766" spans="2:3">
      <c r="B1766" t="s">
        <v>4100</v>
      </c>
      <c r="C1766">
        <v>4.3899999999999997</v>
      </c>
    </row>
    <row r="1767" spans="2:3">
      <c r="B1767" t="s">
        <v>4101</v>
      </c>
      <c r="C1767">
        <v>3.3</v>
      </c>
    </row>
    <row r="1768" spans="2:3">
      <c r="B1768" t="s">
        <v>4102</v>
      </c>
      <c r="C1768">
        <v>0</v>
      </c>
    </row>
    <row r="1769" spans="2:3">
      <c r="B1769" t="s">
        <v>4103</v>
      </c>
      <c r="C1769">
        <v>4.2</v>
      </c>
    </row>
    <row r="1770" spans="2:3">
      <c r="B1770" t="s">
        <v>4104</v>
      </c>
      <c r="C1770">
        <v>4.3600000000000003</v>
      </c>
    </row>
    <row r="1771" spans="2:3">
      <c r="B1771" t="s">
        <v>4105</v>
      </c>
      <c r="C1771">
        <v>4.5</v>
      </c>
    </row>
    <row r="1772" spans="2:3">
      <c r="B1772" t="s">
        <v>4106</v>
      </c>
      <c r="C1772">
        <v>6</v>
      </c>
    </row>
    <row r="1773" spans="2:3">
      <c r="B1773" t="s">
        <v>4107</v>
      </c>
      <c r="C1773">
        <v>4.57</v>
      </c>
    </row>
    <row r="1774" spans="2:3">
      <c r="B1774" t="s">
        <v>4108</v>
      </c>
      <c r="C1774">
        <v>3.67</v>
      </c>
    </row>
    <row r="1775" spans="2:3">
      <c r="B1775" t="s">
        <v>4109</v>
      </c>
      <c r="C1775">
        <v>0</v>
      </c>
    </row>
    <row r="1776" spans="2:3">
      <c r="B1776" t="s">
        <v>4110</v>
      </c>
      <c r="C1776">
        <v>4.5</v>
      </c>
    </row>
    <row r="1777" spans="2:3">
      <c r="B1777" t="s">
        <v>4111</v>
      </c>
      <c r="C1777">
        <v>4.4400000000000004</v>
      </c>
    </row>
    <row r="1778" spans="2:3">
      <c r="B1778" t="s">
        <v>4112</v>
      </c>
      <c r="C1778">
        <v>4.5</v>
      </c>
    </row>
    <row r="1779" spans="2:3">
      <c r="B1779" t="s">
        <v>4113</v>
      </c>
      <c r="C1779">
        <v>6.5</v>
      </c>
    </row>
    <row r="1780" spans="2:3">
      <c r="B1780" t="s">
        <v>4114</v>
      </c>
      <c r="C1780">
        <v>4.75</v>
      </c>
    </row>
    <row r="1781" spans="2:3">
      <c r="B1781" t="s">
        <v>4115</v>
      </c>
      <c r="C1781">
        <v>3.67</v>
      </c>
    </row>
    <row r="1782" spans="2:3">
      <c r="B1782" t="s">
        <v>4116</v>
      </c>
      <c r="C1782">
        <v>0</v>
      </c>
    </row>
    <row r="1783" spans="2:3">
      <c r="B1783" t="s">
        <v>4117</v>
      </c>
      <c r="C1783">
        <v>4.5</v>
      </c>
    </row>
    <row r="1784" spans="2:3">
      <c r="B1784" t="s">
        <v>4118</v>
      </c>
      <c r="C1784">
        <v>4.47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C47F-1EE4-4179-AB84-3692E56F1757}">
  <sheetPr>
    <tabColor theme="3"/>
  </sheetPr>
  <dimension ref="A1:Y16"/>
  <sheetViews>
    <sheetView showGridLines="0" topLeftCell="B1" zoomScaleNormal="100" workbookViewId="0">
      <pane xSplit="3" ySplit="6" topLeftCell="E11" activePane="bottomRight" state="frozen"/>
      <selection pane="topRight" activeCell="E1" sqref="E1"/>
      <selection pane="bottomLeft" activeCell="B7" sqref="B7"/>
      <selection pane="bottomRight" activeCell="D20" sqref="D20"/>
    </sheetView>
  </sheetViews>
  <sheetFormatPr defaultRowHeight="15"/>
  <cols>
    <col min="1" max="1" width="0" style="1" hidden="1" customWidth="1"/>
    <col min="2" max="2" width="6.42578125" style="8" customWidth="1"/>
    <col min="3" max="3" width="50.42578125" style="9" customWidth="1"/>
    <col min="4" max="4" width="28.85546875" style="9" customWidth="1"/>
    <col min="5" max="5" width="47" style="9" customWidth="1"/>
    <col min="6" max="6" width="35.85546875" style="9" customWidth="1"/>
    <col min="7" max="7" width="22" style="9" bestFit="1" customWidth="1"/>
    <col min="8" max="10" width="20.5703125" style="9" customWidth="1"/>
    <col min="11" max="11" width="20.5703125" style="9" bestFit="1" customWidth="1"/>
    <col min="12" max="13" width="20.5703125" style="9" customWidth="1"/>
    <col min="14" max="14" width="20.5703125" style="9" bestFit="1" customWidth="1"/>
    <col min="15" max="16" width="20.5703125" style="9" customWidth="1"/>
    <col min="17" max="17" width="20.5703125" style="9" bestFit="1" customWidth="1"/>
    <col min="18" max="19" width="20.5703125" style="9" customWidth="1"/>
    <col min="20" max="20" width="20.5703125" style="9" bestFit="1" customWidth="1"/>
    <col min="21" max="22" width="20.5703125" style="9" customWidth="1"/>
    <col min="23" max="25" width="20.5703125" style="9" bestFit="1" customWidth="1"/>
    <col min="26" max="16384" width="9.140625" style="1"/>
  </cols>
  <sheetData>
    <row r="1" spans="1:25">
      <c r="B1" s="173" t="s">
        <v>12</v>
      </c>
      <c r="D1" s="8" t="s">
        <v>0</v>
      </c>
    </row>
    <row r="2" spans="1:25" ht="18">
      <c r="C2" s="36" t="s">
        <v>13</v>
      </c>
      <c r="D2" s="157" t="s">
        <v>1</v>
      </c>
    </row>
    <row r="3" spans="1:25">
      <c r="C3" s="35" t="s">
        <v>14</v>
      </c>
      <c r="D3" s="37" t="s">
        <v>2</v>
      </c>
    </row>
    <row r="4" spans="1:25">
      <c r="A4" s="7"/>
    </row>
    <row r="5" spans="1:25" hidden="1">
      <c r="B5" s="10"/>
      <c r="H5" s="9">
        <v>2022</v>
      </c>
      <c r="I5" s="9">
        <v>2022</v>
      </c>
      <c r="J5" s="9">
        <v>2022</v>
      </c>
      <c r="K5" s="9">
        <v>2023</v>
      </c>
      <c r="L5" s="9">
        <v>2023</v>
      </c>
      <c r="M5" s="9">
        <v>2023</v>
      </c>
      <c r="N5" s="9">
        <v>2024</v>
      </c>
      <c r="O5" s="9">
        <v>2024</v>
      </c>
      <c r="P5" s="9">
        <v>2024</v>
      </c>
      <c r="Q5" s="9">
        <v>2025</v>
      </c>
      <c r="R5" s="9">
        <v>2025</v>
      </c>
      <c r="S5" s="9">
        <v>2025</v>
      </c>
      <c r="T5" s="9">
        <v>2026</v>
      </c>
      <c r="U5" s="9">
        <v>2026</v>
      </c>
      <c r="V5" s="9">
        <v>2026</v>
      </c>
      <c r="W5" s="9">
        <v>2027</v>
      </c>
      <c r="X5" s="9">
        <v>2027</v>
      </c>
      <c r="Y5" s="9">
        <v>2027</v>
      </c>
    </row>
    <row r="6" spans="1:25" ht="25.5">
      <c r="B6" s="11" t="s">
        <v>15</v>
      </c>
      <c r="C6" s="11" t="s">
        <v>16</v>
      </c>
      <c r="D6" s="11" t="s">
        <v>17</v>
      </c>
      <c r="E6" s="11" t="s">
        <v>18</v>
      </c>
      <c r="F6" s="11" t="s">
        <v>19</v>
      </c>
      <c r="G6" s="11" t="s">
        <v>20</v>
      </c>
      <c r="H6" s="11" t="s">
        <v>21</v>
      </c>
      <c r="I6" s="25" t="s">
        <v>22</v>
      </c>
      <c r="J6" s="25" t="s">
        <v>23</v>
      </c>
      <c r="K6" s="11" t="s">
        <v>24</v>
      </c>
      <c r="L6" s="25" t="s">
        <v>25</v>
      </c>
      <c r="M6" s="25" t="s">
        <v>26</v>
      </c>
      <c r="N6" s="11" t="s">
        <v>27</v>
      </c>
      <c r="O6" s="25" t="s">
        <v>28</v>
      </c>
      <c r="P6" s="25" t="s">
        <v>29</v>
      </c>
      <c r="Q6" s="11" t="s">
        <v>30</v>
      </c>
      <c r="R6" s="25" t="s">
        <v>31</v>
      </c>
      <c r="S6" s="25" t="s">
        <v>32</v>
      </c>
      <c r="T6" s="11" t="s">
        <v>33</v>
      </c>
      <c r="U6" s="25" t="s">
        <v>34</v>
      </c>
      <c r="V6" s="25" t="s">
        <v>35</v>
      </c>
      <c r="W6" s="11" t="s">
        <v>36</v>
      </c>
      <c r="X6" s="25" t="s">
        <v>37</v>
      </c>
      <c r="Y6" s="25" t="s">
        <v>38</v>
      </c>
    </row>
    <row r="7" spans="1:25" ht="63.75">
      <c r="B7" s="13" t="s">
        <v>39</v>
      </c>
      <c r="C7" s="14" t="s">
        <v>40</v>
      </c>
      <c r="D7" s="14" t="s">
        <v>41</v>
      </c>
      <c r="E7" s="14" t="s">
        <v>42</v>
      </c>
      <c r="F7" s="14" t="s">
        <v>43</v>
      </c>
      <c r="G7" s="14" t="s">
        <v>44</v>
      </c>
      <c r="H7" s="15">
        <v>53.713495050837317</v>
      </c>
      <c r="I7" s="24">
        <f>IFERROR(VLOOKUP($B7&amp;$C$3&amp;I$5,BASE_PLANEJADOUNIDADES!$B:$C,2,0),"Selecione a unidade")</f>
        <v>5.4000000000000003E-3</v>
      </c>
      <c r="J7" s="15"/>
      <c r="K7" s="15">
        <v>55.164746546052626</v>
      </c>
      <c r="L7" s="24">
        <f>IFERROR(VLOOKUP($B7&amp;$C$3&amp;L$5,BASE_PLANEJADOUNIDADES!$B:$C,2,0),"Selecione a unidade")</f>
        <v>5.4000000000000003E-3</v>
      </c>
      <c r="M7" s="15"/>
      <c r="N7" s="15">
        <v>56.387060541267935</v>
      </c>
      <c r="O7" s="24">
        <f>IFERROR(VLOOKUP($B7&amp;$C$3&amp;O$5,BASE_PLANEJADOUNIDADES!$B:$C,2,0),"Selecione a unidade")</f>
        <v>0.54</v>
      </c>
      <c r="P7" s="15"/>
      <c r="Q7" s="15">
        <v>57.896123041267934</v>
      </c>
      <c r="R7" s="24">
        <f>IFERROR(VLOOKUP($B7&amp;$C$3&amp;R$5,BASE_PLANEJADOUNIDADES!$B:$C,2,0),"Selecione a unidade")</f>
        <v>0.54</v>
      </c>
      <c r="S7" s="15"/>
      <c r="T7" s="15">
        <v>59.264562784090899</v>
      </c>
      <c r="U7" s="24">
        <f>IFERROR(VLOOKUP($B7&amp;$C$3&amp;U$5,BASE_PLANEJADOUNIDADES!$B:$C,2,0),"Selecione a unidade")</f>
        <v>0.54</v>
      </c>
      <c r="V7" s="15"/>
      <c r="W7" s="15">
        <v>60.891283776913866</v>
      </c>
      <c r="X7" s="24">
        <f>IFERROR(VLOOKUP($B7&amp;$C$3&amp;X$5,BASE_PLANEJADOUNIDADES!$B:$C,2,0),"Selecione a unidade")</f>
        <v>0.54</v>
      </c>
      <c r="Y7" s="15"/>
    </row>
    <row r="8" spans="1:25" ht="51">
      <c r="B8" s="13" t="s">
        <v>45</v>
      </c>
      <c r="C8" s="14" t="s">
        <v>40</v>
      </c>
      <c r="D8" s="14" t="s">
        <v>46</v>
      </c>
      <c r="E8" s="14" t="str">
        <f>[1]Indicadores_correção!E4</f>
        <v>Total de alunos evadidos no ano / Total de alunos matriculados no ano</v>
      </c>
      <c r="F8" s="14" t="s">
        <v>47</v>
      </c>
      <c r="G8" s="14" t="s">
        <v>44</v>
      </c>
      <c r="H8" s="15">
        <f>[1]Indicadores_correção!I4</f>
        <v>9.26</v>
      </c>
      <c r="I8" s="24">
        <f>IFERROR(VLOOKUP($B8&amp;$C$3&amp;I$5,BASE_PLANEJADOUNIDADES!$B:$C,2,0),"Selecione a unidade")</f>
        <v>0.09</v>
      </c>
      <c r="J8" s="15"/>
      <c r="K8" s="15">
        <f>[1]Indicadores_correção!K4</f>
        <v>9.16</v>
      </c>
      <c r="L8" s="24">
        <f>IFERROR(VLOOKUP($B8&amp;$C$3&amp;L$5,BASE_PLANEJADOUNIDADES!$B:$C,2,0),"Selecione a unidade")</f>
        <v>0.09</v>
      </c>
      <c r="M8" s="15"/>
      <c r="N8" s="15">
        <f>[1]Indicadores_correção!L4</f>
        <v>9.06</v>
      </c>
      <c r="O8" s="24">
        <f>IFERROR(VLOOKUP($B8&amp;$C$3&amp;O$5,BASE_PLANEJADOUNIDADES!$B:$C,2,0),"Selecione a unidade")</f>
        <v>0.09</v>
      </c>
      <c r="P8" s="15"/>
      <c r="Q8" s="15">
        <f>[1]Indicadores_correção!M4</f>
        <v>8.9600000000000009</v>
      </c>
      <c r="R8" s="24">
        <f>IFERROR(VLOOKUP($B8&amp;$C$3&amp;R$5,BASE_PLANEJADOUNIDADES!$B:$C,2,0),"Selecione a unidade")</f>
        <v>0.09</v>
      </c>
      <c r="S8" s="15"/>
      <c r="T8" s="15">
        <f>[1]Indicadores_correção!N4</f>
        <v>8.86</v>
      </c>
      <c r="U8" s="24">
        <f>IFERROR(VLOOKUP($B8&amp;$C$3&amp;U$5,BASE_PLANEJADOUNIDADES!$B:$C,2,0),"Selecione a unidade")</f>
        <v>0.09</v>
      </c>
      <c r="V8" s="15"/>
      <c r="W8" s="15">
        <f>[1]Indicadores_correção!O4</f>
        <v>8.76</v>
      </c>
      <c r="X8" s="24">
        <f>IFERROR(VLOOKUP($B8&amp;$C$3&amp;X$5,BASE_PLANEJADOUNIDADES!$B:$C,2,0),"Selecione a unidade")</f>
        <v>0.09</v>
      </c>
      <c r="Y8" s="15"/>
    </row>
    <row r="9" spans="1:25" ht="51">
      <c r="B9" s="13" t="s">
        <v>48</v>
      </c>
      <c r="C9" s="14" t="s">
        <v>40</v>
      </c>
      <c r="D9" s="14" t="s">
        <v>49</v>
      </c>
      <c r="E9" s="14" t="str">
        <f>[1]Indicadores_correção!E5</f>
        <v>Total de alunos cotistas evadidos no ano / Total de alunos cotistas matriculados no ano</v>
      </c>
      <c r="F9" s="14" t="s">
        <v>50</v>
      </c>
      <c r="G9" s="14" t="s">
        <v>44</v>
      </c>
      <c r="H9" s="15">
        <f>[1]Indicadores_correção!I5</f>
        <v>9.44</v>
      </c>
      <c r="I9" s="24">
        <f>IFERROR(VLOOKUP($B9&amp;$C$3&amp;I$5,BASE_PLANEJADOUNIDADES!$B:$C,2,0),"Selecione a unidade")</f>
        <v>0.05</v>
      </c>
      <c r="J9" s="15"/>
      <c r="K9" s="15">
        <f>[1]Indicadores_correção!K5</f>
        <v>9.52</v>
      </c>
      <c r="L9" s="24">
        <f>IFERROR(VLOOKUP($B9&amp;$C$3&amp;L$5,BASE_PLANEJADOUNIDADES!$B:$C,2,0),"Selecione a unidade")</f>
        <v>0.05</v>
      </c>
      <c r="M9" s="15"/>
      <c r="N9" s="15">
        <f>[1]Indicadores_correção!L5</f>
        <v>9.5</v>
      </c>
      <c r="O9" s="24">
        <f>IFERROR(VLOOKUP($B9&amp;$C$3&amp;O$5,BASE_PLANEJADOUNIDADES!$B:$C,2,0),"Selecione a unidade")</f>
        <v>0.05</v>
      </c>
      <c r="P9" s="15"/>
      <c r="Q9" s="15">
        <f>[1]Indicadores_correção!M5</f>
        <v>9.48</v>
      </c>
      <c r="R9" s="24">
        <f>IFERROR(VLOOKUP($B9&amp;$C$3&amp;R$5,BASE_PLANEJADOUNIDADES!$B:$C,2,0),"Selecione a unidade")</f>
        <v>0.05</v>
      </c>
      <c r="S9" s="15"/>
      <c r="T9" s="15">
        <f>[1]Indicadores_correção!N5</f>
        <v>9.4600000000000009</v>
      </c>
      <c r="U9" s="24">
        <f>IFERROR(VLOOKUP($B9&amp;$C$3&amp;U$5,BASE_PLANEJADOUNIDADES!$B:$C,2,0),"Selecione a unidade")</f>
        <v>0.05</v>
      </c>
      <c r="V9" s="15"/>
      <c r="W9" s="15">
        <f>[1]Indicadores_correção!O5</f>
        <v>9.44</v>
      </c>
      <c r="X9" s="24">
        <f>IFERROR(VLOOKUP($B9&amp;$C$3&amp;X$5,BASE_PLANEJADOUNIDADES!$B:$C,2,0),"Selecione a unidade")</f>
        <v>0.05</v>
      </c>
      <c r="Y9" s="15"/>
    </row>
    <row r="10" spans="1:25" ht="81" customHeight="1">
      <c r="B10" s="13" t="s">
        <v>51</v>
      </c>
      <c r="C10" s="14" t="s">
        <v>40</v>
      </c>
      <c r="D10" s="14" t="s">
        <v>52</v>
      </c>
      <c r="E10" s="14" t="str">
        <f>[1]Indicadores_correção!E6</f>
        <v>Total de alunos retidos do ciclo atual / Total de alunos ingressantes do ciclo atual</v>
      </c>
      <c r="F10" s="14" t="s">
        <v>53</v>
      </c>
      <c r="G10" s="14" t="s">
        <v>44</v>
      </c>
      <c r="H10" s="15">
        <f>[1]Indicadores_correção!I6</f>
        <v>50</v>
      </c>
      <c r="I10" s="24">
        <f>IFERROR(VLOOKUP($B10&amp;$C$3&amp;I$5,BASE_PLANEJADOUNIDADES!$B:$C,2,0),"Selecione a unidade")</f>
        <v>0.7</v>
      </c>
      <c r="J10" s="15"/>
      <c r="K10" s="15">
        <f>[1]Indicadores_correção!K6</f>
        <v>49.5</v>
      </c>
      <c r="L10" s="24">
        <f>IFERROR(VLOOKUP($B10&amp;$C$3&amp;L$5,BASE_PLANEJADOUNIDADES!$B:$C,2,0),"Selecione a unidade")</f>
        <v>0.7</v>
      </c>
      <c r="M10" s="15"/>
      <c r="N10" s="15">
        <f>[1]Indicadores_correção!L6</f>
        <v>49</v>
      </c>
      <c r="O10" s="24">
        <f>IFERROR(VLOOKUP($B10&amp;$C$3&amp;O$5,BASE_PLANEJADOUNIDADES!$B:$C,2,0),"Selecione a unidade")</f>
        <v>0.7</v>
      </c>
      <c r="P10" s="15"/>
      <c r="Q10" s="15">
        <f>[1]Indicadores_correção!M6</f>
        <v>48.5</v>
      </c>
      <c r="R10" s="24">
        <f>IFERROR(VLOOKUP($B10&amp;$C$3&amp;R$5,BASE_PLANEJADOUNIDADES!$B:$C,2,0),"Selecione a unidade")</f>
        <v>0.7</v>
      </c>
      <c r="S10" s="15"/>
      <c r="T10" s="15">
        <f>[1]Indicadores_correção!N6</f>
        <v>48</v>
      </c>
      <c r="U10" s="24">
        <f>IFERROR(VLOOKUP($B10&amp;$C$3&amp;U$5,BASE_PLANEJADOUNIDADES!$B:$C,2,0),"Selecione a unidade")</f>
        <v>0.7</v>
      </c>
      <c r="V10" s="15"/>
      <c r="W10" s="15">
        <f>[1]Indicadores_correção!O6</f>
        <v>47.5</v>
      </c>
      <c r="X10" s="24">
        <f>IFERROR(VLOOKUP($B10&amp;$C$3&amp;X$5,BASE_PLANEJADOUNIDADES!$B:$C,2,0),"Selecione a unidade")</f>
        <v>0.7</v>
      </c>
      <c r="Y10" s="15"/>
    </row>
    <row r="11" spans="1:25" ht="108" customHeight="1">
      <c r="B11" s="13" t="s">
        <v>54</v>
      </c>
      <c r="C11" s="14" t="s">
        <v>40</v>
      </c>
      <c r="D11" s="14" t="s">
        <v>55</v>
      </c>
      <c r="E11" s="14" t="str">
        <f>[1]Indicadores_correção!E7</f>
        <v>Total de alunos retidos cotistas do ciclo atual / Total de alunos ingressantes cotistas do ciclo atual</v>
      </c>
      <c r="F11" s="14" t="s">
        <v>56</v>
      </c>
      <c r="G11" s="14" t="s">
        <v>44</v>
      </c>
      <c r="H11" s="15">
        <f>[1]Indicadores_correção!I7</f>
        <v>70.599999999999994</v>
      </c>
      <c r="I11" s="24">
        <f>IFERROR(VLOOKUP($B11&amp;$C$3&amp;I$5,BASE_PLANEJADOUNIDADES!$B:$C,2,0),"Selecione a unidade")</f>
        <v>0.65</v>
      </c>
      <c r="J11" s="15"/>
      <c r="K11" s="15">
        <f>[1]Indicadores_correção!K7</f>
        <v>49.5</v>
      </c>
      <c r="L11" s="24">
        <f>IFERROR(VLOOKUP($B11&amp;$C$3&amp;L$5,BASE_PLANEJADOUNIDADES!$B:$C,2,0),"Selecione a unidade")</f>
        <v>0.65</v>
      </c>
      <c r="M11" s="15"/>
      <c r="N11" s="15">
        <f>[1]Indicadores_correção!L7</f>
        <v>49</v>
      </c>
      <c r="O11" s="24">
        <f>IFERROR(VLOOKUP($B11&amp;$C$3&amp;O$5,BASE_PLANEJADOUNIDADES!$B:$C,2,0),"Selecione a unidade")</f>
        <v>0.65</v>
      </c>
      <c r="P11" s="15"/>
      <c r="Q11" s="15">
        <f>[1]Indicadores_correção!M7</f>
        <v>48.5</v>
      </c>
      <c r="R11" s="24">
        <f>IFERROR(VLOOKUP($B11&amp;$C$3&amp;R$5,BASE_PLANEJADOUNIDADES!$B:$C,2,0),"Selecione a unidade")</f>
        <v>0.65</v>
      </c>
      <c r="S11" s="15"/>
      <c r="T11" s="15">
        <f>[1]Indicadores_correção!N7</f>
        <v>48</v>
      </c>
      <c r="U11" s="24">
        <f>IFERROR(VLOOKUP($B11&amp;$C$3&amp;U$5,BASE_PLANEJADOUNIDADES!$B:$C,2,0),"Selecione a unidade")</f>
        <v>0.65</v>
      </c>
      <c r="V11" s="15"/>
      <c r="W11" s="15">
        <f>[1]Indicadores_correção!O7</f>
        <v>47.5</v>
      </c>
      <c r="X11" s="24">
        <f>IFERROR(VLOOKUP($B11&amp;$C$3&amp;X$5,BASE_PLANEJADOUNIDADES!$B:$C,2,0),"Selecione a unidade")</f>
        <v>0.65</v>
      </c>
      <c r="Y11" s="15"/>
    </row>
    <row r="12" spans="1:25" ht="51">
      <c r="B12" s="13" t="s">
        <v>57</v>
      </c>
      <c r="C12" s="14" t="s">
        <v>40</v>
      </c>
      <c r="D12" s="14" t="s">
        <v>58</v>
      </c>
      <c r="E12" s="14" t="s">
        <v>59</v>
      </c>
      <c r="F12" s="14" t="s">
        <v>60</v>
      </c>
      <c r="G12" s="14" t="s">
        <v>44</v>
      </c>
      <c r="H12" s="15">
        <v>43.659918518518516</v>
      </c>
      <c r="I12" s="24">
        <f>IFERROR(VLOOKUP($B12&amp;$C$3&amp;I$5,BASE_PLANEJADOUNIDADES!$B:$C,2,0),"Selecione a unidade")</f>
        <v>0.3</v>
      </c>
      <c r="J12" s="15"/>
      <c r="K12" s="15">
        <v>44.771374074074075</v>
      </c>
      <c r="L12" s="24">
        <f>IFERROR(VLOOKUP($B12&amp;$C$3&amp;L$5,BASE_PLANEJADOUNIDADES!$B:$C,2,0),"Selecione a unidade")</f>
        <v>0.3</v>
      </c>
      <c r="M12" s="15"/>
      <c r="N12" s="15">
        <v>45.885829629629633</v>
      </c>
      <c r="O12" s="24">
        <f>IFERROR(VLOOKUP($B12&amp;$C$3&amp;O$5,BASE_PLANEJADOUNIDADES!$B:$C,2,0),"Selecione a unidade")</f>
        <v>0.3</v>
      </c>
      <c r="P12" s="15"/>
      <c r="Q12" s="15">
        <v>47.100644444444448</v>
      </c>
      <c r="R12" s="24">
        <f>IFERROR(VLOOKUP($B12&amp;$C$3&amp;R$5,BASE_PLANEJADOUNIDADES!$B:$C,2,0),"Selecione a unidade")</f>
        <v>0.3</v>
      </c>
      <c r="S12" s="15"/>
      <c r="T12" s="15">
        <v>48.306570370370373</v>
      </c>
      <c r="U12" s="24">
        <f>IFERROR(VLOOKUP($B12&amp;$C$3&amp;U$5,BASE_PLANEJADOUNIDADES!$B:$C,2,0),"Selecione a unidade")</f>
        <v>0.3</v>
      </c>
      <c r="V12" s="15"/>
      <c r="W12" s="15">
        <v>49.639903703703709</v>
      </c>
      <c r="X12" s="24">
        <f>IFERROR(VLOOKUP($B12&amp;$C$3&amp;X$5,BASE_PLANEJADOUNIDADES!$B:$C,2,0),"Selecione a unidade")</f>
        <v>0.3</v>
      </c>
      <c r="Y12" s="15"/>
    </row>
    <row r="13" spans="1:25" ht="51">
      <c r="B13" s="13" t="s">
        <v>61</v>
      </c>
      <c r="C13" s="14" t="s">
        <v>40</v>
      </c>
      <c r="D13" s="14" t="s">
        <v>62</v>
      </c>
      <c r="E13" s="14" t="s">
        <v>63</v>
      </c>
      <c r="F13" s="14" t="s">
        <v>64</v>
      </c>
      <c r="G13" s="14" t="s">
        <v>44</v>
      </c>
      <c r="H13" s="15">
        <v>24.516764712918661</v>
      </c>
      <c r="I13" s="24">
        <f>IFERROR(VLOOKUP($B13&amp;$C$3&amp;I$5,BASE_PLANEJADOUNIDADES!$B:$C,2,0),"Selecione a unidade")</f>
        <v>0.26</v>
      </c>
      <c r="J13" s="15"/>
      <c r="K13" s="15">
        <v>25.96770221291866</v>
      </c>
      <c r="L13" s="24">
        <f>IFERROR(VLOOKUP($B13&amp;$C$3&amp;L$5,BASE_PLANEJADOUNIDADES!$B:$C,2,0),"Selecione a unidade")</f>
        <v>0.26</v>
      </c>
      <c r="M13" s="15"/>
      <c r="N13" s="15">
        <v>27.640985705741627</v>
      </c>
      <c r="O13" s="24">
        <f>IFERROR(VLOOKUP($B13&amp;$C$3&amp;O$5,BASE_PLANEJADOUNIDADES!$B:$C,2,0),"Selecione a unidade")</f>
        <v>0.26</v>
      </c>
      <c r="P13" s="15"/>
      <c r="Q13" s="15">
        <v>29.004424700956939</v>
      </c>
      <c r="R13" s="24">
        <f>IFERROR(VLOOKUP($B13&amp;$C$3&amp;R$5,BASE_PLANEJADOUNIDADES!$B:$C,2,0),"Selecione a unidade")</f>
        <v>0.26</v>
      </c>
      <c r="S13" s="15"/>
      <c r="T13" s="15">
        <v>30.634894946172249</v>
      </c>
      <c r="U13" s="24">
        <f>IFERROR(VLOOKUP($B13&amp;$C$3&amp;U$5,BASE_PLANEJADOUNIDADES!$B:$C,2,0),"Selecione a unidade")</f>
        <v>0.26</v>
      </c>
      <c r="V13" s="15"/>
      <c r="W13" s="15">
        <v>31.847551196172248</v>
      </c>
      <c r="X13" s="24">
        <f>IFERROR(VLOOKUP($B13&amp;$C$3&amp;X$5,BASE_PLANEJADOUNIDADES!$B:$C,2,0),"Selecione a unidade")</f>
        <v>0.26</v>
      </c>
      <c r="Y13" s="15"/>
    </row>
    <row r="14" spans="1:25" ht="51">
      <c r="B14" s="13" t="s">
        <v>65</v>
      </c>
      <c r="C14" s="14" t="s">
        <v>40</v>
      </c>
      <c r="D14" s="14" t="s">
        <v>66</v>
      </c>
      <c r="E14" s="14" t="s">
        <v>67</v>
      </c>
      <c r="F14" s="14" t="s">
        <v>68</v>
      </c>
      <c r="G14" s="14" t="s">
        <v>69</v>
      </c>
      <c r="H14" s="15">
        <v>3.8624137931034483</v>
      </c>
      <c r="I14" s="24">
        <f>IFERROR(VLOOKUP($B14&amp;$C$3&amp;I$5,BASE_PLANEJADOUNIDADES!$B:$C,2,0),"Selecione a unidade")</f>
        <v>4</v>
      </c>
      <c r="J14" s="15"/>
      <c r="K14" s="15">
        <v>3.9555172413793103</v>
      </c>
      <c r="L14" s="26">
        <f>IFERROR(VLOOKUP($B14&amp;$C$3&amp;L$5,BASE_PLANEJADOUNIDADES!$B:$C,2,0),"Selecione a unidade")</f>
        <v>4</v>
      </c>
      <c r="M14" s="15"/>
      <c r="N14" s="15">
        <v>4.0572413793103443</v>
      </c>
      <c r="O14" s="26">
        <f>IFERROR(VLOOKUP($B14&amp;$C$3&amp;O$5,BASE_PLANEJADOUNIDADES!$B:$C,2,0),"Selecione a unidade")</f>
        <v>4</v>
      </c>
      <c r="P14" s="15"/>
      <c r="Q14" s="15">
        <v>4.2479310344827583</v>
      </c>
      <c r="R14" s="26">
        <f>IFERROR(VLOOKUP($B14&amp;$C$3&amp;R$5,BASE_PLANEJADOUNIDADES!$B:$C,2,0),"Selecione a unidade")</f>
        <v>5</v>
      </c>
      <c r="S14" s="15"/>
      <c r="T14" s="15">
        <v>4.3693103448275856</v>
      </c>
      <c r="U14" s="26">
        <f>IFERROR(VLOOKUP($B14&amp;$C$3&amp;U$5,BASE_PLANEJADOUNIDADES!$B:$C,2,0),"Selecione a unidade")</f>
        <v>5</v>
      </c>
      <c r="V14" s="15"/>
      <c r="W14" s="15">
        <v>4.3934482758620685</v>
      </c>
      <c r="X14" s="26">
        <f>IFERROR(VLOOKUP($B14&amp;$C$3&amp;X$5,BASE_PLANEJADOUNIDADES!$B:$C,2,0),"Selecione a unidade")</f>
        <v>5</v>
      </c>
      <c r="Y14" s="15"/>
    </row>
    <row r="15" spans="1:25" ht="51">
      <c r="B15" s="13" t="s">
        <v>70</v>
      </c>
      <c r="C15" s="14" t="s">
        <v>40</v>
      </c>
      <c r="D15" s="14" t="s">
        <v>71</v>
      </c>
      <c r="E15" s="14" t="s">
        <v>67</v>
      </c>
      <c r="F15" s="14" t="s">
        <v>72</v>
      </c>
      <c r="G15" s="14" t="s">
        <v>69</v>
      </c>
      <c r="H15" s="15">
        <v>3.9893548387096773</v>
      </c>
      <c r="I15" s="24">
        <f>IFERROR(VLOOKUP($B15&amp;$C$3&amp;I$5,BASE_PLANEJADOUNIDADES!$B:$C,2,0),"Selecione a unidade")</f>
        <v>4</v>
      </c>
      <c r="J15" s="15"/>
      <c r="K15" s="15">
        <v>4.0919354838709676</v>
      </c>
      <c r="L15" s="26">
        <f>IFERROR(VLOOKUP($B15&amp;$C$3&amp;L$5,BASE_PLANEJADOUNIDADES!$B:$C,2,0),"Selecione a unidade")</f>
        <v>4</v>
      </c>
      <c r="M15" s="15"/>
      <c r="N15" s="15">
        <v>4.2187096774193549</v>
      </c>
      <c r="O15" s="26">
        <f>IFERROR(VLOOKUP($B15&amp;$C$3&amp;O$5,BASE_PLANEJADOUNIDADES!$B:$C,2,0),"Selecione a unidade")</f>
        <v>4</v>
      </c>
      <c r="P15" s="15"/>
      <c r="Q15" s="15">
        <v>4.3600000000000003</v>
      </c>
      <c r="R15" s="26">
        <f>IFERROR(VLOOKUP($B15&amp;$C$3&amp;R$5,BASE_PLANEJADOUNIDADES!$B:$C,2,0),"Selecione a unidade")</f>
        <v>5</v>
      </c>
      <c r="S15" s="15"/>
      <c r="T15" s="15">
        <v>4.4438709677419359</v>
      </c>
      <c r="U15" s="26">
        <f>IFERROR(VLOOKUP($B15&amp;$C$3&amp;U$5,BASE_PLANEJADOUNIDADES!$B:$C,2,0),"Selecione a unidade")</f>
        <v>5</v>
      </c>
      <c r="V15" s="15"/>
      <c r="W15" s="15">
        <v>4.4658064516129032</v>
      </c>
      <c r="X15" s="26">
        <f>IFERROR(VLOOKUP($B15&amp;$C$3&amp;X$5,BASE_PLANEJADOUNIDADES!$B:$C,2,0),"Selecione a unidade")</f>
        <v>5</v>
      </c>
      <c r="Y15" s="15"/>
    </row>
    <row r="16" spans="1:25">
      <c r="B16" s="198" t="s">
        <v>73</v>
      </c>
      <c r="C16" s="198"/>
      <c r="D16" s="198"/>
    </row>
  </sheetData>
  <mergeCells count="1">
    <mergeCell ref="B16:D16"/>
  </mergeCells>
  <conditionalFormatting sqref="I7:I15">
    <cfRule type="cellIs" dxfId="6" priority="6" operator="equal">
      <formula>"Selecione a unidade"</formula>
    </cfRule>
  </conditionalFormatting>
  <conditionalFormatting sqref="L7:L15">
    <cfRule type="cellIs" dxfId="5" priority="5" operator="equal">
      <formula>"Selecione a unidade"</formula>
    </cfRule>
  </conditionalFormatting>
  <conditionalFormatting sqref="O7:O15">
    <cfRule type="cellIs" dxfId="4" priority="4" operator="equal">
      <formula>"Selecione a unidade"</formula>
    </cfRule>
  </conditionalFormatting>
  <conditionalFormatting sqref="R7:R15">
    <cfRule type="cellIs" dxfId="3" priority="3" operator="equal">
      <formula>"Selecione a unidade"</formula>
    </cfRule>
  </conditionalFormatting>
  <conditionalFormatting sqref="U7:U15">
    <cfRule type="cellIs" dxfId="2" priority="2" operator="equal">
      <formula>"Selecione a unidade"</formula>
    </cfRule>
  </conditionalFormatting>
  <conditionalFormatting sqref="X7:X15">
    <cfRule type="cellIs" dxfId="1" priority="1" operator="equal">
      <formula>"Selecione a unidade"</formula>
    </cfRule>
  </conditionalFormatting>
  <hyperlinks>
    <hyperlink ref="D2" r:id="rId1" xr:uid="{8C38087C-99C9-45FD-9A19-75D3A348AC55}"/>
    <hyperlink ref="D3" r:id="rId2" xr:uid="{4A0D8D5F-A2C4-416F-AD1B-CF4D1E17344C}"/>
    <hyperlink ref="B1" location="MENU!A1" display="MENU" xr:uid="{5501BDEC-03A7-4DEF-83FB-CE49E7C74A20}"/>
  </hyperlinks>
  <pageMargins left="0.511811024" right="0.511811024" top="0.78740157499999996" bottom="0.78740157499999996" header="0.31496062000000002" footer="0.31496062000000002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2716CD-F0FC-453A-99B4-FBCC6E770EFC}">
          <x14:formula1>
            <xm:f>SIGLASUNIDADES!$B$2:$B$33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63F1-FC21-49EF-9BD1-ED0C494B53A5}">
  <sheetPr>
    <tabColor theme="3"/>
  </sheetPr>
  <dimension ref="A1:Y43"/>
  <sheetViews>
    <sheetView showGridLines="0" topLeftCell="B1" zoomScaleNormal="100" workbookViewId="0">
      <pane xSplit="3" ySplit="6" topLeftCell="F18" activePane="bottomRight" state="frozen"/>
      <selection pane="topRight" activeCell="E1" sqref="E1"/>
      <selection pane="bottomLeft" activeCell="B7" sqref="B7"/>
      <selection pane="bottomRight" activeCell="C3" sqref="C3"/>
    </sheetView>
  </sheetViews>
  <sheetFormatPr defaultRowHeight="15"/>
  <cols>
    <col min="1" max="1" width="0" style="1" hidden="1" customWidth="1"/>
    <col min="2" max="2" width="6.42578125" style="8" customWidth="1"/>
    <col min="3" max="3" width="50.42578125" style="9" customWidth="1"/>
    <col min="4" max="4" width="34.140625" style="9" customWidth="1"/>
    <col min="5" max="5" width="63.140625" style="9" customWidth="1"/>
    <col min="6" max="6" width="35.85546875" style="9" customWidth="1"/>
    <col min="7" max="7" width="22" style="9" bestFit="1" customWidth="1"/>
    <col min="8" max="10" width="20.5703125" style="9" customWidth="1"/>
    <col min="11" max="11" width="20.5703125" style="9" bestFit="1" customWidth="1"/>
    <col min="12" max="13" width="20.5703125" style="9" customWidth="1"/>
    <col min="14" max="14" width="20.5703125" style="9" bestFit="1" customWidth="1"/>
    <col min="15" max="16" width="20.5703125" style="9" customWidth="1"/>
    <col min="17" max="17" width="20.5703125" style="9" bestFit="1" customWidth="1"/>
    <col min="18" max="19" width="20.5703125" style="9" customWidth="1"/>
    <col min="20" max="20" width="20.5703125" style="9" bestFit="1" customWidth="1"/>
    <col min="21" max="22" width="20.5703125" style="9" customWidth="1"/>
    <col min="23" max="25" width="20.5703125" style="9" bestFit="1" customWidth="1"/>
    <col min="26" max="16384" width="9.140625" style="1"/>
  </cols>
  <sheetData>
    <row r="1" spans="1:25">
      <c r="B1" s="173" t="s">
        <v>12</v>
      </c>
    </row>
    <row r="2" spans="1:25" ht="18">
      <c r="C2" s="36" t="s">
        <v>13</v>
      </c>
      <c r="D2" s="8" t="s">
        <v>0</v>
      </c>
    </row>
    <row r="3" spans="1:25">
      <c r="C3" s="35" t="s">
        <v>1662</v>
      </c>
      <c r="D3" s="37" t="s">
        <v>2</v>
      </c>
    </row>
    <row r="4" spans="1:25">
      <c r="A4" s="7"/>
    </row>
    <row r="5" spans="1:25" hidden="1">
      <c r="B5" s="10"/>
      <c r="H5" s="9">
        <v>2022</v>
      </c>
      <c r="I5" s="9">
        <v>2022</v>
      </c>
      <c r="J5" s="9">
        <v>2022</v>
      </c>
      <c r="K5" s="9">
        <v>2023</v>
      </c>
      <c r="L5" s="9">
        <v>2023</v>
      </c>
      <c r="M5" s="9">
        <v>2023</v>
      </c>
      <c r="N5" s="9">
        <v>2024</v>
      </c>
      <c r="O5" s="9">
        <v>2024</v>
      </c>
      <c r="P5" s="9">
        <v>2024</v>
      </c>
      <c r="Q5" s="9">
        <v>2025</v>
      </c>
      <c r="R5" s="9">
        <v>2025</v>
      </c>
      <c r="S5" s="9">
        <v>2025</v>
      </c>
      <c r="T5" s="9">
        <v>2026</v>
      </c>
      <c r="U5" s="9">
        <v>2026</v>
      </c>
      <c r="V5" s="9">
        <v>2026</v>
      </c>
      <c r="W5" s="9">
        <v>2027</v>
      </c>
      <c r="X5" s="9">
        <v>2027</v>
      </c>
      <c r="Y5" s="9">
        <v>2027</v>
      </c>
    </row>
    <row r="6" spans="1:25" ht="25.5">
      <c r="B6" s="11" t="s">
        <v>15</v>
      </c>
      <c r="C6" s="11" t="s">
        <v>16</v>
      </c>
      <c r="D6" s="11" t="s">
        <v>17</v>
      </c>
      <c r="E6" s="11" t="s">
        <v>18</v>
      </c>
      <c r="F6" s="11" t="s">
        <v>19</v>
      </c>
      <c r="G6" s="11" t="s">
        <v>20</v>
      </c>
      <c r="H6" s="12" t="s">
        <v>21</v>
      </c>
      <c r="I6" s="25" t="s">
        <v>22</v>
      </c>
      <c r="J6" s="25" t="s">
        <v>23</v>
      </c>
      <c r="K6" s="12" t="s">
        <v>24</v>
      </c>
      <c r="L6" s="25" t="s">
        <v>25</v>
      </c>
      <c r="M6" s="25" t="s">
        <v>26</v>
      </c>
      <c r="N6" s="12" t="s">
        <v>27</v>
      </c>
      <c r="O6" s="25" t="s">
        <v>28</v>
      </c>
      <c r="P6" s="25" t="s">
        <v>29</v>
      </c>
      <c r="Q6" s="12" t="s">
        <v>30</v>
      </c>
      <c r="R6" s="25" t="s">
        <v>31</v>
      </c>
      <c r="S6" s="25" t="s">
        <v>32</v>
      </c>
      <c r="T6" s="12" t="s">
        <v>33</v>
      </c>
      <c r="U6" s="25" t="s">
        <v>34</v>
      </c>
      <c r="V6" s="25" t="s">
        <v>35</v>
      </c>
      <c r="W6" s="12" t="s">
        <v>36</v>
      </c>
      <c r="X6" s="25" t="s">
        <v>37</v>
      </c>
      <c r="Y6" s="25" t="s">
        <v>38</v>
      </c>
    </row>
    <row r="7" spans="1:25" ht="51">
      <c r="B7" s="13" t="s">
        <v>75</v>
      </c>
      <c r="C7" s="14" t="str">
        <f>VLOOKUP(B7,BASE_TODOS!B:D,3,0)</f>
        <v xml:space="preserve">Diretriz 1 - Promover ações para fortalecer a gestão dos processos de ensino-aprendizagem, possibilitando a ampliação qualificada do número de egressos em todos os níveis de ensino. </v>
      </c>
      <c r="D7" s="14" t="str">
        <f>VLOOKUP(B7,BASE_TODOS!B:E,4,0)</f>
        <v>Taxa de vagas ociosas na graduação</v>
      </c>
      <c r="E7" s="14" t="str">
        <f>VLOOKUP(B7,BASE_TODOS!B:F,5,0)</f>
        <v>(Quantidade de vagas ociosas no ano) / (Quantidade de
vagas ofertadas (novas e ociosas) pelo curso no ano X a quantidade de anos do
curso)</v>
      </c>
      <c r="F7" s="14" t="str">
        <f>VLOOKUP(B7,BASE_TODOS!B:G,6,0)</f>
        <v>Diminuir a Taxa de vagas ociosas na graduação</v>
      </c>
      <c r="G7" s="14" t="str">
        <f>VLOOKUP(B7,BASE_TODOS!B:H,7,0)</f>
        <v>Percentual (%)</v>
      </c>
      <c r="H7" s="15">
        <f>VLOOKUP(B7,BASE_TODOS!B:J,9,0)</f>
        <v>26.851651999999998</v>
      </c>
      <c r="I7" s="156">
        <f>IFERROR(VLOOKUP($C$3&amp;$B7&amp;I$5,BASE_OUTROSIND!A:R,18,0),"Selecione a unidade")</f>
        <v>24</v>
      </c>
      <c r="J7" s="15"/>
      <c r="K7" s="15">
        <f>VLOOKUP(B7,BASE_TODOS!B:K,10,0)</f>
        <v>26.000751999999999</v>
      </c>
      <c r="L7" s="156">
        <f>IFERROR(VLOOKUP($C$3&amp;$B7&amp;L$5,BASE_OUTROSIND!B:S,18,0),"Selecione a unidade")</f>
        <v>24</v>
      </c>
      <c r="M7" s="15"/>
      <c r="N7" s="15">
        <f>VLOOKUP(B7,BASE_TODOS!B:L,11,0)</f>
        <v>25.1783</v>
      </c>
      <c r="O7" s="156">
        <f>IFERROR(VLOOKUP($C$3&amp;$B7&amp;O$5,BASE_OUTROSIND!C:T,18,0),"Selecione a unidade")</f>
        <v>24</v>
      </c>
      <c r="P7" s="15"/>
      <c r="Q7" s="15">
        <f>VLOOKUP(B7,BASE_TODOS!B:M,12,0)</f>
        <v>24.3325</v>
      </c>
      <c r="R7" s="156">
        <f>IFERROR(VLOOKUP($C$3&amp;$B7&amp;R$5,BASE_OUTROSIND!D:U,18,0),"Selecione a unidade")</f>
        <v>24</v>
      </c>
      <c r="S7" s="15"/>
      <c r="T7" s="15">
        <f>VLOOKUP(B7,BASE_TODOS!B:N,13,0)</f>
        <v>23.389900000000001</v>
      </c>
      <c r="U7" s="156">
        <f>IFERROR(VLOOKUP($C$3&amp;$B7&amp;U$5,BASE_OUTROSIND!E:V,18,0),"Selecione a unidade")</f>
        <v>24</v>
      </c>
      <c r="V7" s="15"/>
      <c r="W7" s="15">
        <f>VLOOKUP(B7,BASE_TODOS!B:O,14,0)</f>
        <v>22.749300000000002</v>
      </c>
      <c r="X7" s="156">
        <f>IFERROR(VLOOKUP($C$3&amp;$B7&amp;X$5,BASE_OUTROSIND!F:W,18,0),"Selecione a unidade")</f>
        <v>23</v>
      </c>
      <c r="Y7" s="15"/>
    </row>
    <row r="8" spans="1:25" ht="51">
      <c r="B8" s="13" t="s">
        <v>76</v>
      </c>
      <c r="C8" s="14" t="str">
        <f>VLOOKUP(B8,BASE_TODOS!B:D,3,0)</f>
        <v xml:space="preserve">Diretriz 1 - Promover ações para fortalecer a gestão dos processos de ensino-aprendizagem, possibilitando a ampliação qualificada do número de egressos em todos os níveis de ensino. </v>
      </c>
      <c r="D8" s="14" t="str">
        <f>VLOOKUP(B8,BASE_TODOS!B:E,4,0)</f>
        <v>Taxa de projetos pedagógicos revisados</v>
      </c>
      <c r="E8" s="14" t="str">
        <f>VLOOKUP(B8,BASE_TODOS!B:F,5,0)</f>
        <v>(n.º de projetos pedagógicos revisados / n.º de projetos pedagógicos a revisar) x 100</v>
      </c>
      <c r="F8" s="14" t="str">
        <f>VLOOKUP(B8,BASE_TODOS!B:G,6,0)</f>
        <v>Elevar a Taxa de projetos pedagógicos revisados</v>
      </c>
      <c r="G8" s="14" t="str">
        <f>VLOOKUP(B8,BASE_TODOS!B:H,7,0)</f>
        <v>Percentual (%)</v>
      </c>
      <c r="H8" s="15">
        <f>VLOOKUP(B8,BASE_TODOS!B:J,9,0)</f>
        <v>87.69</v>
      </c>
      <c r="I8" s="156">
        <f>IFERROR(VLOOKUP($C$3&amp;$B8&amp;I$5,BASE_OUTROSIND!A:R,18,0),"Selecione a unidade")</f>
        <v>30</v>
      </c>
      <c r="J8" s="15"/>
      <c r="K8" s="15">
        <f>VLOOKUP(B8,BASE_TODOS!B:K,10,0)</f>
        <v>89.69</v>
      </c>
      <c r="L8" s="156">
        <f>IFERROR(VLOOKUP($C$3&amp;$B8&amp;L$5,BASE_OUTROSIND!B:S,18,0),"Selecione a unidade")</f>
        <v>30</v>
      </c>
      <c r="M8" s="15"/>
      <c r="N8" s="15">
        <f>VLOOKUP(B8,BASE_TODOS!B:L,11,0)</f>
        <v>91.69</v>
      </c>
      <c r="O8" s="156">
        <f>IFERROR(VLOOKUP($C$3&amp;$B8&amp;O$5,BASE_OUTROSIND!C:T,18,0),"Selecione a unidade")</f>
        <v>60</v>
      </c>
      <c r="P8" s="15"/>
      <c r="Q8" s="15">
        <f>VLOOKUP(B8,BASE_TODOS!B:M,12,0)</f>
        <v>94.69</v>
      </c>
      <c r="R8" s="156">
        <f>IFERROR(VLOOKUP($C$3&amp;$B8&amp;R$5,BASE_OUTROSIND!D:U,18,0),"Selecione a unidade")</f>
        <v>60</v>
      </c>
      <c r="S8" s="15"/>
      <c r="T8" s="15">
        <f>VLOOKUP(B8,BASE_TODOS!B:N,13,0)</f>
        <v>97.69</v>
      </c>
      <c r="U8" s="156">
        <f>IFERROR(VLOOKUP($C$3&amp;$B8&amp;U$5,BASE_OUTROSIND!E:V,18,0),"Selecione a unidade")</f>
        <v>100</v>
      </c>
      <c r="V8" s="15"/>
      <c r="W8" s="15">
        <f>VLOOKUP(B8,BASE_TODOS!B:O,14,0)</f>
        <v>100</v>
      </c>
      <c r="X8" s="156">
        <f>IFERROR(VLOOKUP($C$3&amp;$B8&amp;X$5,BASE_OUTROSIND!F:W,18,0),"Selecione a unidade")</f>
        <v>100</v>
      </c>
      <c r="Y8" s="15"/>
    </row>
    <row r="9" spans="1:25" ht="51">
      <c r="B9" s="13" t="s">
        <v>77</v>
      </c>
      <c r="C9" s="14" t="str">
        <f>VLOOKUP(B9,BASE_TODOS!B:D,3,0)</f>
        <v xml:space="preserve">Diretriz 1 - Promover ações para fortalecer a gestão dos processos de ensino-aprendizagem, possibilitando a ampliação qualificada do número de egressos em todos os níveis de ensino. </v>
      </c>
      <c r="D9" s="14" t="str">
        <f>VLOOKUP(B9,BASE_TODOS!B:E,4,0)</f>
        <v>Taxa de mobilidade nacional nos cursos de graduação*</v>
      </c>
      <c r="E9" s="14" t="str">
        <f>VLOOKUP(B9,BASE_TODOS!B:F,5,0)</f>
        <v>N.º de estudantes de graduação em ações de mobilidade nacional</v>
      </c>
      <c r="F9" s="14" t="str">
        <f>VLOOKUP(B9,BASE_TODOS!B:G,6,0)</f>
        <v>Elevar a Taxa de mobilidade nacional nos cursos de graduação</v>
      </c>
      <c r="G9" s="14" t="str">
        <f>VLOOKUP(B9,BASE_TODOS!B:H,7,0)</f>
        <v>Estudantes</v>
      </c>
      <c r="H9" s="15">
        <f>VLOOKUP(B9,BASE_TODOS!B:J,9,0)</f>
        <v>2</v>
      </c>
      <c r="I9" s="156">
        <f>IFERROR(VLOOKUP($C$3&amp;$B9&amp;I$5,BASE_OUTROSIND!A:R,18,0),"Selecione a unidade")</f>
        <v>0</v>
      </c>
      <c r="J9" s="15"/>
      <c r="K9" s="15">
        <f>VLOOKUP(B9,BASE_TODOS!B:K,10,0)</f>
        <v>1.7017295454545454</v>
      </c>
      <c r="L9" s="156">
        <f>IFERROR(VLOOKUP($C$3&amp;$B9&amp;L$5,BASE_OUTROSIND!B:S,18,0),"Selecione a unidade")</f>
        <v>0</v>
      </c>
      <c r="M9" s="15"/>
      <c r="N9" s="15">
        <f>VLOOKUP(B9,BASE_TODOS!B:L,11,0)</f>
        <v>2.5520318181818182</v>
      </c>
      <c r="O9" s="156">
        <f>IFERROR(VLOOKUP($C$3&amp;$B9&amp;O$5,BASE_OUTROSIND!C:T,18,0),"Selecione a unidade")</f>
        <v>0</v>
      </c>
      <c r="P9" s="15"/>
      <c r="Q9" s="15">
        <f>VLOOKUP(B9,BASE_TODOS!B:M,12,0)</f>
        <v>2.8227136363636363</v>
      </c>
      <c r="R9" s="156">
        <f>IFERROR(VLOOKUP($C$3&amp;$B9&amp;R$5,BASE_OUTROSIND!D:U,18,0),"Selecione a unidade")</f>
        <v>0</v>
      </c>
      <c r="S9" s="15"/>
      <c r="T9" s="15">
        <f>VLOOKUP(B9,BASE_TODOS!B:N,13,0)</f>
        <v>3.7252136363636361</v>
      </c>
      <c r="U9" s="156">
        <f>IFERROR(VLOOKUP($C$3&amp;$B9&amp;U$5,BASE_OUTROSIND!E:V,18,0),"Selecione a unidade")</f>
        <v>0</v>
      </c>
      <c r="V9" s="15"/>
      <c r="W9" s="15">
        <f>VLOOKUP(B9,BASE_TODOS!B:O,14,0)</f>
        <v>5</v>
      </c>
      <c r="X9" s="156">
        <f>IFERROR(VLOOKUP($C$3&amp;$B9&amp;X$5,BASE_OUTROSIND!F:W,18,0),"Selecione a unidade")</f>
        <v>0</v>
      </c>
      <c r="Y9" s="15"/>
    </row>
    <row r="10" spans="1:25" ht="51">
      <c r="B10" s="13" t="s">
        <v>78</v>
      </c>
      <c r="C10" s="14" t="str">
        <f>VLOOKUP(B10,BASE_TODOS!B:D,3,0)</f>
        <v xml:space="preserve">Diretriz 1 - Promover ações para fortalecer a gestão dos processos de ensino-aprendizagem, possibilitando a ampliação qualificada do número de egressos em todos os níveis de ensino. </v>
      </c>
      <c r="D10" s="14" t="str">
        <f>VLOOKUP(B10,BASE_TODOS!B:E,4,0)</f>
        <v>Taxa de estudantes de graduação participantes de programa de iniciação científica ou tecnológica</v>
      </c>
      <c r="E10" s="14" t="str">
        <f>VLOOKUP(B10,BASE_TODOS!B:F,5,0)</f>
        <v xml:space="preserve">(Total de estudantes de graduação participantes de Programa de Iniciação Científica ou Tecnológica/Total de estudantes matriculados nos cursos de graduação) x 100 </v>
      </c>
      <c r="F10" s="14" t="str">
        <f>VLOOKUP(B10,BASE_TODOS!B:G,6,0)</f>
        <v>Elevar a Taxa de estudantes de graduação participantes de programa de iniciação científica ou tecnológica</v>
      </c>
      <c r="G10" s="14" t="str">
        <f>VLOOKUP(B10,BASE_TODOS!B:H,7,0)</f>
        <v>Percentual (%)</v>
      </c>
      <c r="H10" s="15">
        <f>VLOOKUP(B10,BASE_TODOS!B:J,9,0)</f>
        <v>7.50258</v>
      </c>
      <c r="I10" s="156">
        <f>IFERROR(VLOOKUP($C$3&amp;$B10&amp;I$5,BASE_OUTROSIND!A:R,18,0),"Selecione a unidade")</f>
        <v>3</v>
      </c>
      <c r="J10" s="15"/>
      <c r="K10" s="15">
        <f>VLOOKUP(B10,BASE_TODOS!B:K,10,0)</f>
        <v>8.1577800000000007</v>
      </c>
      <c r="L10" s="156">
        <f>IFERROR(VLOOKUP($C$3&amp;$B10&amp;L$5,BASE_OUTROSIND!B:S,18,0),"Selecione a unidade")</f>
        <v>3</v>
      </c>
      <c r="M10" s="15"/>
      <c r="N10" s="15">
        <f>VLOOKUP(B10,BASE_TODOS!B:L,11,0)</f>
        <v>8.8878599999999999</v>
      </c>
      <c r="O10" s="156">
        <f>IFERROR(VLOOKUP($C$3&amp;$B10&amp;O$5,BASE_OUTROSIND!C:T,18,0),"Selecione a unidade")</f>
        <v>3</v>
      </c>
      <c r="P10" s="15"/>
      <c r="Q10" s="15">
        <f>VLOOKUP(B10,BASE_TODOS!B:M,12,0)</f>
        <v>9.6150599999999997</v>
      </c>
      <c r="R10" s="156">
        <f>IFERROR(VLOOKUP($C$3&amp;$B10&amp;R$5,BASE_OUTROSIND!D:U,18,0),"Selecione a unidade")</f>
        <v>3</v>
      </c>
      <c r="S10" s="15"/>
      <c r="T10" s="15">
        <f>VLOOKUP(B10,BASE_TODOS!B:N,13,0)</f>
        <v>10.645059999999999</v>
      </c>
      <c r="U10" s="156">
        <f>IFERROR(VLOOKUP($C$3&amp;$B10&amp;U$5,BASE_OUTROSIND!E:V,18,0),"Selecione a unidade")</f>
        <v>3</v>
      </c>
      <c r="V10" s="15"/>
      <c r="W10" s="15">
        <f>VLOOKUP(B10,BASE_TODOS!B:O,14,0)</f>
        <v>11.334259999999999</v>
      </c>
      <c r="X10" s="156">
        <f>IFERROR(VLOOKUP($C$3&amp;$B10&amp;X$5,BASE_OUTROSIND!F:W,18,0),"Selecione a unidade")</f>
        <v>3</v>
      </c>
      <c r="Y10" s="15"/>
    </row>
    <row r="11" spans="1:25" ht="51">
      <c r="B11" s="13" t="s">
        <v>79</v>
      </c>
      <c r="C11" s="14" t="str">
        <f>VLOOKUP(B11,BASE_TODOS!B:D,3,0)</f>
        <v xml:space="preserve">Diretriz 1 - Promover ações para fortalecer a gestão dos processos de ensino-aprendizagem, possibilitando a ampliação qualificada do número de egressos em todos os níveis de ensino. </v>
      </c>
      <c r="D11" s="14" t="str">
        <f>VLOOKUP(B11,BASE_TODOS!B:E,4,0)</f>
        <v xml:space="preserve">Taxa de cursos de graduação com disciplinas de empreendedorismo </v>
      </c>
      <c r="E11" s="14" t="str">
        <f>VLOOKUP(B11,BASE_TODOS!B:F,5,0)</f>
        <v xml:space="preserve">(Total de cursos de graduação com pelo menos uma disciplina com conteúdo relacionado a emprendedorismo/Total de cursos de graduação da UFU) x 100 </v>
      </c>
      <c r="F11" s="14" t="str">
        <f>VLOOKUP(B11,BASE_TODOS!B:G,6,0)</f>
        <v xml:space="preserve">Elevar a Taxa de cursos de graduação com disciplinas de empreendedorismo </v>
      </c>
      <c r="G11" s="14" t="str">
        <f>VLOOKUP(B11,BASE_TODOS!B:H,7,0)</f>
        <v>Percentual</v>
      </c>
      <c r="H11" s="15">
        <f>VLOOKUP(B11,BASE_TODOS!B:J,9,0)</f>
        <v>46.781337499999999</v>
      </c>
      <c r="I11" s="156">
        <f>IFERROR(VLOOKUP($C$3&amp;$B11&amp;I$5,BASE_OUTROSIND!A:R,18,0),"Selecione a unidade")</f>
        <v>0</v>
      </c>
      <c r="J11" s="15"/>
      <c r="K11" s="15">
        <f>VLOOKUP(B11,BASE_TODOS!B:K,10,0)</f>
        <v>47.720399999999998</v>
      </c>
      <c r="L11" s="156">
        <f>IFERROR(VLOOKUP($C$3&amp;$B11&amp;L$5,BASE_OUTROSIND!B:S,18,0),"Selecione a unidade")</f>
        <v>0</v>
      </c>
      <c r="M11" s="15"/>
      <c r="N11" s="15">
        <f>VLOOKUP(B11,BASE_TODOS!B:L,11,0)</f>
        <v>47.880712500000001</v>
      </c>
      <c r="O11" s="156">
        <f>IFERROR(VLOOKUP($C$3&amp;$B11&amp;O$5,BASE_OUTROSIND!C:T,18,0),"Selecione a unidade")</f>
        <v>0</v>
      </c>
      <c r="P11" s="15"/>
      <c r="Q11" s="15">
        <f>VLOOKUP(B11,BASE_TODOS!B:M,12,0)</f>
        <v>47.882275</v>
      </c>
      <c r="R11" s="156">
        <f>IFERROR(VLOOKUP($C$3&amp;$B11&amp;R$5,BASE_OUTROSIND!D:U,18,0),"Selecione a unidade")</f>
        <v>0</v>
      </c>
      <c r="S11" s="15"/>
      <c r="T11" s="15">
        <f>VLOOKUP(B11,BASE_TODOS!B:N,13,0)</f>
        <v>47.882899999999999</v>
      </c>
      <c r="U11" s="156">
        <f>IFERROR(VLOOKUP($C$3&amp;$B11&amp;U$5,BASE_OUTROSIND!E:V,18,0),"Selecione a unidade")</f>
        <v>0</v>
      </c>
      <c r="V11" s="15"/>
      <c r="W11" s="15">
        <f>VLOOKUP(B11,BASE_TODOS!B:O,14,0)</f>
        <v>47.882899999999999</v>
      </c>
      <c r="X11" s="156">
        <f>IFERROR(VLOOKUP($C$3&amp;$B11&amp;X$5,BASE_OUTROSIND!F:W,18,0),"Selecione a unidade")</f>
        <v>0</v>
      </c>
      <c r="Y11" s="15"/>
    </row>
    <row r="12" spans="1:25" ht="76.5">
      <c r="B12" s="13" t="s">
        <v>80</v>
      </c>
      <c r="C12" s="14" t="str">
        <f>VLOOKUP(B12,BASE_TODOS!B:D,3,0)</f>
        <v xml:space="preserve">Diretriz 1 - Promover ações para fortalecer a gestão dos processos de ensino-aprendizagem, possibilitando a ampliação qualificada do número de egressos em todos os níveis de ensino. </v>
      </c>
      <c r="D12" s="14" t="str">
        <f>VLOOKUP(B12,BASE_TODOS!B:E,4,0)</f>
        <v>Taxa de cursos de graduação com uma disciplina ou conteúdo e atividade curricular concernentes à Educação das Relações Étnico-raciais e Histórias e Culturas Afro-Brasileira, Africana e Indígena</v>
      </c>
      <c r="E12" s="14" t="str">
        <f>VLOOKUP(B12,BASE_TODOS!B:F,5,0)</f>
        <v xml:space="preserve">(Total de cursos de graduação com pelo menos uma disciplina ou conteúdo concernentes à Educação das Relações Étnico-raciais e Histórias e Culturas Afro-Brasileira, Africana e Indígena/Total de cursos de graduação da UFU)  x 100 </v>
      </c>
      <c r="F12" s="14" t="str">
        <f>VLOOKUP(B12,BASE_TODOS!B:G,6,0)</f>
        <v>Elevar a Taxa de cursos de graduação com uma disciplina ou conteúdo e atividade curricular concernentes à Educação das Relações Étnico-raciais e Histórias e Culturas Afro-Brasileira, Africana e Indígena</v>
      </c>
      <c r="G12" s="14" t="str">
        <f>VLOOKUP(B12,BASE_TODOS!B:H,7,0)</f>
        <v>Percentual (%)</v>
      </c>
      <c r="H12" s="15">
        <f>VLOOKUP(B12,BASE_TODOS!B:J,9,0)</f>
        <v>46.852252971137517</v>
      </c>
      <c r="I12" s="156">
        <f>IFERROR(VLOOKUP($C$3&amp;$B12&amp;I$5,BASE_OUTROSIND!A:R,18,0),"Selecione a unidade")</f>
        <v>0</v>
      </c>
      <c r="J12" s="15"/>
      <c r="K12" s="15">
        <f>VLOOKUP(B12,BASE_TODOS!B:K,10,0)</f>
        <v>50.292252971137515</v>
      </c>
      <c r="L12" s="156">
        <f>IFERROR(VLOOKUP($C$3&amp;$B12&amp;L$5,BASE_OUTROSIND!B:S,18,0),"Selecione a unidade")</f>
        <v>0</v>
      </c>
      <c r="M12" s="15"/>
      <c r="N12" s="15">
        <f>VLOOKUP(B12,BASE_TODOS!B:L,11,0)</f>
        <v>53.732252971137513</v>
      </c>
      <c r="O12" s="156">
        <f>IFERROR(VLOOKUP($C$3&amp;$B12&amp;O$5,BASE_OUTROSIND!C:T,18,0),"Selecione a unidade")</f>
        <v>0</v>
      </c>
      <c r="P12" s="15"/>
      <c r="Q12" s="15">
        <f>VLOOKUP(B12,BASE_TODOS!B:M,12,0)</f>
        <v>57.17225297113751</v>
      </c>
      <c r="R12" s="156">
        <f>IFERROR(VLOOKUP($C$3&amp;$B12&amp;R$5,BASE_OUTROSIND!D:U,18,0),"Selecione a unidade")</f>
        <v>0</v>
      </c>
      <c r="S12" s="15"/>
      <c r="T12" s="15">
        <f>VLOOKUP(B12,BASE_TODOS!B:N,13,0)</f>
        <v>60.612252971137508</v>
      </c>
      <c r="U12" s="156">
        <f>IFERROR(VLOOKUP($C$3&amp;$B12&amp;U$5,BASE_OUTROSIND!E:V,18,0),"Selecione a unidade")</f>
        <v>0</v>
      </c>
      <c r="V12" s="15"/>
      <c r="W12" s="15">
        <f>VLOOKUP(B12,BASE_TODOS!B:O,14,0)</f>
        <v>64.052252971137506</v>
      </c>
      <c r="X12" s="156">
        <f>IFERROR(VLOOKUP($C$3&amp;$B12&amp;X$5,BASE_OUTROSIND!F:W,18,0),"Selecione a unidade")</f>
        <v>0</v>
      </c>
      <c r="Y12" s="15"/>
    </row>
    <row r="13" spans="1:25" ht="51">
      <c r="B13" s="13" t="s">
        <v>81</v>
      </c>
      <c r="C13" s="14" t="str">
        <f>VLOOKUP(B13,BASE_TODOS!B:D,3,0)</f>
        <v xml:space="preserve">Diretriz 1 - Promover ações para fortalecer a gestão dos processos de ensino-aprendizagem, possibilitando a ampliação qualificada do número de egressos em todos os níveis de ensino. </v>
      </c>
      <c r="D13" s="14" t="str">
        <f>VLOOKUP(B13,BASE_TODOS!B:E,4,0)</f>
        <v>Taxa de cursos de graduação com disciplinas de sustentabilidade</v>
      </c>
      <c r="E13" s="14" t="str">
        <f>VLOOKUP(B13,BASE_TODOS!B:F,5,0)</f>
        <v xml:space="preserve">(Total de cursos de graduação com pelo menos uma disciplina com conteúdo relacionado a sustentabilidade/Total de cursos de graduação da UFU)  x 100 </v>
      </c>
      <c r="F13" s="14" t="str">
        <f>VLOOKUP(B13,BASE_TODOS!B:G,6,0)</f>
        <v>Elevar a Taxa de cursos de graduação com disciplinas de sustentabilidade</v>
      </c>
      <c r="G13" s="14" t="str">
        <f>VLOOKUP(B13,BASE_TODOS!B:H,7,0)</f>
        <v>Percentual (%)</v>
      </c>
      <c r="H13" s="15">
        <f>VLOOKUP(B13,BASE_TODOS!B:J,9,0)</f>
        <v>36.031188888888884</v>
      </c>
      <c r="I13" s="156">
        <f>IFERROR(VLOOKUP($C$3&amp;$B13&amp;I$5,BASE_OUTROSIND!A:R,18,0),"Selecione a unidade")</f>
        <v>0</v>
      </c>
      <c r="J13" s="15"/>
      <c r="K13" s="15">
        <f>VLOOKUP(B13,BASE_TODOS!B:K,10,0)</f>
        <v>38.901188888888882</v>
      </c>
      <c r="L13" s="156">
        <f>IFERROR(VLOOKUP($C$3&amp;$B13&amp;L$5,BASE_OUTROSIND!B:S,18,0),"Selecione a unidade")</f>
        <v>0</v>
      </c>
      <c r="M13" s="15"/>
      <c r="N13" s="15">
        <f>VLOOKUP(B13,BASE_TODOS!B:L,11,0)</f>
        <v>41.771188888888879</v>
      </c>
      <c r="O13" s="156">
        <f>IFERROR(VLOOKUP($C$3&amp;$B13&amp;O$5,BASE_OUTROSIND!C:T,18,0),"Selecione a unidade")</f>
        <v>0</v>
      </c>
      <c r="P13" s="15"/>
      <c r="Q13" s="15">
        <f>VLOOKUP(B13,BASE_TODOS!B:M,12,0)</f>
        <v>44.641188888888877</v>
      </c>
      <c r="R13" s="156">
        <f>IFERROR(VLOOKUP($C$3&amp;$B13&amp;R$5,BASE_OUTROSIND!D:U,18,0),"Selecione a unidade")</f>
        <v>0</v>
      </c>
      <c r="S13" s="15"/>
      <c r="T13" s="15">
        <f>VLOOKUP(B13,BASE_TODOS!B:N,13,0)</f>
        <v>47.511188888888874</v>
      </c>
      <c r="U13" s="156">
        <f>IFERROR(VLOOKUP($C$3&amp;$B13&amp;U$5,BASE_OUTROSIND!E:V,18,0),"Selecione a unidade")</f>
        <v>0</v>
      </c>
      <c r="V13" s="15"/>
      <c r="W13" s="15">
        <f>VLOOKUP(B13,BASE_TODOS!B:O,14,0)</f>
        <v>50.381188888888872</v>
      </c>
      <c r="X13" s="156">
        <f>IFERROR(VLOOKUP($C$3&amp;$B13&amp;X$5,BASE_OUTROSIND!F:W,18,0),"Selecione a unidade")</f>
        <v>0</v>
      </c>
      <c r="Y13" s="15"/>
    </row>
    <row r="14" spans="1:25" ht="51">
      <c r="B14" s="13" t="s">
        <v>82</v>
      </c>
      <c r="C14" s="14" t="str">
        <f>VLOOKUP(B14,BASE_TODOS!B:D,3,0)</f>
        <v>Diretriz 3 - Garantir a excelência nas atividades de extensão, por meio da integração com a sociedade, promovendo a interação transformadora entre a Universidade e outros setores sociais.</v>
      </c>
      <c r="D14" s="14" t="str">
        <f>VLOOKUP(B14,BASE_TODOS!B:E,4,0)</f>
        <v>Taxa de estudantes de graduação em regime presencial envolvidos em Extensão</v>
      </c>
      <c r="E14" s="14" t="str">
        <f>VLOOKUP(B14,BASE_TODOS!B:F,5,0)</f>
        <v>(Nº de estudantes de graduação em regime presencial envolvidos em ações de Extensão / Nº total de estudantes de graduação em regime presencial da IES) x 100</v>
      </c>
      <c r="F14" s="14" t="str">
        <f>VLOOKUP(B14,BASE_TODOS!B:G,6,0)</f>
        <v>Elevar a Taxa de estudantes de graduação em regime presencial envolvidos em Extensão</v>
      </c>
      <c r="G14" s="14" t="str">
        <f>VLOOKUP(B14,BASE_TODOS!B:H,7,0)</f>
        <v>Percentual (%)</v>
      </c>
      <c r="H14" s="15">
        <f>VLOOKUP(B14,BASE_TODOS!B:J,9,0)</f>
        <v>52.040075000000002</v>
      </c>
      <c r="I14" s="156">
        <f>IFERROR(VLOOKUP($C$3&amp;$B14&amp;I$5,BASE_OUTROSIND!A:R,18,0),"Selecione a unidade")</f>
        <v>16</v>
      </c>
      <c r="J14" s="15"/>
      <c r="K14" s="15">
        <f>VLOOKUP(B14,BASE_TODOS!B:K,10,0)</f>
        <v>60</v>
      </c>
      <c r="L14" s="156">
        <f>IFERROR(VLOOKUP($C$3&amp;$B14&amp;L$5,BASE_OUTROSIND!B:S,18,0),"Selecione a unidade")</f>
        <v>16</v>
      </c>
      <c r="M14" s="15"/>
      <c r="N14" s="15">
        <f>VLOOKUP(B14,BASE_TODOS!B:L,11,0)</f>
        <v>65.198324999999997</v>
      </c>
      <c r="O14" s="156">
        <f>IFERROR(VLOOKUP($C$3&amp;$B14&amp;O$5,BASE_OUTROSIND!C:T,18,0),"Selecione a unidade")</f>
        <v>20</v>
      </c>
      <c r="P14" s="15"/>
      <c r="Q14" s="15">
        <f>VLOOKUP(B14,BASE_TODOS!B:M,12,0)</f>
        <v>70.686918750000004</v>
      </c>
      <c r="R14" s="156">
        <f>IFERROR(VLOOKUP($C$3&amp;$B14&amp;R$5,BASE_OUTROSIND!D:U,18,0),"Selecione a unidade")</f>
        <v>20</v>
      </c>
      <c r="S14" s="15"/>
      <c r="T14" s="15">
        <f>VLOOKUP(B14,BASE_TODOS!B:N,13,0)</f>
        <v>75.269575000000003</v>
      </c>
      <c r="U14" s="156">
        <f>IFERROR(VLOOKUP($C$3&amp;$B14&amp;U$5,BASE_OUTROSIND!E:V,18,0),"Selecione a unidade")</f>
        <v>25</v>
      </c>
      <c r="V14" s="15"/>
      <c r="W14" s="15">
        <f>VLOOKUP(B14,BASE_TODOS!B:O,14,0)</f>
        <v>79.263325000000009</v>
      </c>
      <c r="X14" s="156">
        <f>IFERROR(VLOOKUP($C$3&amp;$B14&amp;X$5,BASE_OUTROSIND!F:W,18,0),"Selecione a unidade")</f>
        <v>30</v>
      </c>
      <c r="Y14" s="15"/>
    </row>
    <row r="15" spans="1:25" ht="76.5">
      <c r="B15" s="13" t="s">
        <v>83</v>
      </c>
      <c r="C15" s="14" t="str">
        <f>VLOOKUP(B15,BASE_TODOS!B:D,3,0)</f>
        <v>Diretriz 3 - Garantir a excelência nas atividades de extensão, por meio da integração com a sociedade, promovendo a interação transformadora entre a Universidade e outros setores sociais.</v>
      </c>
      <c r="D15" s="14" t="str">
        <f>VLOOKUP(B15,BASE_TODOS!B:E,4,0)</f>
        <v xml:space="preserve">Matriculados na graduação que participam nas empresas juniores (EJs), times de empreendedorismo social  e nas organizações sociais de empreendedorismo </v>
      </c>
      <c r="E15" s="14" t="str">
        <f>VLOOKUP(B15,BASE_TODOS!B:F,5,0)</f>
        <v xml:space="preserve">Soma do número de matriculados na graduação que participam nas empresas juniores (Ejs), times de empreendedorismo social  e nas organizações sociais de empreendedorismo </v>
      </c>
      <c r="F15" s="14" t="str">
        <f>VLOOKUP(B15,BASE_TODOS!B:G,6,0)</f>
        <v xml:space="preserve">Elevar o número de Matriculados na graduação que participam nas empresas juniores (EJs), times de empreendedorismo social  e nas organizações sociais de empreendedorismo </v>
      </c>
      <c r="G15" s="14" t="str">
        <f>VLOOKUP(B15,BASE_TODOS!B:H,7,0)</f>
        <v>Matriculados</v>
      </c>
      <c r="H15" s="15">
        <f>VLOOKUP(B15,BASE_TODOS!B:J,9,0)</f>
        <v>551.15049999999997</v>
      </c>
      <c r="I15" s="156">
        <f>IFERROR(VLOOKUP($C$3&amp;$B15&amp;I$5,BASE_OUTROSIND!A:R,18,0),"Selecione a unidade")</f>
        <v>0</v>
      </c>
      <c r="J15" s="15"/>
      <c r="K15" s="15">
        <f>VLOOKUP(B15,BASE_TODOS!B:K,10,0)</f>
        <v>553.00099999999998</v>
      </c>
      <c r="L15" s="156">
        <f>IFERROR(VLOOKUP($C$3&amp;$B15&amp;L$5,BASE_OUTROSIND!B:S,18,0),"Selecione a unidade")</f>
        <v>0</v>
      </c>
      <c r="M15" s="15"/>
      <c r="N15" s="15">
        <f>VLOOKUP(B15,BASE_TODOS!B:L,11,0)</f>
        <v>555.15149999999994</v>
      </c>
      <c r="O15" s="156">
        <f>IFERROR(VLOOKUP($C$3&amp;$B15&amp;O$5,BASE_OUTROSIND!C:T,18,0),"Selecione a unidade")</f>
        <v>0</v>
      </c>
      <c r="P15" s="15"/>
      <c r="Q15" s="15">
        <f>VLOOKUP(B15,BASE_TODOS!B:M,12,0)</f>
        <v>556.85199999999998</v>
      </c>
      <c r="R15" s="156">
        <f>IFERROR(VLOOKUP($C$3&amp;$B15&amp;R$5,BASE_OUTROSIND!D:U,18,0),"Selecione a unidade")</f>
        <v>0</v>
      </c>
      <c r="S15" s="15"/>
      <c r="T15" s="15">
        <f>VLOOKUP(B15,BASE_TODOS!B:N,13,0)</f>
        <v>560.40250000000003</v>
      </c>
      <c r="U15" s="156">
        <f>IFERROR(VLOOKUP($C$3&amp;$B15&amp;U$5,BASE_OUTROSIND!E:V,18,0),"Selecione a unidade")</f>
        <v>0</v>
      </c>
      <c r="V15" s="15"/>
      <c r="W15" s="15">
        <f>VLOOKUP(B15,BASE_TODOS!B:O,14,0)</f>
        <v>562.303</v>
      </c>
      <c r="X15" s="156">
        <f>IFERROR(VLOOKUP($C$3&amp;$B15&amp;X$5,BASE_OUTROSIND!F:W,18,0),"Selecione a unidade")</f>
        <v>0</v>
      </c>
      <c r="Y15" s="15"/>
    </row>
    <row r="16" spans="1:25" ht="51">
      <c r="B16" s="13" t="s">
        <v>84</v>
      </c>
      <c r="C16" s="14" t="str">
        <f>VLOOKUP(B16,BASE_TODOS!B:D,3,0)</f>
        <v>Diretriz 3 - Garantir a excelência nas atividades de extensão, por meio da integração com a sociedade, promovendo a interação transformadora entre a Universidade e outros setores sociais.</v>
      </c>
      <c r="D16" s="14" t="str">
        <f>VLOOKUP(B16,BASE_TODOS!B:E,4,0)</f>
        <v>Taxa das Unidades Acadêmicas/Especiais com aprovação do Plano de Extensão das Unidades*</v>
      </c>
      <c r="E16" s="14" t="str">
        <f>VLOOKUP(B16,BASE_TODOS!B:F,5,0)</f>
        <v>(Nº de unidades com os Plano de Extensão regulamentados/ nº total de unidades acadêmicas e especiais) X 100</v>
      </c>
      <c r="F16" s="14" t="str">
        <f>VLOOKUP(B16,BASE_TODOS!B:G,6,0)</f>
        <v>Elevar a Taxa das Unidades Acadêmicas/Especiais com aprovação do Plano de Extensão das Unidades</v>
      </c>
      <c r="G16" s="14" t="str">
        <f>VLOOKUP(B16,BASE_TODOS!B:H,7,0)</f>
        <v>Percentual (%)</v>
      </c>
      <c r="H16" s="15">
        <f>VLOOKUP(B16,BASE_TODOS!B:J,9,0)</f>
        <v>70</v>
      </c>
      <c r="I16" s="156">
        <f>IFERROR(VLOOKUP($C$3&amp;$B16&amp;I$5,BASE_OUTROSIND!A:R,18,0),"Selecione a unidade")</f>
        <v>0</v>
      </c>
      <c r="J16" s="15"/>
      <c r="K16" s="15">
        <f>VLOOKUP(B16,BASE_TODOS!B:K,10,0)</f>
        <v>100.03</v>
      </c>
      <c r="L16" s="156">
        <f>IFERROR(VLOOKUP($C$3&amp;$B16&amp;L$5,BASE_OUTROSIND!B:S,18,0),"Selecione a unidade")</f>
        <v>0</v>
      </c>
      <c r="M16" s="15"/>
      <c r="N16" s="15">
        <f>VLOOKUP(B16,BASE_TODOS!B:L,11,0)</f>
        <v>0</v>
      </c>
      <c r="O16" s="156">
        <f>IFERROR(VLOOKUP($C$3&amp;$B16&amp;O$5,BASE_OUTROSIND!C:T,18,0),"Selecione a unidade")</f>
        <v>0</v>
      </c>
      <c r="P16" s="15"/>
      <c r="Q16" s="15">
        <f>VLOOKUP(B16,BASE_TODOS!B:M,12,0)</f>
        <v>0</v>
      </c>
      <c r="R16" s="156">
        <f>IFERROR(VLOOKUP($C$3&amp;$B16&amp;R$5,BASE_OUTROSIND!D:U,18,0),"Selecione a unidade")</f>
        <v>0</v>
      </c>
      <c r="S16" s="15"/>
      <c r="T16" s="15">
        <f>VLOOKUP(B16,BASE_TODOS!B:N,13,0)</f>
        <v>0</v>
      </c>
      <c r="U16" s="156">
        <f>IFERROR(VLOOKUP($C$3&amp;$B16&amp;U$5,BASE_OUTROSIND!E:V,18,0),"Selecione a unidade")</f>
        <v>0</v>
      </c>
      <c r="V16" s="15"/>
      <c r="W16" s="15">
        <f>VLOOKUP(B16,BASE_TODOS!B:O,14,0)</f>
        <v>0</v>
      </c>
      <c r="X16" s="156">
        <f>IFERROR(VLOOKUP($C$3&amp;$B16&amp;X$5,BASE_OUTROSIND!F:W,18,0),"Selecione a unidade")</f>
        <v>0</v>
      </c>
      <c r="Y16" s="15"/>
    </row>
    <row r="17" spans="2:25" ht="51">
      <c r="B17" s="13" t="s">
        <v>85</v>
      </c>
      <c r="C17" s="14" t="str">
        <f>VLOOKUP(B17,BASE_TODOS!B:D,3,0)</f>
        <v>Diretriz 3 - Garantir a excelência nas atividades de extensão, por meio da integração com a sociedade, promovendo a interação transformadora entre a Universidade e outros setores sociais.</v>
      </c>
      <c r="D17" s="14" t="str">
        <f>VLOOKUP(B17,BASE_TODOS!B:E,4,0)</f>
        <v>Taxa das Unidades Acadêmicas/Especiais com criação e regulamentação das Coordenações de Extensão</v>
      </c>
      <c r="E17" s="14" t="str">
        <f>VLOOKUP(B17,BASE_TODOS!B:F,5,0)</f>
        <v>(Nº de unidades com COEXTs devidamente criadas e regulamentados/ nº total de unidades acadêmicas e especiais) X 100</v>
      </c>
      <c r="F17" s="14" t="str">
        <f>VLOOKUP(B17,BASE_TODOS!B:G,6,0)</f>
        <v>Elevar a Taxa das Unidades Acadêmicas/Especiais com criação e regulamentação das Coordenações de Extensão</v>
      </c>
      <c r="G17" s="14" t="str">
        <f>VLOOKUP(B17,BASE_TODOS!B:H,7,0)</f>
        <v>Percentual (%)</v>
      </c>
      <c r="H17" s="15">
        <f>VLOOKUP(B17,BASE_TODOS!B:J,9,0)</f>
        <v>100.03245</v>
      </c>
      <c r="I17" s="156">
        <f>IFERROR(VLOOKUP($C$3&amp;$B17&amp;I$5,BASE_OUTROSIND!A:R,18,0),"Selecione a unidade")</f>
        <v>100</v>
      </c>
      <c r="J17" s="15"/>
      <c r="K17" s="15">
        <f>VLOOKUP(B17,BASE_TODOS!B:K,10,0)</f>
        <v>0</v>
      </c>
      <c r="L17" s="156">
        <f>IFERROR(VLOOKUP($C$3&amp;$B17&amp;L$5,BASE_OUTROSIND!B:S,18,0),"Selecione a unidade")</f>
        <v>100</v>
      </c>
      <c r="M17" s="15"/>
      <c r="N17" s="15">
        <f>VLOOKUP(B17,BASE_TODOS!B:L,11,0)</f>
        <v>0</v>
      </c>
      <c r="O17" s="156">
        <f>IFERROR(VLOOKUP($C$3&amp;$B17&amp;O$5,BASE_OUTROSIND!C:T,18,0),"Selecione a unidade")</f>
        <v>100</v>
      </c>
      <c r="P17" s="15"/>
      <c r="Q17" s="15">
        <f>VLOOKUP(B17,BASE_TODOS!B:M,12,0)</f>
        <v>0</v>
      </c>
      <c r="R17" s="156">
        <f>IFERROR(VLOOKUP($C$3&amp;$B17&amp;R$5,BASE_OUTROSIND!D:U,18,0),"Selecione a unidade")</f>
        <v>100</v>
      </c>
      <c r="S17" s="15"/>
      <c r="T17" s="15">
        <f>VLOOKUP(B17,BASE_TODOS!B:N,13,0)</f>
        <v>0</v>
      </c>
      <c r="U17" s="156">
        <f>IFERROR(VLOOKUP($C$3&amp;$B17&amp;U$5,BASE_OUTROSIND!E:V,18,0),"Selecione a unidade")</f>
        <v>100</v>
      </c>
      <c r="V17" s="15"/>
      <c r="W17" s="15">
        <f>VLOOKUP(B17,BASE_TODOS!B:O,14,0)</f>
        <v>0</v>
      </c>
      <c r="X17" s="156">
        <f>IFERROR(VLOOKUP($C$3&amp;$B17&amp;X$5,BASE_OUTROSIND!F:W,18,0),"Selecione a unidade")</f>
        <v>100</v>
      </c>
      <c r="Y17" s="15"/>
    </row>
    <row r="18" spans="2:25" ht="51">
      <c r="B18" s="13" t="s">
        <v>86</v>
      </c>
      <c r="C18" s="14" t="str">
        <f>VLOOKUP(B18,BASE_TODOS!B:D,3,0)</f>
        <v>Diretriz 3 - Garantir a excelência nas atividades de extensão, por meio da integração com a sociedade, promovendo a interação transformadora entre a Universidade e outros setores sociais.</v>
      </c>
      <c r="D18" s="14" t="str">
        <f>VLOOKUP(B18,BASE_TODOS!B:E,4,0)</f>
        <v>Taxa de participação de docentes na Extensão</v>
      </c>
      <c r="E18" s="14" t="str">
        <f>VLOOKUP(B18,BASE_TODOS!B:F,5,0)</f>
        <v>(Nº de docentes do quadro permanente da IES envolvidos em ações de Extensão / Nº total de docentes do quadro permanente da IES) x 100</v>
      </c>
      <c r="F18" s="14" t="str">
        <f>VLOOKUP(B18,BASE_TODOS!B:G,6,0)</f>
        <v>Elevar a Taxa de participação de docentes na Extensão</v>
      </c>
      <c r="G18" s="14" t="str">
        <f>VLOOKUP(B18,BASE_TODOS!B:H,7,0)</f>
        <v>Percentual (%)</v>
      </c>
      <c r="H18" s="15">
        <f>VLOOKUP(B18,BASE_TODOS!B:J,9,0)</f>
        <v>78.774767676767667</v>
      </c>
      <c r="I18" s="156">
        <f>IFERROR(VLOOKUP($C$3&amp;$B18&amp;I$5,BASE_OUTROSIND!A:R,18,0),"Selecione a unidade")</f>
        <v>46</v>
      </c>
      <c r="J18" s="15"/>
      <c r="K18" s="15">
        <f>VLOOKUP(B18,BASE_TODOS!B:K,10,0)</f>
        <v>80.824434343434334</v>
      </c>
      <c r="L18" s="156">
        <f>IFERROR(VLOOKUP($C$3&amp;$B18&amp;L$5,BASE_OUTROSIND!B:S,18,0),"Selecione a unidade")</f>
        <v>46</v>
      </c>
      <c r="M18" s="15"/>
      <c r="N18" s="15">
        <f>VLOOKUP(B18,BASE_TODOS!B:L,11,0)</f>
        <v>83.095434343434334</v>
      </c>
      <c r="O18" s="156">
        <f>IFERROR(VLOOKUP($C$3&amp;$B18&amp;O$5,BASE_OUTROSIND!C:T,18,0),"Selecione a unidade")</f>
        <v>47</v>
      </c>
      <c r="P18" s="15"/>
      <c r="Q18" s="15">
        <f>VLOOKUP(B18,BASE_TODOS!B:M,12,0)</f>
        <v>84.74243434343434</v>
      </c>
      <c r="R18" s="156">
        <f>IFERROR(VLOOKUP($C$3&amp;$B18&amp;R$5,BASE_OUTROSIND!D:U,18,0),"Selecione a unidade")</f>
        <v>48</v>
      </c>
      <c r="S18" s="15"/>
      <c r="T18" s="15">
        <f>VLOOKUP(B18,BASE_TODOS!B:N,13,0)</f>
        <v>86.582101010101013</v>
      </c>
      <c r="U18" s="156">
        <f>IFERROR(VLOOKUP($C$3&amp;$B18&amp;U$5,BASE_OUTROSIND!E:V,18,0),"Selecione a unidade")</f>
        <v>49</v>
      </c>
      <c r="V18" s="15"/>
      <c r="W18" s="15">
        <f>VLOOKUP(B18,BASE_TODOS!B:O,14,0)</f>
        <v>88.164434343434351</v>
      </c>
      <c r="X18" s="156">
        <f>IFERROR(VLOOKUP($C$3&amp;$B18&amp;X$5,BASE_OUTROSIND!F:W,18,0),"Selecione a unidade")</f>
        <v>50</v>
      </c>
      <c r="Y18" s="15"/>
    </row>
    <row r="19" spans="2:25" ht="51">
      <c r="B19" s="13" t="s">
        <v>87</v>
      </c>
      <c r="C19" s="14" t="str">
        <f>VLOOKUP(B19,BASE_TODOS!B:D,3,0)</f>
        <v>Diretriz 3 - Garantir a excelência nas atividades de extensão, por meio da integração com a sociedade, promovendo a interação transformadora entre a Universidade e outros setores sociais.</v>
      </c>
      <c r="D19" s="14" t="str">
        <f>VLOOKUP(B19,BASE_TODOS!B:E,4,0)</f>
        <v>Taxa de participação de TAE na Extensão</v>
      </c>
      <c r="E19" s="14" t="str">
        <f>VLOOKUP(B19,BASE_TODOS!B:F,5,0)</f>
        <v>(Nº de técnicos administrativos do quadro permanente da IES envolvidos em ações de Extensão / Nº total de TAE do quadro permanente da IES) x 100</v>
      </c>
      <c r="F19" s="14" t="str">
        <f>VLOOKUP(B19,BASE_TODOS!B:G,6,0)</f>
        <v>Elevar a Taxa de participação de TAE na Extensão</v>
      </c>
      <c r="G19" s="14" t="str">
        <f>VLOOKUP(B19,BASE_TODOS!B:H,7,0)</f>
        <v>Percentual (%)</v>
      </c>
      <c r="H19" s="15">
        <f>VLOOKUP(B19,BASE_TODOS!B:J,9,0)</f>
        <v>38.110358928571422</v>
      </c>
      <c r="I19" s="156">
        <f>IFERROR(VLOOKUP($C$3&amp;$B19&amp;I$5,BASE_OUTROSIND!A:R,18,0),"Selecione a unidade")</f>
        <v>13</v>
      </c>
      <c r="J19" s="15"/>
      <c r="K19" s="15">
        <f>VLOOKUP(B19,BASE_TODOS!B:K,10,0)</f>
        <v>40.837366071428562</v>
      </c>
      <c r="L19" s="156">
        <f>IFERROR(VLOOKUP($C$3&amp;$B19&amp;L$5,BASE_OUTROSIND!B:S,18,0),"Selecione a unidade")</f>
        <v>13</v>
      </c>
      <c r="M19" s="15"/>
      <c r="N19" s="15">
        <f>VLOOKUP(B19,BASE_TODOS!B:L,11,0)</f>
        <v>43.192251785714276</v>
      </c>
      <c r="O19" s="156">
        <f>IFERROR(VLOOKUP($C$3&amp;$B19&amp;O$5,BASE_OUTROSIND!C:T,18,0),"Selecione a unidade")</f>
        <v>14</v>
      </c>
      <c r="P19" s="15"/>
      <c r="Q19" s="15">
        <f>VLOOKUP(B19,BASE_TODOS!B:M,12,0)</f>
        <v>45.969394642857132</v>
      </c>
      <c r="R19" s="156">
        <f>IFERROR(VLOOKUP($C$3&amp;$B19&amp;R$5,BASE_OUTROSIND!D:U,18,0),"Selecione a unidade")</f>
        <v>14</v>
      </c>
      <c r="S19" s="15"/>
      <c r="T19" s="15">
        <f>VLOOKUP(B19,BASE_TODOS!B:N,13,0)</f>
        <v>48.689037499999991</v>
      </c>
      <c r="U19" s="156">
        <f>IFERROR(VLOOKUP($C$3&amp;$B19&amp;U$5,BASE_OUTROSIND!E:V,18,0),"Selecione a unidade")</f>
        <v>14</v>
      </c>
      <c r="V19" s="15"/>
      <c r="W19" s="15">
        <f>VLOOKUP(B19,BASE_TODOS!B:O,14,0)</f>
        <v>50.194394642857134</v>
      </c>
      <c r="X19" s="156">
        <f>IFERROR(VLOOKUP($C$3&amp;$B19&amp;X$5,BASE_OUTROSIND!F:W,18,0),"Selecione a unidade")</f>
        <v>15</v>
      </c>
      <c r="Y19" s="15"/>
    </row>
    <row r="20" spans="2:25" ht="63.75">
      <c r="B20" s="13" t="s">
        <v>88</v>
      </c>
      <c r="C20" s="14" t="str">
        <f>VLOOKUP(B20,BASE_TODOS!B:D,3,0)</f>
        <v>Diretriz 3 - Garantir a excelência nas atividades de extensão, por meio da integração com a sociedade, promovendo a interação transformadora entre a Universidade e outros setores sociais.</v>
      </c>
      <c r="D20" s="14" t="str">
        <f>VLOOKUP(B20,BASE_TODOS!B:E,4,0)</f>
        <v>Taxa de cursos que reconhecem, na forma de Atividades complementares, a participação de estudantes da graduação em ações de cultura</v>
      </c>
      <c r="E20" s="14" t="str">
        <f>VLOOKUP(B20,BASE_TODOS!B:F,5,0)</f>
        <v>(Nº de cursos de graduação que reconhecem na forma de Atividades Complementares, ações de cultura na integralização curricular / Nº total de cursos) x 100</v>
      </c>
      <c r="F20" s="14" t="str">
        <f>VLOOKUP(B20,BASE_TODOS!B:G,6,0)</f>
        <v>Elevar a Taxa de cursos que reconhecem, na forma de Atividades complementares, a participação de estudantes da graduação em ações de cultura</v>
      </c>
      <c r="G20" s="14" t="str">
        <f>VLOOKUP(B20,BASE_TODOS!B:H,7,0)</f>
        <v>Percentual (%)</v>
      </c>
      <c r="H20" s="15">
        <f>VLOOKUP(B20,BASE_TODOS!B:J,9,0)</f>
        <v>15</v>
      </c>
      <c r="I20" s="156">
        <f>IFERROR(VLOOKUP($C$3&amp;$B20&amp;I$5,BASE_OUTROSIND!A:R,18,0),"Selecione a unidade")</f>
        <v>0</v>
      </c>
      <c r="J20" s="15"/>
      <c r="K20" s="15">
        <f>VLOOKUP(B20,BASE_TODOS!B:K,10,0)</f>
        <v>22</v>
      </c>
      <c r="L20" s="156">
        <f>IFERROR(VLOOKUP($C$3&amp;$B20&amp;L$5,BASE_OUTROSIND!B:S,18,0),"Selecione a unidade")</f>
        <v>0</v>
      </c>
      <c r="M20" s="15"/>
      <c r="N20" s="15">
        <f>VLOOKUP(B20,BASE_TODOS!B:L,11,0)</f>
        <v>33</v>
      </c>
      <c r="O20" s="156">
        <f>IFERROR(VLOOKUP($C$3&amp;$B20&amp;O$5,BASE_OUTROSIND!C:T,18,0),"Selecione a unidade")</f>
        <v>0</v>
      </c>
      <c r="P20" s="15"/>
      <c r="Q20" s="15">
        <f>VLOOKUP(B20,BASE_TODOS!B:M,12,0)</f>
        <v>48</v>
      </c>
      <c r="R20" s="156">
        <f>IFERROR(VLOOKUP($C$3&amp;$B20&amp;R$5,BASE_OUTROSIND!D:U,18,0),"Selecione a unidade")</f>
        <v>0</v>
      </c>
      <c r="S20" s="15"/>
      <c r="T20" s="15">
        <f>VLOOKUP(B20,BASE_TODOS!B:N,13,0)</f>
        <v>72</v>
      </c>
      <c r="U20" s="156">
        <f>IFERROR(VLOOKUP($C$3&amp;$B20&amp;U$5,BASE_OUTROSIND!E:V,18,0),"Selecione a unidade")</f>
        <v>0</v>
      </c>
      <c r="V20" s="15"/>
      <c r="W20" s="15">
        <f>VLOOKUP(B20,BASE_TODOS!B:O,14,0)</f>
        <v>100</v>
      </c>
      <c r="X20" s="156">
        <f>IFERROR(VLOOKUP($C$3&amp;$B20&amp;X$5,BASE_OUTROSIND!F:W,18,0),"Selecione a unidade")</f>
        <v>0</v>
      </c>
      <c r="Y20" s="15"/>
    </row>
    <row r="21" spans="2:25" ht="38.25">
      <c r="B21" s="13" t="s">
        <v>89</v>
      </c>
      <c r="C21" s="14" t="str">
        <f>VLOOKUP(B21,BASE_TODOS!B:D,3,0)</f>
        <v>Diretriz 9 - Valorizar os servidores, humanizar suas condições e relações de trabalho e promover seu desenvolvimento profissional e humano.</v>
      </c>
      <c r="D21" s="14" t="str">
        <f>VLOOKUP(B21,BASE_TODOS!B:E,4,0)</f>
        <v>Taxa de capacitação de servidores efetivos (técnicos administrativos + docentes)</v>
      </c>
      <c r="E21" s="14" t="str">
        <f>VLOOKUP(B21,BASE_TODOS!B:F,5,0)</f>
        <v>(Total de servidores participantes de ações de capacitação interna/Total de servidores) x 100</v>
      </c>
      <c r="F21" s="14" t="str">
        <f>VLOOKUP(B21,BASE_TODOS!B:G,6,0)</f>
        <v>Elevar a taxa de capacitação de servidores efetivos (técnicos administrativos + docentes)</v>
      </c>
      <c r="G21" s="14" t="str">
        <f>VLOOKUP(B21,BASE_TODOS!B:H,7,0)</f>
        <v>Percentual (%)</v>
      </c>
      <c r="H21" s="15">
        <f>VLOOKUP(B21,BASE_TODOS!B:J,9,0)</f>
        <v>25.86</v>
      </c>
      <c r="I21" s="156">
        <f>IFERROR(VLOOKUP($C$3&amp;$B21&amp;I$5,BASE_OUTROSIND!A:R,18,0),"Selecione a unidade")</f>
        <v>15</v>
      </c>
      <c r="J21" s="15"/>
      <c r="K21" s="15">
        <f>VLOOKUP(B21,BASE_TODOS!B:K,10,0)</f>
        <v>27.8</v>
      </c>
      <c r="L21" s="156">
        <f>IFERROR(VLOOKUP($C$3&amp;$B21&amp;L$5,BASE_OUTROSIND!B:S,18,0),"Selecione a unidade")</f>
        <v>16</v>
      </c>
      <c r="M21" s="15"/>
      <c r="N21" s="15">
        <f>VLOOKUP(B21,BASE_TODOS!B:L,11,0)</f>
        <v>30.23</v>
      </c>
      <c r="O21" s="156">
        <f>IFERROR(VLOOKUP($C$3&amp;$B21&amp;O$5,BASE_OUTROSIND!C:T,18,0),"Selecione a unidade")</f>
        <v>17</v>
      </c>
      <c r="P21" s="15"/>
      <c r="Q21" s="15">
        <f>VLOOKUP(B21,BASE_TODOS!B:M,12,0)</f>
        <v>32.06</v>
      </c>
      <c r="R21" s="156">
        <f>IFERROR(VLOOKUP($C$3&amp;$B21&amp;R$5,BASE_OUTROSIND!D:U,18,0),"Selecione a unidade")</f>
        <v>18</v>
      </c>
      <c r="S21" s="15"/>
      <c r="T21" s="15">
        <f>VLOOKUP(B21,BASE_TODOS!B:N,13,0)</f>
        <v>33.92</v>
      </c>
      <c r="U21" s="156">
        <f>IFERROR(VLOOKUP($C$3&amp;$B21&amp;U$5,BASE_OUTROSIND!E:V,18,0),"Selecione a unidade")</f>
        <v>19</v>
      </c>
      <c r="V21" s="15"/>
      <c r="W21" s="15">
        <f>VLOOKUP(B21,BASE_TODOS!B:O,14,0)</f>
        <v>35.49</v>
      </c>
      <c r="X21" s="156">
        <f>IFERROR(VLOOKUP($C$3&amp;$B21&amp;X$5,BASE_OUTROSIND!F:W,18,0),"Selecione a unidade")</f>
        <v>20</v>
      </c>
      <c r="Y21" s="15"/>
    </row>
    <row r="22" spans="2:25" ht="51">
      <c r="B22" s="13" t="s">
        <v>90</v>
      </c>
      <c r="C22" s="14" t="str">
        <f>VLOOKUP(B22,BASE_TODOS!B:D,3,0)</f>
        <v>Diretriz 9 - Valorizar os servidores, humanizar suas condições e relações de trabalho e promover seu desenvolvimento profissional e humano.</v>
      </c>
      <c r="D22" s="14" t="str">
        <f>VLOOKUP(B22,BASE_TODOS!B:E,4,0)</f>
        <v>Taxa de servidores efetivos beneficiados por ações de saúde, qualidade de vida e segurança do trabalho</v>
      </c>
      <c r="E22" s="14" t="str">
        <f>VLOOKUP(B22,BASE_TODOS!B:F,5,0)</f>
        <v>(Total de servidores beneficiados por ações de saúde, qualidade de vida e segurança do trabalho/Total de servidores) x 100</v>
      </c>
      <c r="F22" s="14" t="str">
        <f>VLOOKUP(B22,BASE_TODOS!B:G,6,0)</f>
        <v>Elevar a Taxa de servidores efetivos beneficiados por ações de saúde, qualidade de vida e segurança do trabalho</v>
      </c>
      <c r="G22" s="14" t="str">
        <f>VLOOKUP(B22,BASE_TODOS!B:H,7,0)</f>
        <v>Percentual (%)</v>
      </c>
      <c r="H22" s="15">
        <f>VLOOKUP(B22,BASE_TODOS!B:J,9,0)</f>
        <v>86.64</v>
      </c>
      <c r="I22" s="156">
        <f>IFERROR(VLOOKUP($C$3&amp;$B22&amp;I$5,BASE_OUTROSIND!A:R,18,0),"Selecione a unidade")</f>
        <v>86</v>
      </c>
      <c r="J22" s="15"/>
      <c r="K22" s="15">
        <f>VLOOKUP(B22,BASE_TODOS!B:K,10,0)</f>
        <v>87</v>
      </c>
      <c r="L22" s="156">
        <f>IFERROR(VLOOKUP($C$3&amp;$B22&amp;L$5,BASE_OUTROSIND!B:S,18,0),"Selecione a unidade")</f>
        <v>86</v>
      </c>
      <c r="M22" s="15"/>
      <c r="N22" s="15">
        <f>VLOOKUP(B22,BASE_TODOS!B:L,11,0)</f>
        <v>87.5</v>
      </c>
      <c r="O22" s="156">
        <f>IFERROR(VLOOKUP($C$3&amp;$B22&amp;O$5,BASE_OUTROSIND!C:T,18,0),"Selecione a unidade")</f>
        <v>86</v>
      </c>
      <c r="P22" s="15"/>
      <c r="Q22" s="15">
        <f>VLOOKUP(B22,BASE_TODOS!B:M,12,0)</f>
        <v>88</v>
      </c>
      <c r="R22" s="156">
        <f>IFERROR(VLOOKUP($C$3&amp;$B22&amp;R$5,BASE_OUTROSIND!D:U,18,0),"Selecione a unidade")</f>
        <v>86</v>
      </c>
      <c r="S22" s="15"/>
      <c r="T22" s="15">
        <f>VLOOKUP(B22,BASE_TODOS!B:N,13,0)</f>
        <v>88.5</v>
      </c>
      <c r="U22" s="156">
        <f>IFERROR(VLOOKUP($C$3&amp;$B22&amp;U$5,BASE_OUTROSIND!E:V,18,0),"Selecione a unidade")</f>
        <v>86</v>
      </c>
      <c r="V22" s="15"/>
      <c r="W22" s="15">
        <f>VLOOKUP(B22,BASE_TODOS!B:O,14,0)</f>
        <v>89</v>
      </c>
      <c r="X22" s="156">
        <f>IFERROR(VLOOKUP($C$3&amp;$B22&amp;X$5,BASE_OUTROSIND!F:W,18,0),"Selecione a unidade")</f>
        <v>86</v>
      </c>
      <c r="Y22" s="15"/>
    </row>
    <row r="23" spans="2:25" ht="207.75" customHeight="1">
      <c r="B23" s="13" t="s">
        <v>91</v>
      </c>
      <c r="C23" s="14" t="str">
        <f>VLOOKUP(B23,BASE_TODOS!B:D,3,0)</f>
        <v>Diretriz 9 - Valorizar os servidores, humanizar suas condições e relações de trabalho e promover seu desenvolvimento profissional e humano.</v>
      </c>
      <c r="D23" s="14" t="str">
        <f>VLOOKUP(B23,BASE_TODOS!B:E,4,0)</f>
        <v>Número de professores equivalentes</v>
      </c>
      <c r="E23" s="14"/>
      <c r="F23" s="14" t="str">
        <f>VLOOKUP(B23,BASE_TODOS!B:G,6,0)</f>
        <v>Elevar o n.º de professores equivalentes</v>
      </c>
      <c r="G23" s="14" t="str">
        <f>VLOOKUP(B23,BASE_TODOS!B:H,7,0)</f>
        <v>Professores</v>
      </c>
      <c r="H23" s="15">
        <f>VLOOKUP(B23,BASE_TODOS!B:J,9,0)</f>
        <v>1833.5</v>
      </c>
      <c r="I23" s="156">
        <f>IFERROR(VLOOKUP($C$3&amp;$B23&amp;I$5,BASE_OUTROSIND!A:R,18,0),"Selecione a unidade")</f>
        <v>66</v>
      </c>
      <c r="J23" s="15"/>
      <c r="K23" s="15">
        <f>VLOOKUP(B23,BASE_TODOS!B:K,10,0)</f>
        <v>1835.63</v>
      </c>
      <c r="L23" s="156">
        <f>IFERROR(VLOOKUP($C$3&amp;$B23&amp;L$5,BASE_OUTROSIND!B:S,18,0),"Selecione a unidade")</f>
        <v>66</v>
      </c>
      <c r="M23" s="15"/>
      <c r="N23" s="15">
        <f>VLOOKUP(B23,BASE_TODOS!B:L,11,0)</f>
        <v>1838.0900000000001</v>
      </c>
      <c r="O23" s="156">
        <f>IFERROR(VLOOKUP($C$3&amp;$B23&amp;O$5,BASE_OUTROSIND!C:T,18,0),"Selecione a unidade")</f>
        <v>66</v>
      </c>
      <c r="P23" s="15"/>
      <c r="Q23" s="15">
        <f>VLOOKUP(B23,BASE_TODOS!B:M,12,0)</f>
        <v>1839.9800000000002</v>
      </c>
      <c r="R23" s="156">
        <f>IFERROR(VLOOKUP($C$3&amp;$B23&amp;R$5,BASE_OUTROSIND!D:U,18,0),"Selecione a unidade")</f>
        <v>66</v>
      </c>
      <c r="S23" s="15"/>
      <c r="T23" s="15">
        <f>VLOOKUP(B23,BASE_TODOS!B:N,13,0)</f>
        <v>1842.3500000000001</v>
      </c>
      <c r="U23" s="156">
        <f>IFERROR(VLOOKUP($C$3&amp;$B23&amp;U$5,BASE_OUTROSIND!E:V,18,0),"Selecione a unidade")</f>
        <v>66</v>
      </c>
      <c r="V23" s="15"/>
      <c r="W23" s="15">
        <f>VLOOKUP(B23,BASE_TODOS!B:O,14,0)</f>
        <v>1844.39</v>
      </c>
      <c r="X23" s="156">
        <f>IFERROR(VLOOKUP($C$3&amp;$B23&amp;X$5,BASE_OUTROSIND!F:W,18,0),"Selecione a unidade")</f>
        <v>66</v>
      </c>
      <c r="Y23" s="15"/>
    </row>
    <row r="24" spans="2:25" ht="102" customHeight="1">
      <c r="B24" s="13" t="s">
        <v>94</v>
      </c>
      <c r="C24" s="14" t="str">
        <f>VLOOKUP(B24,BASE_TODOS!B:D,3,0)</f>
        <v>Diretriz 9 - Valorizar os servidores, humanizar suas condições e relações de trabalho e promover seu desenvolvimento profissional e humano.</v>
      </c>
      <c r="D24" s="14" t="str">
        <f>VLOOKUP(B24,BASE_TODOS!B:E,4,0)</f>
        <v>Índice de qualificação de docentes do ensino superior</v>
      </c>
      <c r="E24" s="14"/>
      <c r="F24" s="14" t="str">
        <f>VLOOKUP(B24,BASE_TODOS!B:G,6,0)</f>
        <v>Elevar o índice de qualificação de docentes do ensino superior</v>
      </c>
      <c r="G24" s="14" t="str">
        <f>VLOOKUP(B24,BASE_TODOS!B:H,7,0)</f>
        <v>Percentual (%)</v>
      </c>
      <c r="H24" s="15">
        <f>VLOOKUP(B24,BASE_TODOS!B:J,9,0)</f>
        <v>4.8648667601739124</v>
      </c>
      <c r="I24" s="156">
        <f>IFERROR(VLOOKUP($C$3&amp;$B24&amp;I$5,BASE_OUTROSIND!A:R,18,0),"Selecione a unidade")</f>
        <v>5</v>
      </c>
      <c r="J24" s="15"/>
      <c r="K24" s="15">
        <f>VLOOKUP(B24,BASE_TODOS!B:K,10,0)</f>
        <v>4.9237587657826083</v>
      </c>
      <c r="L24" s="156">
        <f>IFERROR(VLOOKUP($C$3&amp;$B24&amp;L$5,BASE_OUTROSIND!B:S,18,0),"Selecione a unidade")</f>
        <v>5</v>
      </c>
      <c r="M24" s="15"/>
      <c r="N24" s="15">
        <f>VLOOKUP(B24,BASE_TODOS!B:L,11,0)</f>
        <v>4.9636231883913036</v>
      </c>
      <c r="O24" s="156">
        <f>IFERROR(VLOOKUP($C$3&amp;$B24&amp;O$5,BASE_OUTROSIND!C:T,18,0),"Selecione a unidade")</f>
        <v>5</v>
      </c>
      <c r="P24" s="15"/>
      <c r="Q24" s="15">
        <f>VLOOKUP(B24,BASE_TODOS!B:M,12,0)</f>
        <v>5.0076588628695644</v>
      </c>
      <c r="R24" s="156">
        <f>IFERROR(VLOOKUP($C$3&amp;$B24&amp;R$5,BASE_OUTROSIND!D:U,18,0),"Selecione a unidade")</f>
        <v>5</v>
      </c>
      <c r="S24" s="15"/>
      <c r="T24" s="15">
        <f>VLOOKUP(B24,BASE_TODOS!B:N,13,0)</f>
        <v>5.0271155885652163</v>
      </c>
      <c r="U24" s="156">
        <f>IFERROR(VLOOKUP($C$3&amp;$B24&amp;U$5,BASE_OUTROSIND!E:V,18,0),"Selecione a unidade")</f>
        <v>5</v>
      </c>
      <c r="V24" s="15"/>
      <c r="W24" s="15">
        <f>VLOOKUP(B24,BASE_TODOS!B:O,14,0)</f>
        <v>5.0832025450869551</v>
      </c>
      <c r="X24" s="156">
        <f>IFERROR(VLOOKUP($C$3&amp;$B24&amp;X$5,BASE_OUTROSIND!F:W,18,0),"Selecione a unidade")</f>
        <v>5</v>
      </c>
      <c r="Y24" s="15"/>
    </row>
    <row r="25" spans="2:25" ht="109.5" customHeight="1">
      <c r="B25" s="13" t="s">
        <v>95</v>
      </c>
      <c r="C25" s="14" t="str">
        <f>VLOOKUP(B25,BASE_TODOS!B:D,3,0)</f>
        <v>Diretriz 9 - Valorizar os servidores, humanizar suas condições e relações de trabalho e promover seu desenvolvimento profissional e humano.</v>
      </c>
      <c r="D25" s="14" t="str">
        <f>VLOOKUP(B25,BASE_TODOS!B:E,4,0)</f>
        <v>Índice de qualificação do corpo técnico-administrativo</v>
      </c>
      <c r="E25" s="14"/>
      <c r="F25" s="14" t="str">
        <f>VLOOKUP(B25,BASE_TODOS!B:G,6,0)</f>
        <v>Elevar o índice de qualificação do corpo técnico-administrativo</v>
      </c>
      <c r="G25" s="14" t="str">
        <f>VLOOKUP(B25,BASE_TODOS!B:H,7,0)</f>
        <v>Percentual (%)</v>
      </c>
      <c r="H25" s="15">
        <f>VLOOKUP(B25,BASE_TODOS!B:J,9,0)</f>
        <v>1.95</v>
      </c>
      <c r="I25" s="156">
        <f>IFERROR(VLOOKUP($C$3&amp;$B25&amp;I$5,BASE_OUTROSIND!A:R,18,0),"Selecione a unidade")</f>
        <v>2</v>
      </c>
      <c r="J25" s="15"/>
      <c r="K25" s="15">
        <f>VLOOKUP(B25,BASE_TODOS!B:K,10,0)</f>
        <v>2</v>
      </c>
      <c r="L25" s="156">
        <f>IFERROR(VLOOKUP($C$3&amp;$B25&amp;L$5,BASE_OUTROSIND!B:S,18,0),"Selecione a unidade")</f>
        <v>2</v>
      </c>
      <c r="M25" s="15"/>
      <c r="N25" s="15">
        <f>VLOOKUP(B25,BASE_TODOS!B:L,11,0)</f>
        <v>2.0499999999999998</v>
      </c>
      <c r="O25" s="156">
        <f>IFERROR(VLOOKUP($C$3&amp;$B25&amp;O$5,BASE_OUTROSIND!C:T,18,0),"Selecione a unidade")</f>
        <v>2</v>
      </c>
      <c r="P25" s="15"/>
      <c r="Q25" s="15">
        <f>VLOOKUP(B25,BASE_TODOS!B:M,12,0)</f>
        <v>2.1</v>
      </c>
      <c r="R25" s="156">
        <f>IFERROR(VLOOKUP($C$3&amp;$B25&amp;R$5,BASE_OUTROSIND!D:U,18,0),"Selecione a unidade")</f>
        <v>2</v>
      </c>
      <c r="S25" s="15"/>
      <c r="T25" s="15">
        <f>VLOOKUP(B25,BASE_TODOS!B:N,13,0)</f>
        <v>2.15</v>
      </c>
      <c r="U25" s="156">
        <f>IFERROR(VLOOKUP($C$3&amp;$B25&amp;U$5,BASE_OUTROSIND!E:V,18,0),"Selecione a unidade")</f>
        <v>2</v>
      </c>
      <c r="V25" s="15"/>
      <c r="W25" s="15">
        <f>VLOOKUP(B25,BASE_TODOS!B:O,14,0)</f>
        <v>2.2000000000000002</v>
      </c>
      <c r="X25" s="156">
        <f>IFERROR(VLOOKUP($C$3&amp;$B25&amp;X$5,BASE_OUTROSIND!F:W,18,0),"Selecione a unidade")</f>
        <v>2</v>
      </c>
      <c r="Y25" s="15"/>
    </row>
    <row r="26" spans="2:25" ht="51">
      <c r="B26" s="13" t="s">
        <v>97</v>
      </c>
      <c r="C26" s="14" t="str">
        <f>VLOOKUP(B26,BASE_TODOS!B:D,3,0)</f>
        <v>Diretriz 6 - Promover e fortalecer o processo de internacionalização e interinstitucionalização no ensino, na pesquisa e na extensão, favorecendo sua inserção no rol de universidades reconhecidas mundialmente.</v>
      </c>
      <c r="D26" s="14" t="str">
        <f>VLOOKUP(B26,BASE_TODOS!B:E,4,0)</f>
        <v>Estudantes da gradução participantes de ações de mobilidade internacional (alunos recebidos)</v>
      </c>
      <c r="E26" s="14" t="str">
        <f>VLOOKUP(B26,BASE_TODOS!B:F,5,0)</f>
        <v>N.º de estudantes de graduação em ações de mobilidade internacional (alunos recebidos)</v>
      </c>
      <c r="F26" s="14" t="str">
        <f>VLOOKUP(B26,BASE_TODOS!B:G,6,0)</f>
        <v>Elevar o número de  Estudantes da gradução participantes de ações de mobilidade internacional (alunos recebidos)</v>
      </c>
      <c r="G26" s="14" t="str">
        <f>VLOOKUP(B26,BASE_TODOS!B:H,7,0)</f>
        <v>Estudantes</v>
      </c>
      <c r="H26" s="15">
        <f>VLOOKUP(B26,BASE_TODOS!B:J,9,0)</f>
        <v>20</v>
      </c>
      <c r="I26" s="156">
        <f>IFERROR(VLOOKUP($C$3&amp;$B26&amp;I$5,BASE_OUTROSIND!A:R,18,0),"Selecione a unidade")</f>
        <v>0</v>
      </c>
      <c r="J26" s="15"/>
      <c r="K26" s="15">
        <f>VLOOKUP(B26,BASE_TODOS!B:K,10,0)</f>
        <v>30</v>
      </c>
      <c r="L26" s="156">
        <f>IFERROR(VLOOKUP($C$3&amp;$B26&amp;L$5,BASE_OUTROSIND!B:S,18,0),"Selecione a unidade")</f>
        <v>0</v>
      </c>
      <c r="M26" s="15"/>
      <c r="N26" s="15">
        <f>VLOOKUP(B26,BASE_TODOS!B:L,11,0)</f>
        <v>40</v>
      </c>
      <c r="O26" s="156">
        <f>IFERROR(VLOOKUP($C$3&amp;$B26&amp;O$5,BASE_OUTROSIND!C:T,18,0),"Selecione a unidade")</f>
        <v>0</v>
      </c>
      <c r="P26" s="15"/>
      <c r="Q26" s="15">
        <f>VLOOKUP(B26,BASE_TODOS!B:M,12,0)</f>
        <v>40</v>
      </c>
      <c r="R26" s="156">
        <f>IFERROR(VLOOKUP($C$3&amp;$B26&amp;R$5,BASE_OUTROSIND!D:U,18,0),"Selecione a unidade")</f>
        <v>0</v>
      </c>
      <c r="S26" s="15"/>
      <c r="T26" s="15">
        <f>VLOOKUP(B26,BASE_TODOS!B:N,13,0)</f>
        <v>50</v>
      </c>
      <c r="U26" s="156">
        <f>IFERROR(VLOOKUP($C$3&amp;$B26&amp;U$5,BASE_OUTROSIND!E:V,18,0),"Selecione a unidade")</f>
        <v>0</v>
      </c>
      <c r="V26" s="15"/>
      <c r="W26" s="15">
        <f>VLOOKUP(B26,BASE_TODOS!B:O,14,0)</f>
        <v>50</v>
      </c>
      <c r="X26" s="156">
        <f>IFERROR(VLOOKUP($C$3&amp;$B26&amp;X$5,BASE_OUTROSIND!F:W,18,0),"Selecione a unidade")</f>
        <v>0</v>
      </c>
      <c r="Y26" s="15"/>
    </row>
    <row r="27" spans="2:25" ht="51">
      <c r="B27" s="13" t="s">
        <v>98</v>
      </c>
      <c r="C27" s="14" t="str">
        <f>VLOOKUP(B27,BASE_TODOS!B:D,3,0)</f>
        <v>Diretriz 6 - Promover e fortalecer o processo de internacionalização e interinstitucionalização no ensino, na pesquisa e na extensão, favorecendo sua inserção no rol de universidades reconhecidas mundialmente.</v>
      </c>
      <c r="D27" s="14" t="str">
        <f>VLOOKUP(B27,BASE_TODOS!B:E,4,0)</f>
        <v>Estudantes da gradução participantes de ações de mobilidade internacional (alunos enviados)</v>
      </c>
      <c r="E27" s="14" t="str">
        <f>VLOOKUP(B27,BASE_TODOS!B:F,5,0)</f>
        <v>N.º de estudantes de graduação em ações de mobilidade internacional (alunos enviados)</v>
      </c>
      <c r="F27" s="14" t="str">
        <f>VLOOKUP(B27,BASE_TODOS!B:G,6,0)</f>
        <v>Elevar o número de Estudantes da gradução participantes de ações de mobilidade internacional (alunos enviados)</v>
      </c>
      <c r="G27" s="14" t="str">
        <f>VLOOKUP(B27,BASE_TODOS!B:H,7,0)</f>
        <v>Estudantes</v>
      </c>
      <c r="H27" s="15">
        <f>VLOOKUP(B27,BASE_TODOS!B:J,9,0)</f>
        <v>60</v>
      </c>
      <c r="I27" s="156">
        <f>IFERROR(VLOOKUP($C$3&amp;$B27&amp;I$5,BASE_OUTROSIND!A:R,18,0),"Selecione a unidade")</f>
        <v>0</v>
      </c>
      <c r="J27" s="15"/>
      <c r="K27" s="15">
        <f>VLOOKUP(B27,BASE_TODOS!B:K,10,0)</f>
        <v>70</v>
      </c>
      <c r="L27" s="156">
        <f>IFERROR(VLOOKUP($C$3&amp;$B27&amp;L$5,BASE_OUTROSIND!B:S,18,0),"Selecione a unidade")</f>
        <v>5</v>
      </c>
      <c r="M27" s="15"/>
      <c r="N27" s="15">
        <f>VLOOKUP(B27,BASE_TODOS!B:L,11,0)</f>
        <v>80</v>
      </c>
      <c r="O27" s="156">
        <f>IFERROR(VLOOKUP($C$3&amp;$B27&amp;O$5,BASE_OUTROSIND!C:T,18,0),"Selecione a unidade")</f>
        <v>5</v>
      </c>
      <c r="P27" s="15"/>
      <c r="Q27" s="15">
        <f>VLOOKUP(B27,BASE_TODOS!B:M,12,0)</f>
        <v>90</v>
      </c>
      <c r="R27" s="156">
        <f>IFERROR(VLOOKUP($C$3&amp;$B27&amp;R$5,BASE_OUTROSIND!D:U,18,0),"Selecione a unidade")</f>
        <v>10</v>
      </c>
      <c r="S27" s="15"/>
      <c r="T27" s="15">
        <f>VLOOKUP(B27,BASE_TODOS!B:N,13,0)</f>
        <v>100</v>
      </c>
      <c r="U27" s="156">
        <f>IFERROR(VLOOKUP($C$3&amp;$B27&amp;U$5,BASE_OUTROSIND!E:V,18,0),"Selecione a unidade")</f>
        <v>10</v>
      </c>
      <c r="V27" s="15"/>
      <c r="W27" s="15">
        <f>VLOOKUP(B27,BASE_TODOS!B:O,14,0)</f>
        <v>150</v>
      </c>
      <c r="X27" s="156">
        <f>IFERROR(VLOOKUP($C$3&amp;$B27&amp;X$5,BASE_OUTROSIND!F:W,18,0),"Selecione a unidade")</f>
        <v>10</v>
      </c>
      <c r="Y27" s="15"/>
    </row>
    <row r="28" spans="2:25" ht="51">
      <c r="B28" s="13" t="s">
        <v>99</v>
      </c>
      <c r="C28" s="14" t="str">
        <f>VLOOKUP(B28,BASE_TODOS!B:D,3,0)</f>
        <v xml:space="preserve">Diretriz 1 - Promover ações para fortalecer a gestão dos processos de ensino-aprendizagem, possibilitando a ampliação qualificada do número de egressos em todos os níveis de ensino. </v>
      </c>
      <c r="D28" s="14" t="str">
        <f>VLOOKUP(B28,BASE_TODOS!B:E,4,0)</f>
        <v>Estudantes de graduação estrangeiros recebidos para conclusão plena do curso (exemplos: PEC-G + Timor Leste)</v>
      </c>
      <c r="E28" s="14" t="str">
        <f>VLOOKUP(B28,BASE_TODOS!B:F,5,0)</f>
        <v>Soma do número de estudantes de graduação recebidos  para conclusão plena do curso (exemplos: PEC-G + Timor Leste)</v>
      </c>
      <c r="F28" s="14" t="str">
        <f>VLOOKUP(B28,BASE_TODOS!B:G,6,0)</f>
        <v>Manter o número de Estudantes de graduação estrangeiros recebidos para conclusão plena do curso (exemplos: PEC-G + Timor Leste)</v>
      </c>
      <c r="G28" s="14" t="str">
        <f>VLOOKUP(B28,BASE_TODOS!B:H,7,0)</f>
        <v>Estudantes</v>
      </c>
      <c r="H28" s="15">
        <f>VLOOKUP(B28,BASE_TODOS!B:J,9,0)</f>
        <v>20</v>
      </c>
      <c r="I28" s="156">
        <f>IFERROR(VLOOKUP($C$3&amp;$B28&amp;I$5,BASE_OUTROSIND!A:R,18,0),"Selecione a unidade")</f>
        <v>0</v>
      </c>
      <c r="J28" s="15"/>
      <c r="K28" s="15">
        <f>VLOOKUP(B28,BASE_TODOS!B:K,10,0)</f>
        <v>20</v>
      </c>
      <c r="L28" s="156">
        <f>IFERROR(VLOOKUP($C$3&amp;$B28&amp;L$5,BASE_OUTROSIND!B:S,18,0),"Selecione a unidade")</f>
        <v>0</v>
      </c>
      <c r="M28" s="15"/>
      <c r="N28" s="15">
        <f>VLOOKUP(B28,BASE_TODOS!B:L,11,0)</f>
        <v>20</v>
      </c>
      <c r="O28" s="156">
        <f>IFERROR(VLOOKUP($C$3&amp;$B28&amp;O$5,BASE_OUTROSIND!C:T,18,0),"Selecione a unidade")</f>
        <v>0</v>
      </c>
      <c r="P28" s="15"/>
      <c r="Q28" s="15">
        <f>VLOOKUP(B28,BASE_TODOS!B:M,12,0)</f>
        <v>30</v>
      </c>
      <c r="R28" s="156">
        <f>IFERROR(VLOOKUP($C$3&amp;$B28&amp;R$5,BASE_OUTROSIND!D:U,18,0),"Selecione a unidade")</f>
        <v>0</v>
      </c>
      <c r="S28" s="15"/>
      <c r="T28" s="15">
        <f>VLOOKUP(B28,BASE_TODOS!B:N,13,0)</f>
        <v>30</v>
      </c>
      <c r="U28" s="156">
        <f>IFERROR(VLOOKUP($C$3&amp;$B28&amp;U$5,BASE_OUTROSIND!E:V,18,0),"Selecione a unidade")</f>
        <v>0</v>
      </c>
      <c r="V28" s="15"/>
      <c r="W28" s="15">
        <f>VLOOKUP(B28,BASE_TODOS!B:O,14,0)</f>
        <v>30</v>
      </c>
      <c r="X28" s="156">
        <f>IFERROR(VLOOKUP($C$3&amp;$B28&amp;X$5,BASE_OUTROSIND!F:W,18,0),"Selecione a unidade")</f>
        <v>0</v>
      </c>
      <c r="Y28" s="15"/>
    </row>
    <row r="29" spans="2:25" ht="51">
      <c r="B29" s="13" t="s">
        <v>100</v>
      </c>
      <c r="C29" s="14" t="str">
        <f>VLOOKUP(B29,BASE_TODOS!B:D,3,0)</f>
        <v>Diretriz 6 - Promover e fortalecer o processo de internacionalização e interinstitucionalização no ensino, na pesquisa e na extensão, favorecendo sua inserção no rol de universidades reconhecidas mundialmente.</v>
      </c>
      <c r="D29" s="14" t="str">
        <f>VLOOKUP(B29,BASE_TODOS!B:E,4,0)</f>
        <v>Estudantes de pós-graduação stricto sensu participantes de ações de mobilidade internacional (alunos recebidos)</v>
      </c>
      <c r="E29" s="14" t="str">
        <f>VLOOKUP(B29,BASE_TODOS!B:F,5,0)</f>
        <v>N.º de estudantes de pós-graduação stricto sensu em ações de mobilidade internacional (alunos recebidos)</v>
      </c>
      <c r="F29" s="14" t="str">
        <f>VLOOKUP(B29,BASE_TODOS!B:G,6,0)</f>
        <v>Manter o número de Estudantes de pós-graduação stricto sensu participantes de ações de mobilidade internacional (alunos recebidos)</v>
      </c>
      <c r="G29" s="14" t="str">
        <f>VLOOKUP(B29,BASE_TODOS!B:H,7,0)</f>
        <v>Estudantes</v>
      </c>
      <c r="H29" s="15">
        <f>VLOOKUP(B29,BASE_TODOS!B:J,9,0)</f>
        <v>16</v>
      </c>
      <c r="I29" s="156">
        <f>IFERROR(VLOOKUP($C$3&amp;$B29&amp;I$5,BASE_OUTROSIND!A:R,18,0),"Selecione a unidade")</f>
        <v>1</v>
      </c>
      <c r="J29" s="15"/>
      <c r="K29" s="15">
        <f>VLOOKUP(B29,BASE_TODOS!B:K,10,0)</f>
        <v>16</v>
      </c>
      <c r="L29" s="156">
        <f>IFERROR(VLOOKUP($C$3&amp;$B29&amp;L$5,BASE_OUTROSIND!B:S,18,0),"Selecione a unidade")</f>
        <v>1</v>
      </c>
      <c r="M29" s="15"/>
      <c r="N29" s="15">
        <f>VLOOKUP(B29,BASE_TODOS!B:L,11,0)</f>
        <v>24</v>
      </c>
      <c r="O29" s="156">
        <f>IFERROR(VLOOKUP($C$3&amp;$B29&amp;O$5,BASE_OUTROSIND!C:T,18,0),"Selecione a unidade")</f>
        <v>2</v>
      </c>
      <c r="P29" s="15"/>
      <c r="Q29" s="15">
        <f>VLOOKUP(B29,BASE_TODOS!B:M,12,0)</f>
        <v>32</v>
      </c>
      <c r="R29" s="156">
        <f>IFERROR(VLOOKUP($C$3&amp;$B29&amp;R$5,BASE_OUTROSIND!D:U,18,0),"Selecione a unidade")</f>
        <v>2</v>
      </c>
      <c r="S29" s="15"/>
      <c r="T29" s="15">
        <f>VLOOKUP(B29,BASE_TODOS!B:N,13,0)</f>
        <v>32</v>
      </c>
      <c r="U29" s="156">
        <f>IFERROR(VLOOKUP($C$3&amp;$B29&amp;U$5,BASE_OUTROSIND!E:V,18,0),"Selecione a unidade")</f>
        <v>3</v>
      </c>
      <c r="V29" s="15"/>
      <c r="W29" s="15">
        <f>VLOOKUP(B29,BASE_TODOS!B:O,14,0)</f>
        <v>48</v>
      </c>
      <c r="X29" s="156">
        <f>IFERROR(VLOOKUP($C$3&amp;$B29&amp;X$5,BASE_OUTROSIND!F:W,18,0),"Selecione a unidade")</f>
        <v>5</v>
      </c>
      <c r="Y29" s="15"/>
    </row>
    <row r="30" spans="2:25" ht="63.75">
      <c r="B30" s="13" t="s">
        <v>101</v>
      </c>
      <c r="C30" s="14" t="str">
        <f>VLOOKUP(B30,BASE_TODOS!B:D,3,0)</f>
        <v>Diretriz 6 - Promover e fortalecer o processo de internacionalização e interinstitucionalização no ensino, na pesquisa e na extensão, favorecendo sua inserção no rol de universidades reconhecidas mundialmente.</v>
      </c>
      <c r="D30" s="14" t="str">
        <f>VLOOKUP(B30,BASE_TODOS!B:E,4,0)</f>
        <v>Estudantes de pós-graduação stricto sensu participantes de ações de mobilidade internacional (alunos enviados - exemplo: Doutorado-Sanduíche)</v>
      </c>
      <c r="E30" s="14" t="str">
        <f>VLOOKUP(B30,BASE_TODOS!B:F,5,0)</f>
        <v>N.º de estudantes de pós-graduação stricto sensu em ações de mobilidade internacional (alunos enviados)</v>
      </c>
      <c r="F30" s="14" t="str">
        <f>VLOOKUP(B30,BASE_TODOS!B:G,6,0)</f>
        <v>Manter o número de Estudantes de pós-graduação stricto sensu participantes de ações de mobilidade internacional (alunos enviados - exemplo: Doutorado-Sanduíche)</v>
      </c>
      <c r="G30" s="14" t="str">
        <f>VLOOKUP(B30,BASE_TODOS!B:H,7,0)</f>
        <v>Estudantes</v>
      </c>
      <c r="H30" s="15">
        <f>VLOOKUP(B30,BASE_TODOS!B:J,9,0)</f>
        <v>32</v>
      </c>
      <c r="I30" s="156">
        <f>IFERROR(VLOOKUP($C$3&amp;$B30&amp;I$5,BASE_OUTROSIND!A:R,18,0),"Selecione a unidade")</f>
        <v>6</v>
      </c>
      <c r="J30" s="15"/>
      <c r="K30" s="15">
        <f>VLOOKUP(B30,BASE_TODOS!B:K,10,0)</f>
        <v>48</v>
      </c>
      <c r="L30" s="156">
        <f>IFERROR(VLOOKUP($C$3&amp;$B30&amp;L$5,BASE_OUTROSIND!B:S,18,0),"Selecione a unidade")</f>
        <v>7</v>
      </c>
      <c r="M30" s="15"/>
      <c r="N30" s="15">
        <f>VLOOKUP(B30,BASE_TODOS!B:L,11,0)</f>
        <v>48</v>
      </c>
      <c r="O30" s="156">
        <f>IFERROR(VLOOKUP($C$3&amp;$B30&amp;O$5,BASE_OUTROSIND!C:T,18,0),"Selecione a unidade")</f>
        <v>7</v>
      </c>
      <c r="P30" s="15"/>
      <c r="Q30" s="15">
        <f>VLOOKUP(B30,BASE_TODOS!B:M,12,0)</f>
        <v>48</v>
      </c>
      <c r="R30" s="156">
        <f>IFERROR(VLOOKUP($C$3&amp;$B30&amp;R$5,BASE_OUTROSIND!D:U,18,0),"Selecione a unidade")</f>
        <v>10</v>
      </c>
      <c r="S30" s="15"/>
      <c r="T30" s="15">
        <f>VLOOKUP(B30,BASE_TODOS!B:N,13,0)</f>
        <v>48</v>
      </c>
      <c r="U30" s="156">
        <f>IFERROR(VLOOKUP($C$3&amp;$B30&amp;U$5,BASE_OUTROSIND!E:V,18,0),"Selecione a unidade")</f>
        <v>12</v>
      </c>
      <c r="V30" s="15"/>
      <c r="W30" s="15">
        <f>VLOOKUP(B30,BASE_TODOS!B:O,14,0)</f>
        <v>48</v>
      </c>
      <c r="X30" s="156">
        <f>IFERROR(VLOOKUP($C$3&amp;$B30&amp;X$5,BASE_OUTROSIND!F:W,18,0),"Selecione a unidade")</f>
        <v>15</v>
      </c>
      <c r="Y30" s="15"/>
    </row>
    <row r="31" spans="2:25" ht="63.75">
      <c r="B31" s="13" t="s">
        <v>102</v>
      </c>
      <c r="C31" s="14" t="str">
        <f>VLOOKUP(B31,BASE_TODOS!B:D,3,0)</f>
        <v>Diretriz 6 - Promover e fortalecer o processo de internacionalização e interinstitucionalização no ensino, na pesquisa e na extensão, favorecendo sua inserção no rol de universidades reconhecidas mundialmente.</v>
      </c>
      <c r="D31" s="14" t="str">
        <f>VLOOKUP(B31,BASE_TODOS!B:E,4,0)</f>
        <v>Estudantes de pós-graduação stricto sensu estrangeiros recebidos para conclusão plena do curso (exemplos: PEC-PG + OEA + PROAFRI)</v>
      </c>
      <c r="E31" s="14" t="str">
        <f>VLOOKUP(B31,BASE_TODOS!B:F,5,0)</f>
        <v>Soma do número de estudantes de pós-graduação stricto sensu estrangeiros recebidos para conclusão plena do curso (exemplos: PEC-PG + OEA + PROAFRI)</v>
      </c>
      <c r="F31" s="14" t="str">
        <f>VLOOKUP(B31,BASE_TODOS!B:G,6,0)</f>
        <v>Manter o número de Estudantes de pós-graduação stricto sensu estrangeiros recebidos para conclusão plena do curso (exemplos: PEC-PG + OEA + PROAFRI)</v>
      </c>
      <c r="G31" s="14" t="str">
        <f>VLOOKUP(B31,BASE_TODOS!B:H,7,0)</f>
        <v>Estudantes</v>
      </c>
      <c r="H31" s="15">
        <f>VLOOKUP(B31,BASE_TODOS!B:J,9,0)</f>
        <v>16</v>
      </c>
      <c r="I31" s="156">
        <f>IFERROR(VLOOKUP($C$3&amp;$B31&amp;I$5,BASE_OUTROSIND!A:R,18,0),"Selecione a unidade")</f>
        <v>1</v>
      </c>
      <c r="J31" s="15"/>
      <c r="K31" s="15">
        <f>VLOOKUP(B31,BASE_TODOS!B:K,10,0)</f>
        <v>16</v>
      </c>
      <c r="L31" s="156">
        <f>IFERROR(VLOOKUP($C$3&amp;$B31&amp;L$5,BASE_OUTROSIND!B:S,18,0),"Selecione a unidade")</f>
        <v>1</v>
      </c>
      <c r="M31" s="15"/>
      <c r="N31" s="15">
        <f>VLOOKUP(B31,BASE_TODOS!B:L,11,0)</f>
        <v>24</v>
      </c>
      <c r="O31" s="156">
        <f>IFERROR(VLOOKUP($C$3&amp;$B31&amp;O$5,BASE_OUTROSIND!C:T,18,0),"Selecione a unidade")</f>
        <v>2</v>
      </c>
      <c r="P31" s="15"/>
      <c r="Q31" s="15">
        <f>VLOOKUP(B31,BASE_TODOS!B:M,12,0)</f>
        <v>24</v>
      </c>
      <c r="R31" s="156">
        <f>IFERROR(VLOOKUP($C$3&amp;$B31&amp;R$5,BASE_OUTROSIND!D:U,18,0),"Selecione a unidade")</f>
        <v>2</v>
      </c>
      <c r="S31" s="15"/>
      <c r="T31" s="15">
        <f>VLOOKUP(B31,BASE_TODOS!B:N,13,0)</f>
        <v>24</v>
      </c>
      <c r="U31" s="156">
        <f>IFERROR(VLOOKUP($C$3&amp;$B31&amp;U$5,BASE_OUTROSIND!E:V,18,0),"Selecione a unidade")</f>
        <v>3</v>
      </c>
      <c r="V31" s="15"/>
      <c r="W31" s="15">
        <f>VLOOKUP(B31,BASE_TODOS!B:O,14,0)</f>
        <v>32</v>
      </c>
      <c r="X31" s="156">
        <f>IFERROR(VLOOKUP($C$3&amp;$B31&amp;X$5,BASE_OUTROSIND!F:W,18,0),"Selecione a unidade")</f>
        <v>5</v>
      </c>
      <c r="Y31" s="15"/>
    </row>
    <row r="32" spans="2:25" ht="51">
      <c r="B32" s="13" t="s">
        <v>103</v>
      </c>
      <c r="C32" s="14" t="str">
        <f>VLOOKUP(B32,BASE_TODOS!B:D,3,0)</f>
        <v>Diretriz 6 - Promover e fortalecer o processo de internacionalização e interinstitucionalização no ensino, na pesquisa e na extensão, favorecendo sua inserção no rol de universidades reconhecidas mundialmente.</v>
      </c>
      <c r="D32" s="14" t="str">
        <f>VLOOKUP(B32,BASE_TODOS!B:E,4,0)</f>
        <v>Taxa de colaboração internacional em artigos científicos</v>
      </c>
      <c r="E32" s="14" t="str">
        <f>VLOOKUP(B32,BASE_TODOS!B:F,5,0)</f>
        <v xml:space="preserve">(n.º de artigos com colaboração internacional /nº de artigos publicados) x 100	</v>
      </c>
      <c r="F32" s="14" t="str">
        <f>VLOOKUP(B32,BASE_TODOS!B:G,6,0)</f>
        <v>Elevar a Taxa de colaboração internacional em artigos científicos</v>
      </c>
      <c r="G32" s="14" t="str">
        <f>VLOOKUP(B32,BASE_TODOS!B:H,7,0)</f>
        <v>Percentual (%)</v>
      </c>
      <c r="H32" s="15">
        <f>VLOOKUP(B32,BASE_TODOS!B:J,9,0)</f>
        <v>10.77</v>
      </c>
      <c r="I32" s="156">
        <f>IFERROR(VLOOKUP($C$3&amp;$B32&amp;I$5,BASE_OUTROSIND!A:R,18,0),"Selecione a unidade")</f>
        <v>21</v>
      </c>
      <c r="J32" s="15"/>
      <c r="K32" s="15">
        <f>VLOOKUP(B32,BASE_TODOS!B:K,10,0)</f>
        <v>12.51</v>
      </c>
      <c r="L32" s="156">
        <f>IFERROR(VLOOKUP($C$3&amp;$B32&amp;L$5,BASE_OUTROSIND!B:S,18,0),"Selecione a unidade")</f>
        <v>21</v>
      </c>
      <c r="M32" s="15"/>
      <c r="N32" s="15">
        <f>VLOOKUP(B32,BASE_TODOS!B:L,11,0)</f>
        <v>14.48</v>
      </c>
      <c r="O32" s="156">
        <f>IFERROR(VLOOKUP($C$3&amp;$B32&amp;O$5,BASE_OUTROSIND!C:T,18,0),"Selecione a unidade")</f>
        <v>22</v>
      </c>
      <c r="P32" s="15"/>
      <c r="Q32" s="15">
        <f>VLOOKUP(B32,BASE_TODOS!B:M,12,0)</f>
        <v>15.63</v>
      </c>
      <c r="R32" s="156">
        <f>IFERROR(VLOOKUP($C$3&amp;$B32&amp;R$5,BASE_OUTROSIND!D:U,18,0),"Selecione a unidade")</f>
        <v>22</v>
      </c>
      <c r="S32" s="15"/>
      <c r="T32" s="15">
        <f>VLOOKUP(B32,BASE_TODOS!B:N,13,0)</f>
        <v>16.82</v>
      </c>
      <c r="U32" s="156">
        <f>IFERROR(VLOOKUP($C$3&amp;$B32&amp;U$5,BASE_OUTROSIND!E:V,18,0),"Selecione a unidade")</f>
        <v>23</v>
      </c>
      <c r="V32" s="15"/>
      <c r="W32" s="15">
        <f>VLOOKUP(B32,BASE_TODOS!B:O,14,0)</f>
        <v>18.079999999999998</v>
      </c>
      <c r="X32" s="156">
        <f>IFERROR(VLOOKUP($C$3&amp;$B32&amp;X$5,BASE_OUTROSIND!F:W,18,0),"Selecione a unidade")</f>
        <v>23</v>
      </c>
      <c r="Y32" s="15"/>
    </row>
    <row r="33" spans="2:25" ht="51">
      <c r="B33" s="13" t="s">
        <v>104</v>
      </c>
      <c r="C33" s="14" t="str">
        <f>VLOOKUP(B33,BASE_TODOS!B:D,3,0)</f>
        <v>Diretriz 6 - Promover e fortalecer o processo de internacionalização e interinstitucionalização no ensino, na pesquisa e na extensão, favorecendo sua inserção no rol de universidades reconhecidas mundialmente.</v>
      </c>
      <c r="D33" s="14" t="str">
        <f>VLOOKUP(B33,BASE_TODOS!B:E,4,0)</f>
        <v>Taxa de participação de pesquisadores em missões no exterior (exemplo: PRINT-UFU)</v>
      </c>
      <c r="E33" s="14" t="str">
        <f>VLOOKUP(B33,BASE_TODOS!B:F,5,0)</f>
        <v>[(n.º de pesquisadores participantes de missão no exterior no ano)/(n.º de pesquisadores participantes de missão no exterior no ano anterior) - 1] x 100</v>
      </c>
      <c r="F33" s="14" t="str">
        <f>VLOOKUP(B33,BASE_TODOS!B:G,6,0)</f>
        <v>Manter a Taxa de participação de pesquisadores em missões no exterior (exemplo: PRINT-UFU)</v>
      </c>
      <c r="G33" s="14" t="str">
        <f>VLOOKUP(B33,BASE_TODOS!B:H,7,0)</f>
        <v>Percentual (%)</v>
      </c>
      <c r="H33" s="15">
        <f>VLOOKUP(B33,BASE_TODOS!B:J,9,0)</f>
        <v>16</v>
      </c>
      <c r="I33" s="156">
        <f>IFERROR(VLOOKUP($C$3&amp;$B33&amp;I$5,BASE_OUTROSIND!A:R,18,0),"Selecione a unidade")</f>
        <v>4</v>
      </c>
      <c r="J33" s="15"/>
      <c r="K33" s="15">
        <f>VLOOKUP(B33,BASE_TODOS!B:K,10,0)</f>
        <v>24</v>
      </c>
      <c r="L33" s="156">
        <f>IFERROR(VLOOKUP($C$3&amp;$B33&amp;L$5,BASE_OUTROSIND!B:S,18,0),"Selecione a unidade")</f>
        <v>5</v>
      </c>
      <c r="M33" s="15"/>
      <c r="N33" s="15">
        <f>VLOOKUP(B33,BASE_TODOS!B:L,11,0)</f>
        <v>32</v>
      </c>
      <c r="O33" s="156">
        <f>IFERROR(VLOOKUP($C$3&amp;$B33&amp;O$5,BASE_OUTROSIND!C:T,18,0),"Selecione a unidade")</f>
        <v>6</v>
      </c>
      <c r="P33" s="15"/>
      <c r="Q33" s="15">
        <f>VLOOKUP(B33,BASE_TODOS!B:M,12,0)</f>
        <v>48</v>
      </c>
      <c r="R33" s="156">
        <f>IFERROR(VLOOKUP($C$3&amp;$B33&amp;R$5,BASE_OUTROSIND!D:U,18,0),"Selecione a unidade")</f>
        <v>7</v>
      </c>
      <c r="S33" s="15"/>
      <c r="T33" s="15">
        <f>VLOOKUP(B33,BASE_TODOS!B:N,13,0)</f>
        <v>32</v>
      </c>
      <c r="U33" s="156">
        <f>IFERROR(VLOOKUP($C$3&amp;$B33&amp;U$5,BASE_OUTROSIND!E:V,18,0),"Selecione a unidade")</f>
        <v>8</v>
      </c>
      <c r="V33" s="15"/>
      <c r="W33" s="15">
        <f>VLOOKUP(B33,BASE_TODOS!B:O,14,0)</f>
        <v>32</v>
      </c>
      <c r="X33" s="156">
        <f>IFERROR(VLOOKUP($C$3&amp;$B33&amp;X$5,BASE_OUTROSIND!F:W,18,0),"Selecione a unidade")</f>
        <v>10</v>
      </c>
      <c r="Y33" s="15"/>
    </row>
    <row r="34" spans="2:25" ht="38.25">
      <c r="B34" s="13" t="s">
        <v>105</v>
      </c>
      <c r="C34" s="14" t="str">
        <f>VLOOKUP(B34,BASE_TODOS!B:D,3,0)</f>
        <v>Diretriz 2 - Aprimorar os processos de desenvolvimento da pesquisa, da tecnologia e da inovação para gerar conhecimentos e produtos sustentáveis.</v>
      </c>
      <c r="D34" s="14" t="str">
        <f>VLOOKUP(B34,BASE_TODOS!B:E,4,0)</f>
        <v xml:space="preserve">Novos cursos de pós-graduação stricto sensu </v>
      </c>
      <c r="E34" s="14" t="str">
        <f>VLOOKUP(B34,BASE_TODOS!B:F,5,0)</f>
        <v>Soma do número de novos cursos de pós-graduação stricto sensu (mestrado e doutorado)
Considerar os cursos que iniciaram as suas atividades</v>
      </c>
      <c r="F34" s="14" t="str">
        <f>VLOOKUP(B34,BASE_TODOS!B:G,6,0)</f>
        <v xml:space="preserve">Elevar o número de novos cursos de pós-graduação stricto sensu </v>
      </c>
      <c r="G34" s="14" t="str">
        <f>VLOOKUP(B34,BASE_TODOS!B:H,7,0)</f>
        <v>Cursos Novos</v>
      </c>
      <c r="H34" s="15">
        <f>VLOOKUP(B34,BASE_TODOS!B:J,9,0)</f>
        <v>1</v>
      </c>
      <c r="I34" s="156">
        <f>IFERROR(VLOOKUP($C$3&amp;$B34&amp;I$5,BASE_OUTROSIND!A:R,18,0),"Selecione a unidade")</f>
        <v>0</v>
      </c>
      <c r="J34" s="15"/>
      <c r="K34" s="15">
        <f>VLOOKUP(B34,BASE_TODOS!B:K,10,0)</f>
        <v>7</v>
      </c>
      <c r="L34" s="156">
        <f>IFERROR(VLOOKUP($C$3&amp;$B34&amp;L$5,BASE_OUTROSIND!B:S,18,0),"Selecione a unidade")</f>
        <v>0</v>
      </c>
      <c r="M34" s="15"/>
      <c r="N34" s="15">
        <f>VLOOKUP(B34,BASE_TODOS!B:L,11,0)</f>
        <v>8</v>
      </c>
      <c r="O34" s="156">
        <f>IFERROR(VLOOKUP($C$3&amp;$B34&amp;O$5,BASE_OUTROSIND!C:T,18,0),"Selecione a unidade")</f>
        <v>0</v>
      </c>
      <c r="P34" s="15"/>
      <c r="Q34" s="15">
        <f>VLOOKUP(B34,BASE_TODOS!B:M,12,0)</f>
        <v>5</v>
      </c>
      <c r="R34" s="156">
        <f>IFERROR(VLOOKUP($C$3&amp;$B34&amp;R$5,BASE_OUTROSIND!D:U,18,0),"Selecione a unidade")</f>
        <v>0</v>
      </c>
      <c r="S34" s="15"/>
      <c r="T34" s="15">
        <f>VLOOKUP(B34,BASE_TODOS!B:N,13,0)</f>
        <v>2</v>
      </c>
      <c r="U34" s="156">
        <f>IFERROR(VLOOKUP($C$3&amp;$B34&amp;U$5,BASE_OUTROSIND!E:V,18,0),"Selecione a unidade")</f>
        <v>0</v>
      </c>
      <c r="V34" s="15"/>
      <c r="W34" s="15">
        <f>VLOOKUP(B34,BASE_TODOS!B:O,14,0)</f>
        <v>1</v>
      </c>
      <c r="X34" s="156">
        <f>IFERROR(VLOOKUP($C$3&amp;$B34&amp;X$5,BASE_OUTROSIND!F:W,18,0),"Selecione a unidade")</f>
        <v>0</v>
      </c>
      <c r="Y34" s="15"/>
    </row>
    <row r="35" spans="2:25" ht="38.25">
      <c r="B35" s="13" t="s">
        <v>106</v>
      </c>
      <c r="C35" s="14" t="str">
        <f>VLOOKUP(B35,BASE_TODOS!B:D,3,0)</f>
        <v>Diretriz 2 - Aprimorar os processos de desenvolvimento da pesquisa, da tecnologia e da inovação para gerar conhecimentos e produtos sustentáveis.</v>
      </c>
      <c r="D35" s="14" t="str">
        <f>VLOOKUP(B35,BASE_TODOS!B:E,4,0)</f>
        <v>Conceito CAPES médio dos programas de pós-graduação stricto sensu</v>
      </c>
      <c r="E35" s="14" t="str">
        <f>VLOOKUP(B35,BASE_TODOS!B:F,5,0)</f>
        <v>Conceito calculado pela CAPES.
Considerar a média dos conceitos dos programas da unidade</v>
      </c>
      <c r="F35" s="14" t="str">
        <f>VLOOKUP(B35,BASE_TODOS!B:G,6,0)</f>
        <v>Elevar o Conceito CAPES médio dos programas de pós-graduação stricto sensu</v>
      </c>
      <c r="G35" s="14" t="str">
        <f>VLOOKUP(B35,BASE_TODOS!B:H,7,0)</f>
        <v>Conceito</v>
      </c>
      <c r="H35" s="15">
        <f>VLOOKUP(B35,BASE_TODOS!B:J,9,0)</f>
        <v>4.6128124999999995</v>
      </c>
      <c r="I35" s="156">
        <f>IFERROR(VLOOKUP($C$3&amp;$B35&amp;I$5,BASE_OUTROSIND!A:R,18,0),"Selecione a unidade")</f>
        <v>4</v>
      </c>
      <c r="J35" s="15"/>
      <c r="K35" s="15">
        <f>VLOOKUP(B35,BASE_TODOS!B:K,10,0)</f>
        <v>4.7534374999999995</v>
      </c>
      <c r="L35" s="156">
        <f>IFERROR(VLOOKUP($C$3&amp;$B35&amp;L$5,BASE_OUTROSIND!B:S,18,0),"Selecione a unidade")</f>
        <v>4</v>
      </c>
      <c r="M35" s="15"/>
      <c r="N35" s="15">
        <f>VLOOKUP(B35,BASE_TODOS!B:L,11,0)</f>
        <v>4.8106249999999999</v>
      </c>
      <c r="O35" s="156">
        <f>IFERROR(VLOOKUP($C$3&amp;$B35&amp;O$5,BASE_OUTROSIND!C:T,18,0),"Selecione a unidade")</f>
        <v>4</v>
      </c>
      <c r="P35" s="15"/>
      <c r="Q35" s="15">
        <f>VLOOKUP(B35,BASE_TODOS!B:M,12,0)</f>
        <v>5.2403124999999999</v>
      </c>
      <c r="R35" s="156">
        <f>IFERROR(VLOOKUP($C$3&amp;$B35&amp;R$5,BASE_OUTROSIND!D:U,18,0),"Selecione a unidade")</f>
        <v>5</v>
      </c>
      <c r="S35" s="15"/>
      <c r="T35" s="15">
        <f>VLOOKUP(B35,BASE_TODOS!B:N,13,0)</f>
        <v>5.3965624999999999</v>
      </c>
      <c r="U35" s="156">
        <f>IFERROR(VLOOKUP($C$3&amp;$B35&amp;U$5,BASE_OUTROSIND!E:V,18,0),"Selecione a unidade")</f>
        <v>5</v>
      </c>
      <c r="V35" s="15"/>
      <c r="W35" s="15">
        <f>VLOOKUP(B35,BASE_TODOS!B:O,14,0)</f>
        <v>5.4590624999999999</v>
      </c>
      <c r="X35" s="156">
        <f>IFERROR(VLOOKUP($C$3&amp;$B35&amp;X$5,BASE_OUTROSIND!F:W,18,0),"Selecione a unidade")</f>
        <v>5</v>
      </c>
      <c r="Y35" s="15"/>
    </row>
    <row r="36" spans="2:25" ht="38.25">
      <c r="B36" s="13" t="s">
        <v>107</v>
      </c>
      <c r="C36" s="14" t="str">
        <f>VLOOKUP(B36,BASE_TODOS!B:D,3,0)</f>
        <v>Diretriz 2 - Aprimorar os processos de desenvolvimento da pesquisa, da tecnologia e da inovação para gerar conhecimentos e produtos sustentáveis.</v>
      </c>
      <c r="D36" s="14" t="str">
        <f>VLOOKUP(B36,BASE_TODOS!B:E,4,0)</f>
        <v>Matriculados na pós-graduação stricto-sensu</v>
      </c>
      <c r="E36" s="14" t="str">
        <f>VLOOKUP(B36,BASE_TODOS!B:F,5,0)</f>
        <v>Soma do número de matriculados na pós-graduação stricto sensu</v>
      </c>
      <c r="F36" s="14" t="str">
        <f>VLOOKUP(B36,BASE_TODOS!B:G,6,0)</f>
        <v>Elevar o Número de matriculados na pós-graduação stricto-sensu</v>
      </c>
      <c r="G36" s="14" t="str">
        <f>VLOOKUP(B36,BASE_TODOS!B:H,7,0)</f>
        <v>Matriculados</v>
      </c>
      <c r="H36" s="15">
        <f>VLOOKUP(B36,BASE_TODOS!B:J,9,0)</f>
        <v>4274</v>
      </c>
      <c r="I36" s="156">
        <f>IFERROR(VLOOKUP($C$3&amp;$B36&amp;I$5,BASE_OUTROSIND!A:R,18,0),"Selecione a unidade")</f>
        <v>146</v>
      </c>
      <c r="J36" s="15"/>
      <c r="K36" s="15">
        <f>VLOOKUP(B36,BASE_TODOS!B:K,10,0)</f>
        <v>4410</v>
      </c>
      <c r="L36" s="156">
        <f>IFERROR(VLOOKUP($C$3&amp;$B36&amp;L$5,BASE_OUTROSIND!B:S,18,0),"Selecione a unidade")</f>
        <v>146</v>
      </c>
      <c r="M36" s="15"/>
      <c r="N36" s="15">
        <f>VLOOKUP(B36,BASE_TODOS!B:L,11,0)</f>
        <v>4583</v>
      </c>
      <c r="O36" s="156">
        <f>IFERROR(VLOOKUP($C$3&amp;$B36&amp;O$5,BASE_OUTROSIND!C:T,18,0),"Selecione a unidade")</f>
        <v>146</v>
      </c>
      <c r="P36" s="15"/>
      <c r="Q36" s="15">
        <f>VLOOKUP(B36,BASE_TODOS!B:M,12,0)</f>
        <v>4729</v>
      </c>
      <c r="R36" s="156">
        <f>IFERROR(VLOOKUP($C$3&amp;$B36&amp;R$5,BASE_OUTROSIND!D:U,18,0),"Selecione a unidade")</f>
        <v>146</v>
      </c>
      <c r="S36" s="15"/>
      <c r="T36" s="15">
        <f>VLOOKUP(B36,BASE_TODOS!B:N,13,0)</f>
        <v>4867</v>
      </c>
      <c r="U36" s="156">
        <f>IFERROR(VLOOKUP($C$3&amp;$B36&amp;U$5,BASE_OUTROSIND!E:V,18,0),"Selecione a unidade")</f>
        <v>146</v>
      </c>
      <c r="V36" s="15"/>
      <c r="W36" s="15">
        <f>VLOOKUP(B36,BASE_TODOS!B:O,14,0)</f>
        <v>4925</v>
      </c>
      <c r="X36" s="156">
        <f>IFERROR(VLOOKUP($C$3&amp;$B36&amp;X$5,BASE_OUTROSIND!F:W,18,0),"Selecione a unidade")</f>
        <v>146</v>
      </c>
      <c r="Y36" s="15"/>
    </row>
    <row r="37" spans="2:25" ht="38.25">
      <c r="B37" s="13" t="s">
        <v>108</v>
      </c>
      <c r="C37" s="14" t="str">
        <f>VLOOKUP(B37,BASE_TODOS!B:D,3,0)</f>
        <v>Diretriz 2 - Aprimorar os processos de desenvolvimento da pesquisa, da tecnologia e da inovação para gerar conhecimentos e produtos sustentáveis.</v>
      </c>
      <c r="D37" s="14" t="str">
        <f>VLOOKUP(B37,BASE_TODOS!B:E,4,0)</f>
        <v>Novos Cursos de especialização</v>
      </c>
      <c r="E37" s="14" t="str">
        <f>VLOOKUP(B37,BASE_TODOS!B:F,5,0)</f>
        <v>Soma do número de novos cursos de especialização criados no ano
Considerar os cursos que iniciaram as suas atividades (exceto residência)</v>
      </c>
      <c r="F37" s="14" t="str">
        <f>VLOOKUP(B37,BASE_TODOS!B:G,6,0)</f>
        <v>Elevar o Número de novos cursos de especialização</v>
      </c>
      <c r="G37" s="14" t="str">
        <f>VLOOKUP(B37,BASE_TODOS!B:H,7,0)</f>
        <v xml:space="preserve">Cursos Novos </v>
      </c>
      <c r="H37" s="15">
        <f>VLOOKUP(B37,BASE_TODOS!B:J,9,0)</f>
        <v>2</v>
      </c>
      <c r="I37" s="156">
        <f>IFERROR(VLOOKUP($C$3&amp;$B37&amp;I$5,BASE_OUTROSIND!A:R,18,0),"Selecione a unidade")</f>
        <v>0</v>
      </c>
      <c r="J37" s="15"/>
      <c r="K37" s="15">
        <f>VLOOKUP(B37,BASE_TODOS!B:K,10,0)</f>
        <v>4</v>
      </c>
      <c r="L37" s="156">
        <f>IFERROR(VLOOKUP($C$3&amp;$B37&amp;L$5,BASE_OUTROSIND!B:S,18,0),"Selecione a unidade")</f>
        <v>0</v>
      </c>
      <c r="M37" s="15"/>
      <c r="N37" s="15">
        <f>VLOOKUP(B37,BASE_TODOS!B:L,11,0)</f>
        <v>6</v>
      </c>
      <c r="O37" s="156">
        <f>IFERROR(VLOOKUP($C$3&amp;$B37&amp;O$5,BASE_OUTROSIND!C:T,18,0),"Selecione a unidade")</f>
        <v>0</v>
      </c>
      <c r="P37" s="15"/>
      <c r="Q37" s="15">
        <f>VLOOKUP(B37,BASE_TODOS!B:M,12,0)</f>
        <v>1</v>
      </c>
      <c r="R37" s="156">
        <f>IFERROR(VLOOKUP($C$3&amp;$B37&amp;R$5,BASE_OUTROSIND!D:U,18,0),"Selecione a unidade")</f>
        <v>0</v>
      </c>
      <c r="S37" s="15"/>
      <c r="T37" s="15">
        <f>VLOOKUP(B37,BASE_TODOS!B:N,13,0)</f>
        <v>0</v>
      </c>
      <c r="U37" s="156">
        <f>IFERROR(VLOOKUP($C$3&amp;$B37&amp;U$5,BASE_OUTROSIND!E:V,18,0),"Selecione a unidade")</f>
        <v>0</v>
      </c>
      <c r="V37" s="15"/>
      <c r="W37" s="15">
        <f>VLOOKUP(B37,BASE_TODOS!B:O,14,0)</f>
        <v>0</v>
      </c>
      <c r="X37" s="156">
        <f>IFERROR(VLOOKUP($C$3&amp;$B37&amp;X$5,BASE_OUTROSIND!F:W,18,0),"Selecione a unidade")</f>
        <v>0</v>
      </c>
      <c r="Y37" s="15"/>
    </row>
    <row r="38" spans="2:25" ht="38.25">
      <c r="B38" s="13" t="s">
        <v>109</v>
      </c>
      <c r="C38" s="14" t="str">
        <f>VLOOKUP(B38,BASE_TODOS!B:D,3,0)</f>
        <v>Diretriz 2 - Aprimorar os processos de desenvolvimento da pesquisa, da tecnologia e da inovação para gerar conhecimentos e produtos sustentáveis.</v>
      </c>
      <c r="D38" s="14" t="str">
        <f>VLOOKUP(B38,BASE_TODOS!B:E,4,0)</f>
        <v>Matriculados nos cursos de residência médica</v>
      </c>
      <c r="E38" s="14" t="str">
        <f>VLOOKUP(B38,BASE_TODOS!B:F,5,0)</f>
        <v xml:space="preserve">Soma do número de matriculados nos cursos de  residência médica
</v>
      </c>
      <c r="F38" s="14" t="str">
        <f>VLOOKUP(B38,BASE_TODOS!B:G,6,0)</f>
        <v>Manter o Número de matriculados nos cursos de residência médica</v>
      </c>
      <c r="G38" s="14" t="str">
        <f>VLOOKUP(B38,BASE_TODOS!B:H,7,0)</f>
        <v>Matriculados</v>
      </c>
      <c r="H38" s="15">
        <f>VLOOKUP(B38,BASE_TODOS!B:J,9,0)</f>
        <v>290</v>
      </c>
      <c r="I38" s="156">
        <f>IFERROR(VLOOKUP($C$3&amp;$B38&amp;I$5,BASE_OUTROSIND!A:R,18,0),"Selecione a unidade")</f>
        <v>0</v>
      </c>
      <c r="J38" s="15"/>
      <c r="K38" s="15">
        <f>VLOOKUP(B38,BASE_TODOS!B:K,10,0)</f>
        <v>290</v>
      </c>
      <c r="L38" s="156">
        <f>IFERROR(VLOOKUP($C$3&amp;$B38&amp;L$5,BASE_OUTROSIND!B:S,18,0),"Selecione a unidade")</f>
        <v>0</v>
      </c>
      <c r="M38" s="15"/>
      <c r="N38" s="15">
        <f>VLOOKUP(B38,BASE_TODOS!B:L,11,0)</f>
        <v>290</v>
      </c>
      <c r="O38" s="156">
        <f>IFERROR(VLOOKUP($C$3&amp;$B38&amp;O$5,BASE_OUTROSIND!C:T,18,0),"Selecione a unidade")</f>
        <v>0</v>
      </c>
      <c r="P38" s="15"/>
      <c r="Q38" s="15">
        <f>VLOOKUP(B38,BASE_TODOS!B:M,12,0)</f>
        <v>290</v>
      </c>
      <c r="R38" s="156">
        <f>IFERROR(VLOOKUP($C$3&amp;$B38&amp;R$5,BASE_OUTROSIND!D:U,18,0),"Selecione a unidade")</f>
        <v>0</v>
      </c>
      <c r="S38" s="15"/>
      <c r="T38" s="15">
        <f>VLOOKUP(B38,BASE_TODOS!B:N,13,0)</f>
        <v>290</v>
      </c>
      <c r="U38" s="156">
        <f>IFERROR(VLOOKUP($C$3&amp;$B38&amp;U$5,BASE_OUTROSIND!E:V,18,0),"Selecione a unidade")</f>
        <v>0</v>
      </c>
      <c r="V38" s="15"/>
      <c r="W38" s="15">
        <f>VLOOKUP(B38,BASE_TODOS!B:O,14,0)</f>
        <v>290</v>
      </c>
      <c r="X38" s="156">
        <f>IFERROR(VLOOKUP($C$3&amp;$B38&amp;X$5,BASE_OUTROSIND!F:W,18,0),"Selecione a unidade")</f>
        <v>0</v>
      </c>
      <c r="Y38" s="15"/>
    </row>
    <row r="39" spans="2:25" ht="38.25">
      <c r="B39" s="13" t="s">
        <v>110</v>
      </c>
      <c r="C39" s="14" t="str">
        <f>VLOOKUP(B39,BASE_TODOS!B:D,3,0)</f>
        <v>Diretriz 2 - Aprimorar os processos de desenvolvimento da pesquisa, da tecnologia e da inovação para gerar conhecimentos e produtos sustentáveis.</v>
      </c>
      <c r="D39" s="14" t="str">
        <f>VLOOKUP(B39,BASE_TODOS!B:E,4,0)</f>
        <v>Novos cursos de residência uni e multiprofissional</v>
      </c>
      <c r="E39" s="14" t="str">
        <f>VLOOKUP(B39,BASE_TODOS!B:F,5,0)</f>
        <v>Soma do número de novos cursos de residência  uni e multiprofissional 
Considerar os cursos que iniciaram as suas atividades</v>
      </c>
      <c r="F39" s="14" t="str">
        <f>VLOOKUP(B39,BASE_TODOS!B:G,6,0)</f>
        <v>Elevar o Número de novos  cursos de residência uni e multiprofissional</v>
      </c>
      <c r="G39" s="14" t="str">
        <f>VLOOKUP(B39,BASE_TODOS!B:H,7,0)</f>
        <v>Novos Cursos</v>
      </c>
      <c r="H39" s="15">
        <f>VLOOKUP(B39,BASE_TODOS!B:J,9,0)</f>
        <v>0</v>
      </c>
      <c r="I39" s="156">
        <f>IFERROR(VLOOKUP($C$3&amp;$B39&amp;I$5,BASE_OUTROSIND!A:R,18,0),"Selecione a unidade")</f>
        <v>0</v>
      </c>
      <c r="J39" s="15"/>
      <c r="K39" s="15">
        <f>VLOOKUP(B39,BASE_TODOS!B:K,10,0)</f>
        <v>1</v>
      </c>
      <c r="L39" s="156">
        <f>IFERROR(VLOOKUP($C$3&amp;$B39&amp;L$5,BASE_OUTROSIND!B:S,18,0),"Selecione a unidade")</f>
        <v>0</v>
      </c>
      <c r="M39" s="15"/>
      <c r="N39" s="15">
        <f>VLOOKUP(B39,BASE_TODOS!B:L,11,0)</f>
        <v>3</v>
      </c>
      <c r="O39" s="156">
        <f>IFERROR(VLOOKUP($C$3&amp;$B39&amp;O$5,BASE_OUTROSIND!C:T,18,0),"Selecione a unidade")</f>
        <v>0</v>
      </c>
      <c r="P39" s="15"/>
      <c r="Q39" s="15">
        <f>VLOOKUP(B39,BASE_TODOS!B:M,12,0)</f>
        <v>0</v>
      </c>
      <c r="R39" s="156">
        <f>IFERROR(VLOOKUP($C$3&amp;$B39&amp;R$5,BASE_OUTROSIND!D:U,18,0),"Selecione a unidade")</f>
        <v>0</v>
      </c>
      <c r="S39" s="15"/>
      <c r="T39" s="15">
        <f>VLOOKUP(B39,BASE_TODOS!B:N,13,0)</f>
        <v>0</v>
      </c>
      <c r="U39" s="156">
        <f>IFERROR(VLOOKUP($C$3&amp;$B39&amp;U$5,BASE_OUTROSIND!E:V,18,0),"Selecione a unidade")</f>
        <v>0</v>
      </c>
      <c r="V39" s="15"/>
      <c r="W39" s="15">
        <f>VLOOKUP(B39,BASE_TODOS!B:O,14,0)</f>
        <v>0</v>
      </c>
      <c r="X39" s="156">
        <f>IFERROR(VLOOKUP($C$3&amp;$B39&amp;X$5,BASE_OUTROSIND!F:W,18,0),"Selecione a unidade")</f>
        <v>0</v>
      </c>
      <c r="Y39" s="15"/>
    </row>
    <row r="40" spans="2:25" ht="38.25">
      <c r="B40" s="13" t="s">
        <v>111</v>
      </c>
      <c r="C40" s="14" t="str">
        <f>VLOOKUP(B40,BASE_TODOS!B:D,3,0)</f>
        <v>Diretriz 2 - Aprimorar os processos de desenvolvimento da pesquisa, da tecnologia e da inovação para gerar conhecimentos e produtos sustentáveis.</v>
      </c>
      <c r="D40" s="14" t="str">
        <f>VLOOKUP(B40,BASE_TODOS!B:E,4,0)</f>
        <v>Matriculados nos cursos de residência uni e multiprofisisonal</v>
      </c>
      <c r="E40" s="14" t="str">
        <f>VLOOKUP(B40,BASE_TODOS!B:F,5,0)</f>
        <v>Soma do número de matriculados nos cursos de  residência uni e multiprofissional em funcionamento</v>
      </c>
      <c r="F40" s="14" t="str">
        <f>VLOOKUP(B40,BASE_TODOS!B:G,6,0)</f>
        <v>Elevar o Número de matriculados nos cursos de residência uni e multiprofisisonal</v>
      </c>
      <c r="G40" s="14" t="str">
        <f>VLOOKUP(B40,BASE_TODOS!B:H,7,0)</f>
        <v>Matriculados</v>
      </c>
      <c r="H40" s="15">
        <f>VLOOKUP(B40,BASE_TODOS!B:J,9,0)</f>
        <v>77</v>
      </c>
      <c r="I40" s="156">
        <f>IFERROR(VLOOKUP($C$3&amp;$B40&amp;I$5,BASE_OUTROSIND!A:R,18,0),"Selecione a unidade")</f>
        <v>0</v>
      </c>
      <c r="J40" s="15"/>
      <c r="K40" s="15">
        <f>VLOOKUP(B40,BASE_TODOS!B:K,10,0)</f>
        <v>83.666666666666671</v>
      </c>
      <c r="L40" s="156">
        <f>IFERROR(VLOOKUP($C$3&amp;$B40&amp;L$5,BASE_OUTROSIND!B:S,18,0),"Selecione a unidade")</f>
        <v>0</v>
      </c>
      <c r="M40" s="15"/>
      <c r="N40" s="15">
        <f>VLOOKUP(B40,BASE_TODOS!B:L,11,0)</f>
        <v>83.666666666666671</v>
      </c>
      <c r="O40" s="156">
        <f>IFERROR(VLOOKUP($C$3&amp;$B40&amp;O$5,BASE_OUTROSIND!C:T,18,0),"Selecione a unidade")</f>
        <v>0</v>
      </c>
      <c r="P40" s="15"/>
      <c r="Q40" s="15">
        <f>VLOOKUP(B40,BASE_TODOS!B:M,12,0)</f>
        <v>83.666666666666671</v>
      </c>
      <c r="R40" s="156">
        <f>IFERROR(VLOOKUP($C$3&amp;$B40&amp;R$5,BASE_OUTROSIND!D:U,18,0),"Selecione a unidade")</f>
        <v>0</v>
      </c>
      <c r="S40" s="15"/>
      <c r="T40" s="15">
        <f>VLOOKUP(B40,BASE_TODOS!B:N,13,0)</f>
        <v>83.666666666666671</v>
      </c>
      <c r="U40" s="156">
        <f>IFERROR(VLOOKUP($C$3&amp;$B40&amp;U$5,BASE_OUTROSIND!E:V,18,0),"Selecione a unidade")</f>
        <v>0</v>
      </c>
      <c r="V40" s="15"/>
      <c r="W40" s="15">
        <f>VLOOKUP(B40,BASE_TODOS!B:O,14,0)</f>
        <v>83.666666666666671</v>
      </c>
      <c r="X40" s="156">
        <f>IFERROR(VLOOKUP($C$3&amp;$B40&amp;X$5,BASE_OUTROSIND!F:W,18,0),"Selecione a unidade")</f>
        <v>0</v>
      </c>
      <c r="Y40" s="15"/>
    </row>
    <row r="41" spans="2:25" ht="178.5">
      <c r="B41" s="13" t="s">
        <v>112</v>
      </c>
      <c r="C41" s="14" t="str">
        <f>VLOOKUP(B41,BASE_TODOS!B:D,3,0)</f>
        <v>Diretriz 2 - Aprimorar os processos de desenvolvimento da pesquisa, da tecnologia e da inovação para gerar conhecimentos e produtos sustentáveis.</v>
      </c>
      <c r="D41" s="14" t="str">
        <f>VLOOKUP(B41,BASE_TODOS!B:E,4,0)</f>
        <v>Taxa de teses e dissertações dos PPGs com impacto econômico, social e ambiental
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v>
      </c>
      <c r="E41" s="14" t="str">
        <f>VLOOKUP(B41,BASE_TODOS!B:F,5,0)</f>
        <v>(Total de Teses e Dissertações dos PPGs com Impacto Econômico, Social e Ambiental /Total de Teses e Dissertações por ano defendidas) x 100</v>
      </c>
      <c r="F41" s="14" t="str">
        <f>VLOOKUP(B41,BASE_TODOS!B:G,6,0)</f>
        <v>Elevar aTaxa de teses e dissertações dos PPGs com impacto econômico, social e ambiental</v>
      </c>
      <c r="G41" s="14" t="str">
        <f>VLOOKUP(B41,BASE_TODOS!B:H,7,0)</f>
        <v>Percentual (%)</v>
      </c>
      <c r="H41" s="15">
        <f>VLOOKUP(B41,BASE_TODOS!B:J,9,0)</f>
        <v>86.454545454545453</v>
      </c>
      <c r="I41" s="156">
        <f>IFERROR(VLOOKUP($C$3&amp;$B41&amp;I$5,BASE_OUTROSIND!A:R,18,0),"Selecione a unidade")</f>
        <v>0</v>
      </c>
      <c r="J41" s="15"/>
      <c r="K41" s="15">
        <f>VLOOKUP(B41,BASE_TODOS!B:K,10,0)</f>
        <v>87.454545454545453</v>
      </c>
      <c r="L41" s="156">
        <f>IFERROR(VLOOKUP($C$3&amp;$B41&amp;L$5,BASE_OUTROSIND!B:S,18,0),"Selecione a unidade")</f>
        <v>0</v>
      </c>
      <c r="M41" s="15"/>
      <c r="N41" s="15">
        <f>VLOOKUP(B41,BASE_TODOS!B:L,11,0)</f>
        <v>88.318181818181813</v>
      </c>
      <c r="O41" s="156">
        <f>IFERROR(VLOOKUP($C$3&amp;$B41&amp;O$5,BASE_OUTROSIND!C:T,18,0),"Selecione a unidade")</f>
        <v>0</v>
      </c>
      <c r="P41" s="15"/>
      <c r="Q41" s="15">
        <f>VLOOKUP(B41,BASE_TODOS!B:M,12,0)</f>
        <v>88.545454545454547</v>
      </c>
      <c r="R41" s="156">
        <f>IFERROR(VLOOKUP($C$3&amp;$B41&amp;R$5,BASE_OUTROSIND!D:U,18,0),"Selecione a unidade")</f>
        <v>0</v>
      </c>
      <c r="S41" s="15"/>
      <c r="T41" s="15">
        <f>VLOOKUP(B41,BASE_TODOS!B:N,13,0)</f>
        <v>89.545454545454547</v>
      </c>
      <c r="U41" s="156">
        <f>IFERROR(VLOOKUP($C$3&amp;$B41&amp;U$5,BASE_OUTROSIND!E:V,18,0),"Selecione a unidade")</f>
        <v>0</v>
      </c>
      <c r="V41" s="15"/>
      <c r="W41" s="15">
        <f>VLOOKUP(B41,BASE_TODOS!B:O,14,0)</f>
        <v>90.27272727272728</v>
      </c>
      <c r="X41" s="156">
        <f>IFERROR(VLOOKUP($C$3&amp;$B41&amp;X$5,BASE_OUTROSIND!F:W,18,0),"Selecione a unidade")</f>
        <v>0</v>
      </c>
      <c r="Y41" s="15"/>
    </row>
    <row r="42" spans="2:25" ht="114.75">
      <c r="B42" s="13" t="s">
        <v>113</v>
      </c>
      <c r="C42" s="14" t="str">
        <f>VLOOKUP(B42,BASE_TODOS!B:D,3,0)</f>
        <v>Diretriz 2 - Aprimorar os processos de desenvolvimento da pesquisa, da tecnologia e da inovação para gerar conhecimentos e produtos sustentáveis.</v>
      </c>
      <c r="D42" s="14" t="str">
        <f>VLOOKUP(B42,BASE_TODOS!B:E,4,0)</f>
        <v>Taxa de produção científica qualificada como A4 ou superior nos PPGs-UFU
* O valor de referência 2019 não precisa ser informado, em virtude da alteração da classificação. O planejamento 2022-2027 deverá considerar a nova classificação A4, conforme orientações da PROPP.</v>
      </c>
      <c r="E42" s="14" t="str">
        <f>VLOOKUP(B42,BASE_TODOS!B:F,5,0)</f>
        <v>(Total de produções qualificadas como A4 ou superior nos PPGs-UFU/Total de produções qualificadas) x 100 
* podem ser consideradas todas as produções vinculadas ao programa, incluindo as produções de egressos e técnicos administrativos</v>
      </c>
      <c r="F42" s="14" t="str">
        <f>VLOOKUP(B42,BASE_TODOS!B:G,6,0)</f>
        <v>Elevar aTaxa de produção científica qualificada como A4 ou superior nos PPGs-UFU</v>
      </c>
      <c r="G42" s="14" t="str">
        <f>VLOOKUP(B42,BASE_TODOS!B:H,7,0)</f>
        <v>Percentual (%)</v>
      </c>
      <c r="H42" s="15">
        <f>VLOOKUP(B42,BASE_TODOS!B:J,9,0)</f>
        <v>63.04877641824249</v>
      </c>
      <c r="I42" s="156">
        <f>IFERROR(VLOOKUP($C$3&amp;$B42&amp;I$5,BASE_OUTROSIND!A:R,18,0),"Selecione a unidade")</f>
        <v>74</v>
      </c>
      <c r="J42" s="15"/>
      <c r="K42" s="15">
        <f>VLOOKUP(B42,BASE_TODOS!B:K,10,0)</f>
        <v>66.048776418242483</v>
      </c>
      <c r="L42" s="156">
        <f>IFERROR(VLOOKUP($C$3&amp;$B42&amp;L$5,BASE_OUTROSIND!B:S,18,0),"Selecione a unidade")</f>
        <v>74</v>
      </c>
      <c r="M42" s="15"/>
      <c r="N42" s="15">
        <f>VLOOKUP(B42,BASE_TODOS!B:L,11,0)</f>
        <v>68.00038932146829</v>
      </c>
      <c r="O42" s="156">
        <f>IFERROR(VLOOKUP($C$3&amp;$B42&amp;O$5,BASE_OUTROSIND!C:T,18,0),"Selecione a unidade")</f>
        <v>74</v>
      </c>
      <c r="P42" s="15"/>
      <c r="Q42" s="15">
        <f>VLOOKUP(B42,BASE_TODOS!B:M,12,0)</f>
        <v>69.858453837597324</v>
      </c>
      <c r="R42" s="156">
        <f>IFERROR(VLOOKUP($C$3&amp;$B42&amp;R$5,BASE_OUTROSIND!D:U,18,0),"Selecione a unidade")</f>
        <v>75</v>
      </c>
      <c r="S42" s="15"/>
      <c r="T42" s="15">
        <f>VLOOKUP(B42,BASE_TODOS!B:N,13,0)</f>
        <v>72.0036151279199</v>
      </c>
      <c r="U42" s="156">
        <f>IFERROR(VLOOKUP($C$3&amp;$B42&amp;U$5,BASE_OUTROSIND!E:V,18,0),"Selecione a unidade")</f>
        <v>75</v>
      </c>
      <c r="V42" s="15"/>
      <c r="W42" s="15">
        <f>VLOOKUP(B42,BASE_TODOS!B:O,14,0)</f>
        <v>73.697163515016669</v>
      </c>
      <c r="X42" s="156">
        <f>IFERROR(VLOOKUP($C$3&amp;$B42&amp;X$5,BASE_OUTROSIND!F:W,18,0),"Selecione a unidade")</f>
        <v>75</v>
      </c>
      <c r="Y42" s="15"/>
    </row>
    <row r="43" spans="2:25" ht="38.25">
      <c r="B43" s="13" t="s">
        <v>114</v>
      </c>
      <c r="C43" s="14" t="str">
        <f>VLOOKUP(B43,BASE_TODOS!B:D,3,0)</f>
        <v>Diretriz 2 - Aprimorar os processos de desenvolvimento da pesquisa, da tecnologia e da inovação para gerar conhecimentos e produtos sustentáveis.</v>
      </c>
      <c r="D43" s="14" t="str">
        <f>VLOOKUP(B43,BASE_TODOS!B:E,4,0)</f>
        <v>Taxa de produção científica com co-autoria com pesquisadores estrangeiros</v>
      </c>
      <c r="E43" s="14" t="str">
        <f>VLOOKUP(B43,BASE_TODOS!B:F,5,0)</f>
        <v xml:space="preserve">(Total de produções com autoria estrangeira/Total de produções)  x 100 </v>
      </c>
      <c r="F43" s="14" t="str">
        <f>VLOOKUP(B43,BASE_TODOS!B:G,6,0)</f>
        <v>Elevar aTaxa de produção científica com co-autoria com pesquisadores estrangeiros</v>
      </c>
      <c r="G43" s="14" t="str">
        <f>VLOOKUP(B43,BASE_TODOS!B:H,7,0)</f>
        <v>Percentual (%)</v>
      </c>
      <c r="H43" s="15">
        <f>VLOOKUP(B43,BASE_TODOS!B:J,9,0)</f>
        <v>12.266236559139786</v>
      </c>
      <c r="I43" s="156">
        <f>IFERROR(VLOOKUP($C$3&amp;$B43&amp;I$5,BASE_OUTROSIND!A:R,18,0),"Selecione a unidade")</f>
        <v>7</v>
      </c>
      <c r="J43" s="15"/>
      <c r="K43" s="15">
        <f>VLOOKUP(B43,BASE_TODOS!B:K,10,0)</f>
        <v>13.980430107526884</v>
      </c>
      <c r="L43" s="156">
        <f>IFERROR(VLOOKUP($C$3&amp;$B43&amp;L$5,BASE_OUTROSIND!B:S,18,0),"Selecione a unidade")</f>
        <v>7</v>
      </c>
      <c r="M43" s="15"/>
      <c r="N43" s="15">
        <f>VLOOKUP(B43,BASE_TODOS!B:L,11,0)</f>
        <v>15.907204301075272</v>
      </c>
      <c r="O43" s="156">
        <f>IFERROR(VLOOKUP($C$3&amp;$B43&amp;O$5,BASE_OUTROSIND!C:T,18,0),"Selecione a unidade")</f>
        <v>8</v>
      </c>
      <c r="P43" s="15"/>
      <c r="Q43" s="15">
        <f>VLOOKUP(B43,BASE_TODOS!B:M,12,0)</f>
        <v>17.005376344086024</v>
      </c>
      <c r="R43" s="156">
        <f>IFERROR(VLOOKUP($C$3&amp;$B43&amp;R$5,BASE_OUTROSIND!D:U,18,0),"Selecione a unidade")</f>
        <v>8</v>
      </c>
      <c r="S43" s="15"/>
      <c r="T43" s="15">
        <f>VLOOKUP(B43,BASE_TODOS!B:N,13,0)</f>
        <v>18.77956989247312</v>
      </c>
      <c r="U43" s="156">
        <f>IFERROR(VLOOKUP($C$3&amp;$B43&amp;U$5,BASE_OUTROSIND!E:V,18,0),"Selecione a unidade")</f>
        <v>9</v>
      </c>
      <c r="V43" s="15"/>
      <c r="W43" s="15">
        <f>VLOOKUP(B43,BASE_TODOS!B:O,14,0)</f>
        <v>19.053763440860216</v>
      </c>
      <c r="X43" s="156">
        <f>IFERROR(VLOOKUP($C$3&amp;$B43&amp;X$5,BASE_OUTROSIND!F:W,18,0),"Selecione a unidade")</f>
        <v>10</v>
      </c>
      <c r="Y43" s="15"/>
    </row>
  </sheetData>
  <conditionalFormatting sqref="I7:I43 L7:L43 O7:O43 R7:R43 U7:U43 X7:X43">
    <cfRule type="cellIs" dxfId="0" priority="6" operator="equal">
      <formula>"Selecione a unidade"</formula>
    </cfRule>
  </conditionalFormatting>
  <hyperlinks>
    <hyperlink ref="D3" r:id="rId1" xr:uid="{29880CAD-8A1F-41E9-AA86-6A057F488808}"/>
    <hyperlink ref="B1" location="MENU!A1" display="MENU" xr:uid="{7D11E021-6536-4511-93E8-61DAAFCCFEBA}"/>
  </hyperlinks>
  <pageMargins left="0.511811024" right="0.511811024" top="0.78740157499999996" bottom="0.78740157499999996" header="0.31496062000000002" footer="0.31496062000000002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45AD9C-20E3-48C1-9B7C-28B6BECD22D1}">
          <x14:formula1>
            <xm:f>SIGLASUNIDADES!$B$2:$B$33</xm:f>
          </x14:formula1>
          <xm:sqref>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5D109-F3CD-4A10-A3EF-DC0374AC4391}">
  <dimension ref="A2:X256"/>
  <sheetViews>
    <sheetView topLeftCell="A31" workbookViewId="0"/>
  </sheetViews>
  <sheetFormatPr defaultRowHeight="15"/>
  <sheetData>
    <row r="2" spans="1:24">
      <c r="A2" t="s">
        <v>115</v>
      </c>
      <c r="B2" t="s">
        <v>15</v>
      </c>
      <c r="C2" t="s">
        <v>116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117</v>
      </c>
      <c r="J2" t="s">
        <v>118</v>
      </c>
      <c r="K2" t="s">
        <v>119</v>
      </c>
      <c r="L2" t="s">
        <v>120</v>
      </c>
      <c r="M2" t="s">
        <v>121</v>
      </c>
      <c r="N2" t="s">
        <v>122</v>
      </c>
      <c r="O2" t="s">
        <v>123</v>
      </c>
      <c r="P2" t="s">
        <v>124</v>
      </c>
      <c r="Q2" t="s">
        <v>125</v>
      </c>
      <c r="R2" t="s">
        <v>126</v>
      </c>
      <c r="S2" t="s">
        <v>127</v>
      </c>
      <c r="T2" t="s">
        <v>128</v>
      </c>
      <c r="U2" t="s">
        <v>129</v>
      </c>
      <c r="V2" t="s">
        <v>130</v>
      </c>
      <c r="W2" t="s">
        <v>131</v>
      </c>
    </row>
    <row r="3" spans="1:24">
      <c r="A3" t="s">
        <v>132</v>
      </c>
      <c r="B3" t="s">
        <v>133</v>
      </c>
      <c r="C3" t="s">
        <v>134</v>
      </c>
      <c r="D3" t="s">
        <v>135</v>
      </c>
      <c r="E3" t="s">
        <v>136</v>
      </c>
      <c r="F3" t="s">
        <v>137</v>
      </c>
      <c r="G3" t="s">
        <v>138</v>
      </c>
      <c r="H3" t="s">
        <v>44</v>
      </c>
      <c r="I3">
        <v>10.31</v>
      </c>
      <c r="J3">
        <v>10.31</v>
      </c>
      <c r="K3">
        <v>10.31</v>
      </c>
      <c r="L3">
        <v>10.31</v>
      </c>
      <c r="M3">
        <v>10.31</v>
      </c>
      <c r="N3">
        <v>10.31</v>
      </c>
      <c r="O3">
        <v>10.31</v>
      </c>
      <c r="P3" t="s">
        <v>139</v>
      </c>
      <c r="Q3" t="s">
        <v>140</v>
      </c>
      <c r="R3" t="s">
        <v>141</v>
      </c>
      <c r="S3" t="s">
        <v>142</v>
      </c>
      <c r="T3" t="s">
        <v>143</v>
      </c>
      <c r="U3" t="s">
        <v>144</v>
      </c>
      <c r="V3" t="s">
        <v>145</v>
      </c>
      <c r="W3" t="s">
        <v>146</v>
      </c>
      <c r="X3" t="s">
        <v>147</v>
      </c>
    </row>
    <row r="4" spans="1:24">
      <c r="A4" t="s">
        <v>132</v>
      </c>
      <c r="B4" t="s">
        <v>148</v>
      </c>
      <c r="C4" t="s">
        <v>134</v>
      </c>
      <c r="D4" t="s">
        <v>135</v>
      </c>
      <c r="E4" t="s">
        <v>149</v>
      </c>
      <c r="F4" t="s">
        <v>150</v>
      </c>
      <c r="G4" t="s">
        <v>151</v>
      </c>
      <c r="H4" t="s">
        <v>44</v>
      </c>
      <c r="I4">
        <v>60.02</v>
      </c>
      <c r="J4">
        <v>60.02</v>
      </c>
      <c r="K4">
        <v>60.02</v>
      </c>
      <c r="L4">
        <v>60.02</v>
      </c>
      <c r="M4">
        <v>60.02</v>
      </c>
      <c r="N4">
        <v>60.02</v>
      </c>
      <c r="O4">
        <v>60.02</v>
      </c>
      <c r="P4" t="s">
        <v>139</v>
      </c>
      <c r="Q4" t="s">
        <v>140</v>
      </c>
      <c r="R4" t="s">
        <v>141</v>
      </c>
      <c r="S4" t="s">
        <v>142</v>
      </c>
      <c r="T4" t="s">
        <v>143</v>
      </c>
      <c r="U4" t="s">
        <v>144</v>
      </c>
      <c r="V4" t="s">
        <v>145</v>
      </c>
      <c r="W4" t="s">
        <v>146</v>
      </c>
      <c r="X4" t="s">
        <v>147</v>
      </c>
    </row>
    <row r="5" spans="1:24">
      <c r="A5" t="s">
        <v>132</v>
      </c>
      <c r="B5" t="s">
        <v>152</v>
      </c>
      <c r="C5" t="s">
        <v>134</v>
      </c>
      <c r="D5" t="s">
        <v>135</v>
      </c>
      <c r="E5" t="s">
        <v>153</v>
      </c>
      <c r="F5" t="s">
        <v>154</v>
      </c>
      <c r="G5" t="s">
        <v>155</v>
      </c>
      <c r="H5" t="s">
        <v>44</v>
      </c>
      <c r="I5">
        <v>71.760000000000005</v>
      </c>
      <c r="J5">
        <v>71.760000000000005</v>
      </c>
      <c r="K5">
        <v>71.760000000000005</v>
      </c>
      <c r="L5">
        <v>71.760000000000005</v>
      </c>
      <c r="M5">
        <v>71.760000000000005</v>
      </c>
      <c r="N5">
        <v>71.760000000000005</v>
      </c>
      <c r="O5">
        <v>71.760000000000005</v>
      </c>
      <c r="P5" t="s">
        <v>139</v>
      </c>
      <c r="Q5" t="s">
        <v>140</v>
      </c>
      <c r="R5" t="s">
        <v>141</v>
      </c>
      <c r="S5" t="s">
        <v>142</v>
      </c>
      <c r="T5" t="s">
        <v>143</v>
      </c>
      <c r="U5" t="s">
        <v>144</v>
      </c>
      <c r="V5" t="s">
        <v>145</v>
      </c>
      <c r="W5" t="s">
        <v>146</v>
      </c>
      <c r="X5" t="s">
        <v>147</v>
      </c>
    </row>
    <row r="6" spans="1:24">
      <c r="A6" t="s">
        <v>132</v>
      </c>
      <c r="B6" t="s">
        <v>156</v>
      </c>
      <c r="C6" t="s">
        <v>134</v>
      </c>
      <c r="D6" t="s">
        <v>135</v>
      </c>
      <c r="E6" t="s">
        <v>157</v>
      </c>
      <c r="F6" t="s">
        <v>158</v>
      </c>
      <c r="G6" t="s">
        <v>159</v>
      </c>
      <c r="H6" t="s">
        <v>44</v>
      </c>
      <c r="I6">
        <v>42.57</v>
      </c>
      <c r="J6">
        <v>42.57</v>
      </c>
      <c r="K6">
        <v>42.57</v>
      </c>
      <c r="L6">
        <v>42.57</v>
      </c>
      <c r="M6">
        <v>42.57</v>
      </c>
      <c r="N6">
        <v>42.57</v>
      </c>
      <c r="O6">
        <v>42.57</v>
      </c>
      <c r="P6" t="s">
        <v>139</v>
      </c>
      <c r="Q6" t="s">
        <v>140</v>
      </c>
      <c r="R6" t="s">
        <v>141</v>
      </c>
      <c r="S6" t="s">
        <v>142</v>
      </c>
      <c r="T6" t="s">
        <v>143</v>
      </c>
      <c r="U6" t="s">
        <v>144</v>
      </c>
      <c r="V6" t="s">
        <v>145</v>
      </c>
      <c r="W6" t="s">
        <v>146</v>
      </c>
      <c r="X6" t="s">
        <v>147</v>
      </c>
    </row>
    <row r="7" spans="1:24">
      <c r="A7" t="s">
        <v>132</v>
      </c>
      <c r="B7" t="s">
        <v>160</v>
      </c>
      <c r="C7" t="s">
        <v>134</v>
      </c>
      <c r="D7" t="s">
        <v>135</v>
      </c>
      <c r="E7" t="s">
        <v>161</v>
      </c>
      <c r="F7" t="s">
        <v>162</v>
      </c>
      <c r="G7" t="s">
        <v>163</v>
      </c>
      <c r="H7" t="s">
        <v>44</v>
      </c>
      <c r="I7">
        <v>72.959999999999994</v>
      </c>
      <c r="J7">
        <v>73</v>
      </c>
      <c r="K7">
        <v>73</v>
      </c>
      <c r="L7">
        <v>73</v>
      </c>
      <c r="M7">
        <v>73</v>
      </c>
      <c r="N7">
        <v>73</v>
      </c>
      <c r="O7">
        <v>73</v>
      </c>
      <c r="P7" t="s">
        <v>164</v>
      </c>
      <c r="Q7" t="s">
        <v>140</v>
      </c>
      <c r="R7" t="s">
        <v>141</v>
      </c>
      <c r="S7" t="s">
        <v>142</v>
      </c>
      <c r="T7" t="s">
        <v>143</v>
      </c>
      <c r="U7" t="s">
        <v>144</v>
      </c>
      <c r="V7" t="s">
        <v>165</v>
      </c>
      <c r="W7" t="s">
        <v>146</v>
      </c>
      <c r="X7" t="s">
        <v>147</v>
      </c>
    </row>
    <row r="8" spans="1:24">
      <c r="A8" t="s">
        <v>132</v>
      </c>
      <c r="B8" t="s">
        <v>166</v>
      </c>
      <c r="C8" t="s">
        <v>134</v>
      </c>
      <c r="D8" t="s">
        <v>135</v>
      </c>
      <c r="E8" t="s">
        <v>167</v>
      </c>
      <c r="F8" t="s">
        <v>168</v>
      </c>
      <c r="G8" t="s">
        <v>169</v>
      </c>
      <c r="H8" t="s">
        <v>170</v>
      </c>
      <c r="I8">
        <v>55</v>
      </c>
      <c r="J8">
        <v>55</v>
      </c>
      <c r="K8">
        <v>55</v>
      </c>
      <c r="L8">
        <v>55</v>
      </c>
      <c r="M8">
        <v>55</v>
      </c>
      <c r="N8">
        <v>55</v>
      </c>
      <c r="O8">
        <v>55</v>
      </c>
      <c r="P8" t="s">
        <v>139</v>
      </c>
      <c r="Q8" t="s">
        <v>140</v>
      </c>
      <c r="R8" t="s">
        <v>141</v>
      </c>
      <c r="S8" t="s">
        <v>171</v>
      </c>
      <c r="T8" t="s">
        <v>172</v>
      </c>
      <c r="U8" t="s">
        <v>144</v>
      </c>
      <c r="V8" t="s">
        <v>165</v>
      </c>
      <c r="W8" t="s">
        <v>146</v>
      </c>
      <c r="X8" t="s">
        <v>173</v>
      </c>
    </row>
    <row r="9" spans="1:24">
      <c r="A9" t="s">
        <v>132</v>
      </c>
      <c r="B9" t="s">
        <v>174</v>
      </c>
      <c r="C9" t="s">
        <v>134</v>
      </c>
      <c r="D9" t="s">
        <v>135</v>
      </c>
      <c r="E9" t="s">
        <v>175</v>
      </c>
      <c r="F9" t="s">
        <v>176</v>
      </c>
      <c r="G9" t="s">
        <v>177</v>
      </c>
      <c r="H9" t="s">
        <v>44</v>
      </c>
      <c r="I9">
        <v>82.67</v>
      </c>
      <c r="J9">
        <v>75</v>
      </c>
      <c r="K9">
        <v>90</v>
      </c>
      <c r="L9">
        <v>100</v>
      </c>
      <c r="M9">
        <v>100</v>
      </c>
      <c r="N9">
        <v>100</v>
      </c>
      <c r="O9">
        <v>100</v>
      </c>
      <c r="P9" t="s">
        <v>178</v>
      </c>
      <c r="Q9" t="s">
        <v>140</v>
      </c>
      <c r="R9" t="s">
        <v>141</v>
      </c>
      <c r="S9" t="s">
        <v>142</v>
      </c>
      <c r="T9" t="s">
        <v>179</v>
      </c>
      <c r="U9" t="s">
        <v>144</v>
      </c>
      <c r="V9" t="s">
        <v>165</v>
      </c>
      <c r="W9" t="s">
        <v>146</v>
      </c>
      <c r="X9" t="s">
        <v>180</v>
      </c>
    </row>
    <row r="10" spans="1:24">
      <c r="A10" t="s">
        <v>132</v>
      </c>
      <c r="B10" t="s">
        <v>181</v>
      </c>
      <c r="C10" t="s">
        <v>134</v>
      </c>
      <c r="D10" t="s">
        <v>135</v>
      </c>
      <c r="E10" t="s">
        <v>182</v>
      </c>
      <c r="F10" t="s">
        <v>183</v>
      </c>
      <c r="G10" t="s">
        <v>184</v>
      </c>
      <c r="H10" t="s">
        <v>44</v>
      </c>
      <c r="I10">
        <v>10.91</v>
      </c>
      <c r="J10">
        <v>10.91</v>
      </c>
      <c r="K10">
        <v>10.91</v>
      </c>
      <c r="L10">
        <v>10.91</v>
      </c>
      <c r="M10">
        <v>10.91</v>
      </c>
      <c r="N10">
        <v>10.91</v>
      </c>
      <c r="O10">
        <v>10.91</v>
      </c>
      <c r="P10" t="s">
        <v>185</v>
      </c>
      <c r="Q10" t="s">
        <v>140</v>
      </c>
      <c r="R10" t="s">
        <v>141</v>
      </c>
      <c r="S10" t="s">
        <v>142</v>
      </c>
      <c r="T10" t="s">
        <v>143</v>
      </c>
      <c r="U10" t="s">
        <v>144</v>
      </c>
      <c r="V10" t="s">
        <v>145</v>
      </c>
      <c r="W10" t="s">
        <v>146</v>
      </c>
      <c r="X10" t="s">
        <v>147</v>
      </c>
    </row>
    <row r="11" spans="1:24">
      <c r="A11" t="s">
        <v>132</v>
      </c>
      <c r="B11" t="s">
        <v>186</v>
      </c>
      <c r="C11" t="s">
        <v>134</v>
      </c>
      <c r="D11" t="s">
        <v>135</v>
      </c>
      <c r="E11" t="s">
        <v>187</v>
      </c>
      <c r="F11" t="s">
        <v>188</v>
      </c>
      <c r="G11" t="s">
        <v>189</v>
      </c>
      <c r="H11" t="s">
        <v>44</v>
      </c>
      <c r="I11">
        <v>1.28</v>
      </c>
      <c r="J11">
        <v>1.28</v>
      </c>
      <c r="K11">
        <v>1.28</v>
      </c>
      <c r="L11">
        <v>1.28</v>
      </c>
      <c r="M11">
        <v>1.28</v>
      </c>
      <c r="N11">
        <v>1.28</v>
      </c>
      <c r="O11">
        <v>1.28</v>
      </c>
      <c r="P11" t="s">
        <v>185</v>
      </c>
      <c r="Q11" t="s">
        <v>140</v>
      </c>
      <c r="R11" t="s">
        <v>141</v>
      </c>
      <c r="S11" t="s">
        <v>142</v>
      </c>
      <c r="T11" t="s">
        <v>143</v>
      </c>
      <c r="U11" t="s">
        <v>144</v>
      </c>
      <c r="V11" t="s">
        <v>145</v>
      </c>
      <c r="W11" t="s">
        <v>146</v>
      </c>
      <c r="X11" t="s">
        <v>147</v>
      </c>
    </row>
    <row r="12" spans="1:24">
      <c r="A12" t="s">
        <v>132</v>
      </c>
      <c r="B12" t="s">
        <v>190</v>
      </c>
      <c r="C12" t="s">
        <v>134</v>
      </c>
      <c r="D12" t="s">
        <v>135</v>
      </c>
      <c r="E12" t="s">
        <v>191</v>
      </c>
      <c r="F12" t="s">
        <v>192</v>
      </c>
      <c r="G12" t="s">
        <v>193</v>
      </c>
      <c r="H12" t="s">
        <v>194</v>
      </c>
      <c r="I12">
        <v>23</v>
      </c>
      <c r="J12">
        <v>23</v>
      </c>
      <c r="K12">
        <v>23</v>
      </c>
      <c r="L12">
        <v>23</v>
      </c>
      <c r="M12">
        <v>23</v>
      </c>
      <c r="N12">
        <v>23</v>
      </c>
      <c r="O12">
        <v>23</v>
      </c>
      <c r="P12" t="s">
        <v>139</v>
      </c>
      <c r="Q12" t="s">
        <v>140</v>
      </c>
      <c r="R12" t="s">
        <v>141</v>
      </c>
      <c r="S12" t="s">
        <v>142</v>
      </c>
      <c r="T12" t="s">
        <v>195</v>
      </c>
      <c r="U12" t="s">
        <v>144</v>
      </c>
      <c r="V12" t="s">
        <v>165</v>
      </c>
      <c r="W12" t="s">
        <v>146</v>
      </c>
      <c r="X12" t="s">
        <v>196</v>
      </c>
    </row>
    <row r="13" spans="1:24">
      <c r="A13" t="s">
        <v>132</v>
      </c>
      <c r="B13" t="s">
        <v>197</v>
      </c>
      <c r="C13" t="s">
        <v>134</v>
      </c>
      <c r="D13" t="s">
        <v>135</v>
      </c>
      <c r="E13" t="s">
        <v>198</v>
      </c>
      <c r="F13" t="s">
        <v>192</v>
      </c>
      <c r="G13" t="s">
        <v>199</v>
      </c>
      <c r="H13" t="s">
        <v>194</v>
      </c>
      <c r="I13">
        <v>1811</v>
      </c>
      <c r="J13">
        <v>1811</v>
      </c>
      <c r="K13">
        <v>1811</v>
      </c>
      <c r="L13">
        <v>1811</v>
      </c>
      <c r="M13">
        <v>1811</v>
      </c>
      <c r="N13">
        <v>1811</v>
      </c>
      <c r="O13">
        <v>1811</v>
      </c>
      <c r="P13" t="s">
        <v>139</v>
      </c>
      <c r="Q13" t="s">
        <v>140</v>
      </c>
      <c r="R13" t="s">
        <v>141</v>
      </c>
      <c r="S13" t="s">
        <v>142</v>
      </c>
      <c r="T13" t="s">
        <v>172</v>
      </c>
      <c r="U13" t="s">
        <v>144</v>
      </c>
      <c r="V13" t="s">
        <v>165</v>
      </c>
      <c r="W13" t="s">
        <v>146</v>
      </c>
      <c r="X13" t="s">
        <v>173</v>
      </c>
    </row>
    <row r="14" spans="1:24">
      <c r="A14" t="s">
        <v>132</v>
      </c>
      <c r="B14" t="s">
        <v>200</v>
      </c>
      <c r="C14" t="s">
        <v>134</v>
      </c>
      <c r="D14" t="s">
        <v>135</v>
      </c>
      <c r="E14" t="s">
        <v>201</v>
      </c>
      <c r="F14" t="s">
        <v>202</v>
      </c>
      <c r="G14" t="s">
        <v>203</v>
      </c>
      <c r="H14" t="s">
        <v>194</v>
      </c>
      <c r="I14">
        <v>11</v>
      </c>
      <c r="J14">
        <v>11</v>
      </c>
      <c r="K14">
        <v>11</v>
      </c>
      <c r="L14">
        <v>11</v>
      </c>
      <c r="M14">
        <v>11</v>
      </c>
      <c r="N14">
        <v>11</v>
      </c>
      <c r="O14">
        <v>11</v>
      </c>
      <c r="P14" t="s">
        <v>139</v>
      </c>
      <c r="Q14" t="s">
        <v>140</v>
      </c>
      <c r="R14" t="s">
        <v>141</v>
      </c>
      <c r="S14" t="s">
        <v>142</v>
      </c>
      <c r="T14" t="s">
        <v>172</v>
      </c>
      <c r="U14" t="s">
        <v>144</v>
      </c>
      <c r="V14" t="s">
        <v>165</v>
      </c>
      <c r="W14" t="s">
        <v>146</v>
      </c>
      <c r="X14" t="s">
        <v>173</v>
      </c>
    </row>
    <row r="15" spans="1:24">
      <c r="A15" t="s">
        <v>132</v>
      </c>
      <c r="B15" t="s">
        <v>204</v>
      </c>
      <c r="C15" t="s">
        <v>134</v>
      </c>
      <c r="D15" t="s">
        <v>135</v>
      </c>
      <c r="E15" t="s">
        <v>205</v>
      </c>
      <c r="F15" t="s">
        <v>202</v>
      </c>
      <c r="G15" t="s">
        <v>206</v>
      </c>
      <c r="H15" t="s">
        <v>194</v>
      </c>
      <c r="I15">
        <v>14</v>
      </c>
      <c r="J15">
        <v>14</v>
      </c>
      <c r="K15">
        <v>14</v>
      </c>
      <c r="L15">
        <v>14</v>
      </c>
      <c r="M15">
        <v>14</v>
      </c>
      <c r="N15">
        <v>14</v>
      </c>
      <c r="O15">
        <v>14</v>
      </c>
      <c r="P15" t="s">
        <v>139</v>
      </c>
      <c r="Q15" t="s">
        <v>140</v>
      </c>
      <c r="R15" t="s">
        <v>141</v>
      </c>
      <c r="S15" t="s">
        <v>142</v>
      </c>
      <c r="T15" t="s">
        <v>195</v>
      </c>
      <c r="U15" t="s">
        <v>144</v>
      </c>
      <c r="V15" t="s">
        <v>165</v>
      </c>
      <c r="W15" t="s">
        <v>146</v>
      </c>
      <c r="X15" t="s">
        <v>196</v>
      </c>
    </row>
    <row r="16" spans="1:24">
      <c r="A16" t="s">
        <v>132</v>
      </c>
      <c r="B16" t="s">
        <v>207</v>
      </c>
      <c r="C16" t="s">
        <v>134</v>
      </c>
      <c r="D16" t="s">
        <v>135</v>
      </c>
      <c r="E16" t="s">
        <v>208</v>
      </c>
      <c r="F16" t="s">
        <v>202</v>
      </c>
      <c r="G16" t="s">
        <v>209</v>
      </c>
      <c r="H16" t="s">
        <v>194</v>
      </c>
      <c r="I16">
        <v>537</v>
      </c>
      <c r="J16">
        <v>537</v>
      </c>
      <c r="K16">
        <v>537</v>
      </c>
      <c r="L16">
        <v>537</v>
      </c>
      <c r="M16">
        <v>537</v>
      </c>
      <c r="N16">
        <v>537</v>
      </c>
      <c r="O16">
        <v>537</v>
      </c>
      <c r="P16" t="s">
        <v>139</v>
      </c>
      <c r="Q16" t="s">
        <v>140</v>
      </c>
      <c r="R16" t="s">
        <v>141</v>
      </c>
      <c r="S16" t="s">
        <v>142</v>
      </c>
      <c r="T16" t="s">
        <v>172</v>
      </c>
      <c r="U16" t="s">
        <v>144</v>
      </c>
      <c r="V16" t="s">
        <v>165</v>
      </c>
      <c r="W16" t="s">
        <v>146</v>
      </c>
      <c r="X16" t="s">
        <v>173</v>
      </c>
    </row>
    <row r="17" spans="1:24">
      <c r="A17" t="s">
        <v>132</v>
      </c>
      <c r="B17" t="s">
        <v>210</v>
      </c>
      <c r="C17" t="s">
        <v>134</v>
      </c>
      <c r="D17" t="s">
        <v>135</v>
      </c>
      <c r="E17" t="s">
        <v>211</v>
      </c>
      <c r="F17" t="s">
        <v>212</v>
      </c>
      <c r="G17" t="s">
        <v>213</v>
      </c>
      <c r="H17" t="s">
        <v>214</v>
      </c>
      <c r="I17">
        <v>1072321</v>
      </c>
      <c r="J17">
        <v>844500</v>
      </c>
      <c r="K17">
        <v>1055625</v>
      </c>
      <c r="L17">
        <v>1305625</v>
      </c>
      <c r="M17">
        <v>1305625</v>
      </c>
      <c r="N17">
        <v>1305625</v>
      </c>
      <c r="O17">
        <v>1305625</v>
      </c>
      <c r="P17" t="s">
        <v>139</v>
      </c>
      <c r="Q17" t="s">
        <v>140</v>
      </c>
      <c r="R17" t="s">
        <v>141</v>
      </c>
      <c r="S17" t="s">
        <v>171</v>
      </c>
      <c r="T17" t="s">
        <v>215</v>
      </c>
      <c r="U17" t="s">
        <v>144</v>
      </c>
      <c r="V17" t="s">
        <v>145</v>
      </c>
      <c r="W17" t="s">
        <v>146</v>
      </c>
      <c r="X17" t="s">
        <v>216</v>
      </c>
    </row>
    <row r="18" spans="1:24">
      <c r="A18" t="s">
        <v>132</v>
      </c>
      <c r="B18" t="s">
        <v>217</v>
      </c>
      <c r="C18" t="s">
        <v>134</v>
      </c>
      <c r="D18" t="s">
        <v>135</v>
      </c>
      <c r="E18" t="s">
        <v>218</v>
      </c>
      <c r="F18" t="s">
        <v>219</v>
      </c>
      <c r="G18" t="s">
        <v>220</v>
      </c>
      <c r="H18" t="s">
        <v>194</v>
      </c>
      <c r="I18">
        <v>529</v>
      </c>
      <c r="J18">
        <v>529</v>
      </c>
      <c r="K18">
        <v>529</v>
      </c>
      <c r="L18">
        <v>529</v>
      </c>
      <c r="M18">
        <v>529</v>
      </c>
      <c r="N18">
        <v>529</v>
      </c>
      <c r="O18">
        <v>529</v>
      </c>
      <c r="P18" t="s">
        <v>139</v>
      </c>
      <c r="Q18" t="s">
        <v>140</v>
      </c>
      <c r="R18" t="s">
        <v>141</v>
      </c>
      <c r="S18" t="s">
        <v>142</v>
      </c>
      <c r="T18" t="s">
        <v>172</v>
      </c>
      <c r="U18" t="s">
        <v>144</v>
      </c>
      <c r="V18" t="s">
        <v>165</v>
      </c>
      <c r="W18" t="s">
        <v>146</v>
      </c>
      <c r="X18" t="s">
        <v>173</v>
      </c>
    </row>
    <row r="19" spans="1:24">
      <c r="A19" t="s">
        <v>132</v>
      </c>
      <c r="B19" t="s">
        <v>221</v>
      </c>
      <c r="C19" t="s">
        <v>134</v>
      </c>
      <c r="D19" t="s">
        <v>135</v>
      </c>
      <c r="E19" t="s">
        <v>222</v>
      </c>
      <c r="F19" t="s">
        <v>223</v>
      </c>
      <c r="G19" t="s">
        <v>224</v>
      </c>
      <c r="H19" t="s">
        <v>194</v>
      </c>
      <c r="I19">
        <v>228</v>
      </c>
      <c r="J19">
        <v>228</v>
      </c>
      <c r="K19">
        <v>228</v>
      </c>
      <c r="L19">
        <v>228</v>
      </c>
      <c r="M19">
        <v>228</v>
      </c>
      <c r="N19">
        <v>228</v>
      </c>
      <c r="O19">
        <v>228</v>
      </c>
      <c r="P19" t="s">
        <v>139</v>
      </c>
      <c r="Q19" t="s">
        <v>140</v>
      </c>
      <c r="R19" t="s">
        <v>141</v>
      </c>
      <c r="S19" t="s">
        <v>142</v>
      </c>
      <c r="T19" t="s">
        <v>172</v>
      </c>
      <c r="U19" t="s">
        <v>144</v>
      </c>
      <c r="V19" t="s">
        <v>165</v>
      </c>
      <c r="W19" t="s">
        <v>146</v>
      </c>
      <c r="X19" t="s">
        <v>173</v>
      </c>
    </row>
    <row r="20" spans="1:24">
      <c r="A20" t="s">
        <v>132</v>
      </c>
      <c r="B20" t="s">
        <v>225</v>
      </c>
      <c r="C20" t="s">
        <v>134</v>
      </c>
      <c r="D20" t="s">
        <v>135</v>
      </c>
      <c r="E20" t="s">
        <v>226</v>
      </c>
      <c r="F20" t="s">
        <v>227</v>
      </c>
      <c r="G20" t="s">
        <v>228</v>
      </c>
      <c r="H20" t="s">
        <v>194</v>
      </c>
      <c r="I20">
        <v>3574</v>
      </c>
      <c r="J20">
        <v>3700</v>
      </c>
      <c r="K20">
        <v>3800</v>
      </c>
      <c r="L20">
        <v>3900</v>
      </c>
      <c r="M20">
        <v>4000</v>
      </c>
      <c r="N20">
        <v>4000</v>
      </c>
      <c r="O20">
        <v>4000</v>
      </c>
      <c r="P20" t="s">
        <v>139</v>
      </c>
      <c r="Q20" t="s">
        <v>140</v>
      </c>
      <c r="R20" t="s">
        <v>141</v>
      </c>
      <c r="S20" t="s">
        <v>142</v>
      </c>
      <c r="T20" t="s">
        <v>179</v>
      </c>
      <c r="U20" t="s">
        <v>144</v>
      </c>
      <c r="V20" t="s">
        <v>165</v>
      </c>
      <c r="W20" t="s">
        <v>146</v>
      </c>
      <c r="X20" t="s">
        <v>180</v>
      </c>
    </row>
    <row r="21" spans="1:24">
      <c r="A21" t="s">
        <v>132</v>
      </c>
      <c r="B21" t="s">
        <v>229</v>
      </c>
      <c r="C21" t="s">
        <v>134</v>
      </c>
      <c r="D21" t="s">
        <v>135</v>
      </c>
      <c r="E21" t="s">
        <v>230</v>
      </c>
      <c r="F21" t="s">
        <v>231</v>
      </c>
      <c r="G21" t="s">
        <v>232</v>
      </c>
      <c r="H21" t="s">
        <v>194</v>
      </c>
      <c r="I21">
        <v>0</v>
      </c>
      <c r="J21">
        <v>500</v>
      </c>
      <c r="K21">
        <v>500</v>
      </c>
      <c r="L21">
        <v>0</v>
      </c>
      <c r="M21">
        <v>0</v>
      </c>
      <c r="N21">
        <v>0</v>
      </c>
      <c r="O21">
        <v>0</v>
      </c>
      <c r="P21" t="s">
        <v>139</v>
      </c>
      <c r="Q21" t="s">
        <v>140</v>
      </c>
      <c r="R21" t="s">
        <v>141</v>
      </c>
      <c r="S21" t="s">
        <v>142</v>
      </c>
      <c r="T21" t="s">
        <v>179</v>
      </c>
      <c r="U21" t="s">
        <v>144</v>
      </c>
      <c r="V21" t="s">
        <v>165</v>
      </c>
      <c r="W21" t="s">
        <v>146</v>
      </c>
      <c r="X21" t="s">
        <v>180</v>
      </c>
    </row>
    <row r="22" spans="1:24">
      <c r="A22" t="s">
        <v>132</v>
      </c>
      <c r="B22" t="s">
        <v>233</v>
      </c>
      <c r="C22" t="s">
        <v>134</v>
      </c>
      <c r="D22" t="s">
        <v>135</v>
      </c>
      <c r="E22" t="s">
        <v>234</v>
      </c>
      <c r="F22" t="s">
        <v>219</v>
      </c>
      <c r="G22" t="s">
        <v>235</v>
      </c>
      <c r="H22" t="s">
        <v>194</v>
      </c>
      <c r="I22" t="s">
        <v>236</v>
      </c>
      <c r="J22">
        <v>300</v>
      </c>
      <c r="K22">
        <v>300</v>
      </c>
      <c r="L22">
        <v>300</v>
      </c>
      <c r="M22">
        <v>300</v>
      </c>
      <c r="N22">
        <v>300</v>
      </c>
      <c r="O22">
        <v>300</v>
      </c>
      <c r="P22" t="s">
        <v>139</v>
      </c>
      <c r="Q22" t="s">
        <v>140</v>
      </c>
      <c r="R22" t="s">
        <v>141</v>
      </c>
      <c r="S22" t="s">
        <v>142</v>
      </c>
      <c r="T22" t="s">
        <v>172</v>
      </c>
      <c r="U22" t="s">
        <v>144</v>
      </c>
      <c r="V22" t="s">
        <v>165</v>
      </c>
      <c r="W22" t="s">
        <v>146</v>
      </c>
      <c r="X22" t="s">
        <v>173</v>
      </c>
    </row>
    <row r="23" spans="1:24">
      <c r="A23" t="s">
        <v>132</v>
      </c>
      <c r="B23" t="s">
        <v>237</v>
      </c>
      <c r="C23" t="s">
        <v>134</v>
      </c>
      <c r="D23" t="s">
        <v>135</v>
      </c>
      <c r="E23" t="s">
        <v>238</v>
      </c>
      <c r="F23" t="s">
        <v>219</v>
      </c>
      <c r="G23" t="s">
        <v>239</v>
      </c>
      <c r="H23" t="s">
        <v>194</v>
      </c>
      <c r="I23">
        <v>1</v>
      </c>
      <c r="J23">
        <v>10</v>
      </c>
      <c r="K23">
        <v>10</v>
      </c>
      <c r="L23">
        <v>10</v>
      </c>
      <c r="M23">
        <v>10</v>
      </c>
      <c r="N23">
        <v>10</v>
      </c>
      <c r="O23">
        <v>10</v>
      </c>
      <c r="P23" t="s">
        <v>139</v>
      </c>
      <c r="Q23" t="s">
        <v>140</v>
      </c>
      <c r="R23" t="s">
        <v>141</v>
      </c>
      <c r="S23" t="s">
        <v>142</v>
      </c>
      <c r="T23" t="s">
        <v>172</v>
      </c>
      <c r="U23" t="s">
        <v>144</v>
      </c>
      <c r="V23" t="s">
        <v>165</v>
      </c>
      <c r="W23" t="s">
        <v>146</v>
      </c>
      <c r="X23" t="s">
        <v>173</v>
      </c>
    </row>
    <row r="24" spans="1:24">
      <c r="A24" t="s">
        <v>132</v>
      </c>
      <c r="B24" t="s">
        <v>240</v>
      </c>
      <c r="C24" t="s">
        <v>134</v>
      </c>
      <c r="D24" t="s">
        <v>135</v>
      </c>
      <c r="E24" t="s">
        <v>241</v>
      </c>
      <c r="F24" t="s">
        <v>242</v>
      </c>
      <c r="G24" t="s">
        <v>243</v>
      </c>
      <c r="H24" t="s">
        <v>194</v>
      </c>
      <c r="I24">
        <v>5760</v>
      </c>
      <c r="J24">
        <v>5184</v>
      </c>
      <c r="K24">
        <v>6624</v>
      </c>
      <c r="L24">
        <v>7286</v>
      </c>
      <c r="M24">
        <v>7286</v>
      </c>
      <c r="N24">
        <v>7286</v>
      </c>
      <c r="O24">
        <v>7286</v>
      </c>
      <c r="P24" t="s">
        <v>139</v>
      </c>
      <c r="Q24" t="s">
        <v>140</v>
      </c>
      <c r="R24" t="s">
        <v>141</v>
      </c>
      <c r="S24" t="s">
        <v>142</v>
      </c>
      <c r="T24" t="s">
        <v>195</v>
      </c>
      <c r="U24" t="s">
        <v>144</v>
      </c>
      <c r="V24" t="s">
        <v>165</v>
      </c>
      <c r="W24" t="s">
        <v>146</v>
      </c>
      <c r="X24" t="s">
        <v>196</v>
      </c>
    </row>
    <row r="25" spans="1:24">
      <c r="A25" t="s">
        <v>132</v>
      </c>
      <c r="B25" t="s">
        <v>244</v>
      </c>
      <c r="C25" t="s">
        <v>134</v>
      </c>
      <c r="D25" t="s">
        <v>135</v>
      </c>
      <c r="E25" t="s">
        <v>245</v>
      </c>
      <c r="F25" t="s">
        <v>246</v>
      </c>
      <c r="G25" t="s">
        <v>247</v>
      </c>
      <c r="H25" t="s">
        <v>248</v>
      </c>
      <c r="I25">
        <v>106031</v>
      </c>
      <c r="J25">
        <v>95428</v>
      </c>
      <c r="K25">
        <v>106031</v>
      </c>
      <c r="L25">
        <v>111332</v>
      </c>
      <c r="M25">
        <v>111332</v>
      </c>
      <c r="N25">
        <v>111332</v>
      </c>
      <c r="O25">
        <v>111332</v>
      </c>
      <c r="P25" t="s">
        <v>249</v>
      </c>
      <c r="Q25" t="s">
        <v>140</v>
      </c>
      <c r="R25" t="s">
        <v>141</v>
      </c>
      <c r="S25" t="s">
        <v>142</v>
      </c>
      <c r="T25" t="s">
        <v>195</v>
      </c>
      <c r="U25" t="s">
        <v>144</v>
      </c>
      <c r="V25" t="s">
        <v>165</v>
      </c>
      <c r="W25" t="s">
        <v>146</v>
      </c>
      <c r="X25" t="s">
        <v>196</v>
      </c>
    </row>
    <row r="26" spans="1:24">
      <c r="A26" t="s">
        <v>132</v>
      </c>
      <c r="B26" t="s">
        <v>250</v>
      </c>
      <c r="C26" t="s">
        <v>134</v>
      </c>
      <c r="D26" t="s">
        <v>135</v>
      </c>
      <c r="E26" t="s">
        <v>251</v>
      </c>
      <c r="F26" t="s">
        <v>219</v>
      </c>
      <c r="G26" t="s">
        <v>252</v>
      </c>
      <c r="H26" t="s">
        <v>194</v>
      </c>
      <c r="I26">
        <v>50</v>
      </c>
      <c r="J26">
        <v>50</v>
      </c>
      <c r="K26">
        <v>50</v>
      </c>
      <c r="L26">
        <v>50</v>
      </c>
      <c r="M26">
        <v>50</v>
      </c>
      <c r="N26">
        <v>50</v>
      </c>
      <c r="O26">
        <v>50</v>
      </c>
      <c r="P26" t="s">
        <v>139</v>
      </c>
      <c r="Q26" t="s">
        <v>140</v>
      </c>
      <c r="R26" t="s">
        <v>141</v>
      </c>
      <c r="S26" t="s">
        <v>142</v>
      </c>
      <c r="T26" t="s">
        <v>172</v>
      </c>
      <c r="U26" t="s">
        <v>144</v>
      </c>
      <c r="V26" t="s">
        <v>165</v>
      </c>
      <c r="W26" t="s">
        <v>146</v>
      </c>
      <c r="X26" t="s">
        <v>173</v>
      </c>
    </row>
    <row r="27" spans="1:24">
      <c r="A27" t="s">
        <v>132</v>
      </c>
      <c r="B27" t="s">
        <v>253</v>
      </c>
      <c r="C27" t="s">
        <v>134</v>
      </c>
      <c r="D27" t="s">
        <v>135</v>
      </c>
      <c r="E27" t="s">
        <v>254</v>
      </c>
      <c r="F27" t="s">
        <v>227</v>
      </c>
      <c r="G27" t="s">
        <v>255</v>
      </c>
      <c r="H27" t="s">
        <v>194</v>
      </c>
      <c r="I27">
        <v>534</v>
      </c>
      <c r="J27">
        <v>600</v>
      </c>
      <c r="K27">
        <v>1000</v>
      </c>
      <c r="L27">
        <v>1200</v>
      </c>
      <c r="M27">
        <v>1500</v>
      </c>
      <c r="N27">
        <v>1500</v>
      </c>
      <c r="O27">
        <v>1500</v>
      </c>
      <c r="P27" t="s">
        <v>139</v>
      </c>
      <c r="Q27" t="s">
        <v>140</v>
      </c>
      <c r="R27" t="s">
        <v>141</v>
      </c>
      <c r="S27" t="s">
        <v>142</v>
      </c>
      <c r="T27" t="s">
        <v>172</v>
      </c>
      <c r="U27" t="s">
        <v>144</v>
      </c>
      <c r="V27" t="s">
        <v>165</v>
      </c>
      <c r="W27" t="s">
        <v>146</v>
      </c>
      <c r="X27" t="s">
        <v>173</v>
      </c>
    </row>
    <row r="28" spans="1:24">
      <c r="A28" t="s">
        <v>132</v>
      </c>
      <c r="B28" t="s">
        <v>256</v>
      </c>
      <c r="C28" t="s">
        <v>134</v>
      </c>
      <c r="D28" t="s">
        <v>135</v>
      </c>
      <c r="E28" t="s">
        <v>257</v>
      </c>
      <c r="F28" t="s">
        <v>202</v>
      </c>
      <c r="G28" t="s">
        <v>258</v>
      </c>
      <c r="H28" t="s">
        <v>194</v>
      </c>
      <c r="I28">
        <v>35</v>
      </c>
      <c r="J28">
        <v>35</v>
      </c>
      <c r="K28">
        <v>35</v>
      </c>
      <c r="L28">
        <v>35</v>
      </c>
      <c r="M28">
        <v>35</v>
      </c>
      <c r="N28">
        <v>35</v>
      </c>
      <c r="O28">
        <v>35</v>
      </c>
      <c r="P28" t="s">
        <v>139</v>
      </c>
      <c r="Q28" t="s">
        <v>140</v>
      </c>
      <c r="R28" t="s">
        <v>141</v>
      </c>
      <c r="S28" t="s">
        <v>142</v>
      </c>
      <c r="T28" t="s">
        <v>143</v>
      </c>
      <c r="U28" t="s">
        <v>144</v>
      </c>
      <c r="V28" t="s">
        <v>165</v>
      </c>
      <c r="W28" t="s">
        <v>146</v>
      </c>
      <c r="X28" t="s">
        <v>147</v>
      </c>
    </row>
    <row r="29" spans="1:24">
      <c r="A29" t="s">
        <v>132</v>
      </c>
      <c r="B29" t="s">
        <v>259</v>
      </c>
      <c r="C29" t="s">
        <v>134</v>
      </c>
      <c r="D29" t="s">
        <v>135</v>
      </c>
      <c r="E29" t="s">
        <v>260</v>
      </c>
      <c r="F29" t="s">
        <v>192</v>
      </c>
      <c r="G29" t="s">
        <v>261</v>
      </c>
      <c r="H29" t="s">
        <v>194</v>
      </c>
      <c r="I29">
        <v>1700</v>
      </c>
      <c r="J29">
        <v>1700</v>
      </c>
      <c r="K29">
        <v>1700</v>
      </c>
      <c r="L29">
        <v>2000</v>
      </c>
      <c r="M29">
        <v>2000</v>
      </c>
      <c r="N29">
        <v>2000</v>
      </c>
      <c r="O29">
        <v>2000</v>
      </c>
      <c r="P29" t="s">
        <v>139</v>
      </c>
      <c r="Q29" t="s">
        <v>140</v>
      </c>
      <c r="R29" t="s">
        <v>141</v>
      </c>
      <c r="S29" t="s">
        <v>142</v>
      </c>
      <c r="T29" t="s">
        <v>172</v>
      </c>
      <c r="U29" t="s">
        <v>144</v>
      </c>
      <c r="V29" t="s">
        <v>165</v>
      </c>
      <c r="W29" t="s">
        <v>146</v>
      </c>
      <c r="X29" t="s">
        <v>173</v>
      </c>
    </row>
    <row r="30" spans="1:24">
      <c r="A30" t="s">
        <v>132</v>
      </c>
      <c r="B30" t="s">
        <v>262</v>
      </c>
      <c r="C30" t="s">
        <v>134</v>
      </c>
      <c r="D30" t="s">
        <v>135</v>
      </c>
      <c r="E30" t="s">
        <v>263</v>
      </c>
      <c r="F30" t="s">
        <v>202</v>
      </c>
      <c r="G30" t="s">
        <v>264</v>
      </c>
      <c r="H30" t="s">
        <v>194</v>
      </c>
      <c r="I30">
        <v>23</v>
      </c>
      <c r="J30">
        <v>23</v>
      </c>
      <c r="K30">
        <v>23</v>
      </c>
      <c r="L30">
        <v>23</v>
      </c>
      <c r="M30">
        <v>23</v>
      </c>
      <c r="N30">
        <v>23</v>
      </c>
      <c r="O30">
        <v>23</v>
      </c>
      <c r="P30" t="s">
        <v>139</v>
      </c>
      <c r="Q30" t="s">
        <v>140</v>
      </c>
      <c r="R30" t="s">
        <v>141</v>
      </c>
      <c r="S30" t="s">
        <v>142</v>
      </c>
      <c r="T30" t="s">
        <v>172</v>
      </c>
      <c r="U30" t="s">
        <v>144</v>
      </c>
      <c r="V30" t="s">
        <v>165</v>
      </c>
      <c r="W30" t="s">
        <v>146</v>
      </c>
      <c r="X30" t="s">
        <v>173</v>
      </c>
    </row>
    <row r="31" spans="1:24">
      <c r="A31" t="s">
        <v>265</v>
      </c>
      <c r="B31" t="s">
        <v>266</v>
      </c>
      <c r="C31" t="s">
        <v>267</v>
      </c>
      <c r="D31" t="s">
        <v>268</v>
      </c>
      <c r="E31" t="s">
        <v>269</v>
      </c>
      <c r="F31" t="s">
        <v>270</v>
      </c>
      <c r="G31" t="s">
        <v>271</v>
      </c>
      <c r="H31" t="s">
        <v>272</v>
      </c>
      <c r="I31">
        <v>141000</v>
      </c>
      <c r="J31">
        <v>147405</v>
      </c>
      <c r="K31">
        <v>162145.5</v>
      </c>
      <c r="L31">
        <v>178360.05000000002</v>
      </c>
      <c r="M31">
        <v>196196.05500000002</v>
      </c>
      <c r="N31">
        <v>215815.66050000003</v>
      </c>
      <c r="O31">
        <v>237397.22655000005</v>
      </c>
      <c r="P31" t="s">
        <v>164</v>
      </c>
      <c r="Q31" t="s">
        <v>273</v>
      </c>
      <c r="R31" t="s">
        <v>274</v>
      </c>
      <c r="S31" t="s">
        <v>142</v>
      </c>
      <c r="T31" t="s">
        <v>275</v>
      </c>
      <c r="U31" t="s">
        <v>276</v>
      </c>
      <c r="V31" t="s">
        <v>277</v>
      </c>
      <c r="W31" t="s">
        <v>278</v>
      </c>
      <c r="X31" t="s">
        <v>279</v>
      </c>
    </row>
    <row r="32" spans="1:24">
      <c r="A32" t="s">
        <v>265</v>
      </c>
      <c r="B32" t="s">
        <v>280</v>
      </c>
      <c r="C32" t="s">
        <v>267</v>
      </c>
      <c r="D32" t="s">
        <v>268</v>
      </c>
      <c r="E32" t="s">
        <v>281</v>
      </c>
      <c r="F32" t="s">
        <v>282</v>
      </c>
      <c r="G32" t="s">
        <v>283</v>
      </c>
      <c r="H32" t="s">
        <v>284</v>
      </c>
      <c r="I32">
        <v>637</v>
      </c>
      <c r="J32">
        <v>733</v>
      </c>
      <c r="K32">
        <v>806.30000000000007</v>
      </c>
      <c r="L32">
        <v>886.93000000000018</v>
      </c>
      <c r="M32">
        <v>975.62300000000027</v>
      </c>
      <c r="N32">
        <v>1073.1853000000003</v>
      </c>
      <c r="O32">
        <v>1180.5038300000006</v>
      </c>
      <c r="P32" t="s">
        <v>164</v>
      </c>
      <c r="Q32" t="s">
        <v>273</v>
      </c>
      <c r="R32" t="s">
        <v>274</v>
      </c>
      <c r="S32" t="s">
        <v>142</v>
      </c>
      <c r="T32" t="s">
        <v>285</v>
      </c>
      <c r="U32" t="s">
        <v>276</v>
      </c>
      <c r="V32" t="s">
        <v>277</v>
      </c>
      <c r="W32" t="s">
        <v>278</v>
      </c>
      <c r="X32" t="s">
        <v>286</v>
      </c>
    </row>
    <row r="33" spans="1:24">
      <c r="A33" t="s">
        <v>265</v>
      </c>
      <c r="B33" t="s">
        <v>287</v>
      </c>
      <c r="C33" t="s">
        <v>267</v>
      </c>
      <c r="D33" t="s">
        <v>268</v>
      </c>
      <c r="E33" t="s">
        <v>288</v>
      </c>
      <c r="F33" t="s">
        <v>289</v>
      </c>
      <c r="G33" t="s">
        <v>290</v>
      </c>
      <c r="H33" t="s">
        <v>291</v>
      </c>
      <c r="I33">
        <v>487000</v>
      </c>
      <c r="J33">
        <v>755000</v>
      </c>
      <c r="K33">
        <v>830500.00000000012</v>
      </c>
      <c r="L33">
        <v>913550.00000000023</v>
      </c>
      <c r="M33">
        <v>1004905.0000000003</v>
      </c>
      <c r="N33">
        <v>1105395.5000000005</v>
      </c>
      <c r="O33">
        <v>1215935.0500000005</v>
      </c>
      <c r="P33" t="s">
        <v>164</v>
      </c>
      <c r="Q33" t="s">
        <v>273</v>
      </c>
      <c r="R33" t="s">
        <v>274</v>
      </c>
      <c r="S33" t="s">
        <v>142</v>
      </c>
      <c r="T33" t="s">
        <v>285</v>
      </c>
      <c r="U33" t="s">
        <v>276</v>
      </c>
      <c r="V33" t="s">
        <v>277</v>
      </c>
      <c r="W33" t="s">
        <v>278</v>
      </c>
      <c r="X33" t="s">
        <v>286</v>
      </c>
    </row>
    <row r="34" spans="1:24">
      <c r="A34" t="s">
        <v>265</v>
      </c>
      <c r="B34" t="s">
        <v>292</v>
      </c>
      <c r="C34" t="s">
        <v>267</v>
      </c>
      <c r="D34" t="s">
        <v>268</v>
      </c>
      <c r="E34" t="s">
        <v>293</v>
      </c>
      <c r="F34" t="s">
        <v>294</v>
      </c>
      <c r="G34" t="s">
        <v>295</v>
      </c>
      <c r="H34" t="s">
        <v>296</v>
      </c>
      <c r="I34" t="s">
        <v>236</v>
      </c>
      <c r="O34">
        <v>1</v>
      </c>
      <c r="P34" t="s">
        <v>274</v>
      </c>
      <c r="Q34" t="s">
        <v>274</v>
      </c>
      <c r="R34" t="s">
        <v>274</v>
      </c>
      <c r="S34" t="s">
        <v>142</v>
      </c>
      <c r="T34" t="s">
        <v>285</v>
      </c>
      <c r="U34" t="s">
        <v>276</v>
      </c>
      <c r="V34" t="s">
        <v>277</v>
      </c>
      <c r="W34" t="s">
        <v>278</v>
      </c>
      <c r="X34" t="s">
        <v>286</v>
      </c>
    </row>
    <row r="35" spans="1:24">
      <c r="A35" t="s">
        <v>297</v>
      </c>
      <c r="B35" t="s">
        <v>298</v>
      </c>
      <c r="C35" t="s">
        <v>299</v>
      </c>
      <c r="D35" t="s">
        <v>40</v>
      </c>
      <c r="E35" t="s">
        <v>300</v>
      </c>
      <c r="F35" t="s">
        <v>301</v>
      </c>
      <c r="G35" t="s">
        <v>302</v>
      </c>
      <c r="H35" t="s">
        <v>44</v>
      </c>
      <c r="I35">
        <v>80</v>
      </c>
      <c r="J35">
        <v>80</v>
      </c>
      <c r="K35">
        <v>84</v>
      </c>
      <c r="L35">
        <v>88</v>
      </c>
      <c r="M35">
        <v>92</v>
      </c>
      <c r="N35">
        <v>94</v>
      </c>
      <c r="O35">
        <v>100</v>
      </c>
      <c r="P35" t="s">
        <v>164</v>
      </c>
      <c r="Q35" t="s">
        <v>303</v>
      </c>
      <c r="R35" t="s">
        <v>141</v>
      </c>
      <c r="S35" t="s">
        <v>142</v>
      </c>
      <c r="T35" t="s">
        <v>172</v>
      </c>
      <c r="U35" t="s">
        <v>144</v>
      </c>
      <c r="V35" t="s">
        <v>145</v>
      </c>
      <c r="W35" t="s">
        <v>304</v>
      </c>
      <c r="X35" t="s">
        <v>173</v>
      </c>
    </row>
    <row r="36" spans="1:24">
      <c r="A36" t="s">
        <v>297</v>
      </c>
      <c r="B36" t="s">
        <v>305</v>
      </c>
      <c r="C36" t="s">
        <v>299</v>
      </c>
      <c r="D36" t="s">
        <v>40</v>
      </c>
      <c r="E36" t="s">
        <v>306</v>
      </c>
      <c r="F36" t="s">
        <v>307</v>
      </c>
      <c r="G36" t="s">
        <v>308</v>
      </c>
      <c r="H36" t="s">
        <v>309</v>
      </c>
      <c r="I36">
        <v>768</v>
      </c>
      <c r="J36">
        <v>753</v>
      </c>
      <c r="K36">
        <v>738</v>
      </c>
      <c r="L36">
        <v>723</v>
      </c>
      <c r="M36">
        <v>708</v>
      </c>
      <c r="N36">
        <v>708</v>
      </c>
      <c r="O36">
        <v>708</v>
      </c>
      <c r="P36" t="s">
        <v>164</v>
      </c>
      <c r="Q36" t="s">
        <v>303</v>
      </c>
      <c r="R36" t="s">
        <v>141</v>
      </c>
      <c r="S36" t="s">
        <v>171</v>
      </c>
      <c r="T36" t="s">
        <v>172</v>
      </c>
      <c r="U36" t="s">
        <v>144</v>
      </c>
      <c r="V36" t="s">
        <v>145</v>
      </c>
      <c r="W36" t="s">
        <v>304</v>
      </c>
      <c r="X36" t="s">
        <v>173</v>
      </c>
    </row>
    <row r="37" spans="1:24">
      <c r="A37" t="s">
        <v>297</v>
      </c>
      <c r="B37" t="s">
        <v>310</v>
      </c>
      <c r="C37" t="s">
        <v>299</v>
      </c>
      <c r="D37" t="s">
        <v>40</v>
      </c>
      <c r="E37" t="s">
        <v>311</v>
      </c>
      <c r="F37" t="s">
        <v>312</v>
      </c>
      <c r="G37" t="s">
        <v>313</v>
      </c>
      <c r="H37" t="s">
        <v>309</v>
      </c>
      <c r="I37">
        <v>54</v>
      </c>
      <c r="J37">
        <v>57</v>
      </c>
      <c r="K37">
        <v>63</v>
      </c>
      <c r="L37">
        <v>70</v>
      </c>
      <c r="M37">
        <v>76</v>
      </c>
      <c r="N37">
        <v>76</v>
      </c>
      <c r="O37">
        <v>76</v>
      </c>
      <c r="P37" t="s">
        <v>314</v>
      </c>
      <c r="Q37" t="s">
        <v>303</v>
      </c>
      <c r="R37" t="s">
        <v>141</v>
      </c>
      <c r="S37" t="s">
        <v>142</v>
      </c>
      <c r="T37" t="s">
        <v>172</v>
      </c>
      <c r="V37" t="s">
        <v>145</v>
      </c>
      <c r="W37" t="s">
        <v>304</v>
      </c>
      <c r="X37" t="s">
        <v>173</v>
      </c>
    </row>
    <row r="38" spans="1:24">
      <c r="A38" t="s">
        <v>297</v>
      </c>
      <c r="B38" t="s">
        <v>315</v>
      </c>
      <c r="C38" t="s">
        <v>299</v>
      </c>
      <c r="D38" t="s">
        <v>40</v>
      </c>
      <c r="E38" t="s">
        <v>316</v>
      </c>
      <c r="F38" t="s">
        <v>317</v>
      </c>
      <c r="G38" t="s">
        <v>318</v>
      </c>
      <c r="H38" t="s">
        <v>44</v>
      </c>
      <c r="I38">
        <v>2.6</v>
      </c>
      <c r="J38">
        <v>2.65</v>
      </c>
      <c r="K38">
        <v>2.57</v>
      </c>
      <c r="L38">
        <v>2.48</v>
      </c>
      <c r="M38">
        <v>2.4</v>
      </c>
      <c r="N38">
        <v>2.25</v>
      </c>
      <c r="O38">
        <v>2.25</v>
      </c>
      <c r="P38" t="s">
        <v>185</v>
      </c>
      <c r="Q38" t="s">
        <v>303</v>
      </c>
      <c r="R38" t="s">
        <v>141</v>
      </c>
      <c r="S38" t="s">
        <v>171</v>
      </c>
      <c r="T38" t="s">
        <v>172</v>
      </c>
      <c r="U38" t="s">
        <v>144</v>
      </c>
      <c r="V38" t="s">
        <v>145</v>
      </c>
      <c r="W38" t="s">
        <v>304</v>
      </c>
      <c r="X38" t="s">
        <v>173</v>
      </c>
    </row>
    <row r="39" spans="1:24">
      <c r="A39" t="s">
        <v>297</v>
      </c>
      <c r="B39" t="s">
        <v>319</v>
      </c>
      <c r="C39" t="s">
        <v>299</v>
      </c>
      <c r="D39" t="s">
        <v>40</v>
      </c>
      <c r="E39" t="s">
        <v>320</v>
      </c>
      <c r="F39" t="s">
        <v>321</v>
      </c>
      <c r="G39" t="s">
        <v>322</v>
      </c>
      <c r="H39" t="s">
        <v>44</v>
      </c>
      <c r="I39">
        <v>4.68</v>
      </c>
      <c r="J39">
        <v>4.47</v>
      </c>
      <c r="K39">
        <v>4.47</v>
      </c>
      <c r="L39">
        <v>4.4000000000000004</v>
      </c>
      <c r="M39">
        <v>4.2300000000000004</v>
      </c>
      <c r="N39">
        <v>4.09</v>
      </c>
      <c r="O39">
        <v>3.95</v>
      </c>
      <c r="P39" t="s">
        <v>185</v>
      </c>
      <c r="Q39" t="s">
        <v>303</v>
      </c>
      <c r="R39" t="s">
        <v>141</v>
      </c>
      <c r="S39" t="s">
        <v>171</v>
      </c>
      <c r="T39" t="s">
        <v>172</v>
      </c>
      <c r="U39" t="s">
        <v>144</v>
      </c>
      <c r="V39" t="s">
        <v>145</v>
      </c>
      <c r="W39" t="s">
        <v>304</v>
      </c>
      <c r="X39" t="s">
        <v>173</v>
      </c>
    </row>
    <row r="40" spans="1:24">
      <c r="A40" t="s">
        <v>297</v>
      </c>
      <c r="B40" t="s">
        <v>323</v>
      </c>
      <c r="C40" t="s">
        <v>299</v>
      </c>
      <c r="D40" t="s">
        <v>40</v>
      </c>
      <c r="E40" t="s">
        <v>324</v>
      </c>
      <c r="F40" t="s">
        <v>325</v>
      </c>
      <c r="G40" t="s">
        <v>326</v>
      </c>
      <c r="H40" t="s">
        <v>44</v>
      </c>
      <c r="I40">
        <v>44.77</v>
      </c>
      <c r="J40">
        <v>28.57</v>
      </c>
      <c r="K40">
        <v>27.14</v>
      </c>
      <c r="L40">
        <v>25.71</v>
      </c>
      <c r="M40">
        <v>24.28</v>
      </c>
      <c r="N40">
        <v>22.85</v>
      </c>
      <c r="O40">
        <v>21.42</v>
      </c>
      <c r="P40" t="s">
        <v>185</v>
      </c>
      <c r="Q40" t="s">
        <v>303</v>
      </c>
      <c r="R40" t="s">
        <v>141</v>
      </c>
      <c r="S40" t="s">
        <v>171</v>
      </c>
      <c r="T40" t="s">
        <v>172</v>
      </c>
      <c r="V40" t="s">
        <v>145</v>
      </c>
      <c r="W40" t="s">
        <v>304</v>
      </c>
      <c r="X40" t="s">
        <v>173</v>
      </c>
    </row>
    <row r="41" spans="1:24">
      <c r="A41" t="s">
        <v>297</v>
      </c>
      <c r="B41" t="s">
        <v>327</v>
      </c>
      <c r="C41" t="s">
        <v>299</v>
      </c>
      <c r="D41" t="s">
        <v>40</v>
      </c>
      <c r="E41" t="s">
        <v>328</v>
      </c>
      <c r="F41" t="s">
        <v>329</v>
      </c>
      <c r="G41" t="s">
        <v>330</v>
      </c>
      <c r="H41" t="s">
        <v>44</v>
      </c>
      <c r="I41">
        <v>4.47</v>
      </c>
      <c r="J41">
        <v>4.47</v>
      </c>
      <c r="K41">
        <v>4.47</v>
      </c>
      <c r="L41">
        <v>4.47</v>
      </c>
      <c r="M41">
        <v>4.47</v>
      </c>
      <c r="N41">
        <v>4.47</v>
      </c>
      <c r="O41">
        <v>4.47</v>
      </c>
      <c r="P41" t="s">
        <v>185</v>
      </c>
      <c r="Q41" t="s">
        <v>303</v>
      </c>
      <c r="R41" t="s">
        <v>141</v>
      </c>
      <c r="S41" t="s">
        <v>171</v>
      </c>
      <c r="T41" t="s">
        <v>172</v>
      </c>
      <c r="V41" t="s">
        <v>145</v>
      </c>
      <c r="W41" t="s">
        <v>304</v>
      </c>
      <c r="X41" t="s">
        <v>173</v>
      </c>
    </row>
    <row r="42" spans="1:24">
      <c r="A42" t="s">
        <v>297</v>
      </c>
      <c r="B42" t="s">
        <v>331</v>
      </c>
      <c r="C42" t="s">
        <v>299</v>
      </c>
      <c r="D42" t="s">
        <v>40</v>
      </c>
      <c r="E42" t="s">
        <v>332</v>
      </c>
      <c r="F42" t="s">
        <v>333</v>
      </c>
      <c r="G42" t="s">
        <v>334</v>
      </c>
      <c r="H42" t="s">
        <v>44</v>
      </c>
      <c r="I42">
        <v>95</v>
      </c>
      <c r="J42">
        <v>95</v>
      </c>
      <c r="K42">
        <v>95</v>
      </c>
      <c r="L42">
        <v>95</v>
      </c>
      <c r="M42">
        <v>95</v>
      </c>
      <c r="N42">
        <v>95</v>
      </c>
      <c r="O42">
        <v>95</v>
      </c>
      <c r="P42" t="s">
        <v>164</v>
      </c>
      <c r="Q42" t="s">
        <v>303</v>
      </c>
      <c r="R42" t="s">
        <v>141</v>
      </c>
      <c r="S42" t="s">
        <v>142</v>
      </c>
      <c r="T42" t="s">
        <v>172</v>
      </c>
      <c r="U42" t="s">
        <v>335</v>
      </c>
      <c r="V42" t="s">
        <v>145</v>
      </c>
      <c r="W42" t="s">
        <v>304</v>
      </c>
      <c r="X42" t="s">
        <v>173</v>
      </c>
    </row>
    <row r="43" spans="1:24">
      <c r="A43" t="s">
        <v>297</v>
      </c>
      <c r="B43" t="s">
        <v>336</v>
      </c>
      <c r="C43" t="s">
        <v>299</v>
      </c>
      <c r="D43" t="s">
        <v>40</v>
      </c>
      <c r="E43" t="s">
        <v>337</v>
      </c>
      <c r="F43" t="s">
        <v>338</v>
      </c>
      <c r="G43" t="s">
        <v>339</v>
      </c>
      <c r="H43" t="s">
        <v>340</v>
      </c>
      <c r="I43">
        <v>90</v>
      </c>
      <c r="J43">
        <v>87</v>
      </c>
      <c r="K43">
        <v>90</v>
      </c>
      <c r="L43">
        <v>90</v>
      </c>
      <c r="M43">
        <v>90</v>
      </c>
      <c r="N43">
        <v>75</v>
      </c>
      <c r="O43">
        <v>75</v>
      </c>
      <c r="P43" t="s">
        <v>164</v>
      </c>
      <c r="Q43" t="s">
        <v>303</v>
      </c>
      <c r="R43" t="s">
        <v>141</v>
      </c>
      <c r="S43" t="s">
        <v>171</v>
      </c>
      <c r="T43" t="s">
        <v>172</v>
      </c>
      <c r="U43" t="s">
        <v>341</v>
      </c>
      <c r="V43" t="s">
        <v>145</v>
      </c>
      <c r="W43" t="s">
        <v>304</v>
      </c>
      <c r="X43" t="s">
        <v>173</v>
      </c>
    </row>
    <row r="44" spans="1:24">
      <c r="A44" t="s">
        <v>297</v>
      </c>
      <c r="B44" t="s">
        <v>342</v>
      </c>
      <c r="C44" t="s">
        <v>343</v>
      </c>
      <c r="D44" t="s">
        <v>40</v>
      </c>
      <c r="E44" t="s">
        <v>344</v>
      </c>
      <c r="F44" t="s">
        <v>345</v>
      </c>
      <c r="G44" t="s">
        <v>346</v>
      </c>
      <c r="H44" t="s">
        <v>44</v>
      </c>
      <c r="I44">
        <v>23.2</v>
      </c>
      <c r="J44">
        <v>20.9</v>
      </c>
      <c r="K44">
        <v>18.8</v>
      </c>
      <c r="L44">
        <v>17.3</v>
      </c>
      <c r="M44">
        <v>16.5</v>
      </c>
      <c r="N44">
        <v>14.8</v>
      </c>
      <c r="O44">
        <v>13.7</v>
      </c>
      <c r="P44" t="s">
        <v>185</v>
      </c>
      <c r="Q44" t="s">
        <v>347</v>
      </c>
      <c r="R44" t="s">
        <v>141</v>
      </c>
      <c r="S44" t="s">
        <v>171</v>
      </c>
      <c r="T44" t="s">
        <v>348</v>
      </c>
      <c r="U44" t="s">
        <v>144</v>
      </c>
      <c r="V44" t="s">
        <v>145</v>
      </c>
      <c r="W44" t="s">
        <v>349</v>
      </c>
      <c r="X44" t="s">
        <v>350</v>
      </c>
    </row>
    <row r="45" spans="1:24">
      <c r="A45" t="s">
        <v>297</v>
      </c>
      <c r="B45" t="s">
        <v>351</v>
      </c>
      <c r="C45" t="s">
        <v>343</v>
      </c>
      <c r="D45" t="s">
        <v>40</v>
      </c>
      <c r="E45" t="s">
        <v>352</v>
      </c>
      <c r="F45" t="s">
        <v>353</v>
      </c>
      <c r="G45" t="s">
        <v>354</v>
      </c>
      <c r="H45" t="s">
        <v>44</v>
      </c>
      <c r="I45">
        <v>3.78</v>
      </c>
      <c r="J45">
        <v>3.78</v>
      </c>
      <c r="K45">
        <v>3.78</v>
      </c>
      <c r="L45">
        <v>3.78</v>
      </c>
      <c r="M45">
        <v>3.78</v>
      </c>
      <c r="N45">
        <v>3.78</v>
      </c>
      <c r="O45">
        <v>3.78</v>
      </c>
      <c r="P45" t="s">
        <v>185</v>
      </c>
      <c r="Q45" t="s">
        <v>347</v>
      </c>
      <c r="R45" t="s">
        <v>141</v>
      </c>
      <c r="S45" t="s">
        <v>171</v>
      </c>
      <c r="T45" t="s">
        <v>348</v>
      </c>
      <c r="U45" t="s">
        <v>144</v>
      </c>
      <c r="V45" t="s">
        <v>145</v>
      </c>
      <c r="W45" t="s">
        <v>349</v>
      </c>
      <c r="X45" t="s">
        <v>350</v>
      </c>
    </row>
    <row r="46" spans="1:24">
      <c r="A46" t="s">
        <v>297</v>
      </c>
      <c r="B46" t="s">
        <v>355</v>
      </c>
      <c r="C46" t="s">
        <v>343</v>
      </c>
      <c r="D46" t="s">
        <v>40</v>
      </c>
      <c r="E46" t="s">
        <v>356</v>
      </c>
      <c r="F46" t="s">
        <v>357</v>
      </c>
      <c r="G46" t="s">
        <v>358</v>
      </c>
      <c r="H46" t="s">
        <v>44</v>
      </c>
      <c r="I46">
        <v>90.48</v>
      </c>
      <c r="J46">
        <v>91</v>
      </c>
      <c r="K46">
        <v>92</v>
      </c>
      <c r="L46">
        <v>93</v>
      </c>
      <c r="M46">
        <v>94</v>
      </c>
      <c r="N46">
        <v>95</v>
      </c>
      <c r="O46">
        <v>96</v>
      </c>
      <c r="P46" t="s">
        <v>164</v>
      </c>
      <c r="Q46" t="s">
        <v>347</v>
      </c>
      <c r="R46" t="s">
        <v>141</v>
      </c>
      <c r="S46" t="s">
        <v>142</v>
      </c>
      <c r="T46" t="s">
        <v>348</v>
      </c>
      <c r="U46" t="s">
        <v>144</v>
      </c>
      <c r="V46" t="s">
        <v>145</v>
      </c>
      <c r="W46" t="s">
        <v>349</v>
      </c>
      <c r="X46" t="s">
        <v>350</v>
      </c>
    </row>
    <row r="47" spans="1:24">
      <c r="A47" t="s">
        <v>297</v>
      </c>
      <c r="B47" t="s">
        <v>359</v>
      </c>
      <c r="C47" t="s">
        <v>343</v>
      </c>
      <c r="D47" t="s">
        <v>40</v>
      </c>
      <c r="E47" t="s">
        <v>360</v>
      </c>
      <c r="F47" t="s">
        <v>361</v>
      </c>
      <c r="G47" t="s">
        <v>362</v>
      </c>
      <c r="H47" t="s">
        <v>309</v>
      </c>
      <c r="I47">
        <v>505</v>
      </c>
      <c r="J47">
        <v>600</v>
      </c>
      <c r="K47">
        <v>700</v>
      </c>
      <c r="L47">
        <v>800</v>
      </c>
      <c r="M47">
        <v>900</v>
      </c>
      <c r="N47">
        <v>1000</v>
      </c>
      <c r="O47">
        <v>1100</v>
      </c>
      <c r="P47" t="s">
        <v>164</v>
      </c>
      <c r="Q47" t="s">
        <v>347</v>
      </c>
      <c r="R47" t="s">
        <v>141</v>
      </c>
      <c r="S47" t="s">
        <v>363</v>
      </c>
      <c r="T47" t="s">
        <v>348</v>
      </c>
      <c r="U47" t="s">
        <v>144</v>
      </c>
      <c r="V47" t="s">
        <v>145</v>
      </c>
      <c r="W47" t="s">
        <v>349</v>
      </c>
      <c r="X47" t="s">
        <v>350</v>
      </c>
    </row>
    <row r="48" spans="1:24">
      <c r="A48" t="s">
        <v>297</v>
      </c>
      <c r="B48" t="s">
        <v>364</v>
      </c>
      <c r="C48" t="s">
        <v>343</v>
      </c>
      <c r="D48" t="s">
        <v>40</v>
      </c>
      <c r="E48" t="s">
        <v>365</v>
      </c>
      <c r="F48" t="s">
        <v>366</v>
      </c>
      <c r="G48" t="s">
        <v>367</v>
      </c>
      <c r="H48" t="s">
        <v>340</v>
      </c>
      <c r="I48">
        <v>131</v>
      </c>
      <c r="J48">
        <v>250</v>
      </c>
      <c r="K48">
        <v>260</v>
      </c>
      <c r="L48">
        <v>485</v>
      </c>
      <c r="M48">
        <v>530</v>
      </c>
      <c r="N48">
        <v>580</v>
      </c>
      <c r="O48">
        <v>630</v>
      </c>
      <c r="P48" t="s">
        <v>164</v>
      </c>
      <c r="Q48" t="s">
        <v>347</v>
      </c>
      <c r="R48" t="s">
        <v>141</v>
      </c>
      <c r="S48" t="s">
        <v>142</v>
      </c>
      <c r="T48" t="s">
        <v>348</v>
      </c>
      <c r="U48" t="s">
        <v>144</v>
      </c>
      <c r="V48" t="s">
        <v>145</v>
      </c>
      <c r="W48" t="s">
        <v>349</v>
      </c>
      <c r="X48" t="s">
        <v>350</v>
      </c>
    </row>
    <row r="49" spans="1:24">
      <c r="A49" t="s">
        <v>297</v>
      </c>
      <c r="B49" t="s">
        <v>368</v>
      </c>
      <c r="C49" t="s">
        <v>343</v>
      </c>
      <c r="D49" t="s">
        <v>40</v>
      </c>
      <c r="E49" t="s">
        <v>332</v>
      </c>
      <c r="F49" t="s">
        <v>369</v>
      </c>
      <c r="G49" t="s">
        <v>370</v>
      </c>
      <c r="H49" t="s">
        <v>44</v>
      </c>
      <c r="I49">
        <v>57.3</v>
      </c>
      <c r="J49">
        <v>57.3</v>
      </c>
      <c r="K49">
        <v>57.3</v>
      </c>
      <c r="L49">
        <v>57.3</v>
      </c>
      <c r="M49">
        <v>57.3</v>
      </c>
      <c r="N49">
        <v>57.3</v>
      </c>
      <c r="O49">
        <v>57.3</v>
      </c>
      <c r="P49" t="s">
        <v>164</v>
      </c>
      <c r="Q49" t="s">
        <v>347</v>
      </c>
      <c r="R49" t="s">
        <v>141</v>
      </c>
      <c r="S49" t="s">
        <v>171</v>
      </c>
      <c r="T49" t="s">
        <v>348</v>
      </c>
      <c r="U49" t="s">
        <v>144</v>
      </c>
      <c r="V49" t="s">
        <v>145</v>
      </c>
      <c r="W49" t="s">
        <v>349</v>
      </c>
      <c r="X49" t="s">
        <v>350</v>
      </c>
    </row>
    <row r="50" spans="1:24">
      <c r="A50" t="s">
        <v>297</v>
      </c>
      <c r="B50" t="s">
        <v>371</v>
      </c>
      <c r="C50" t="s">
        <v>343</v>
      </c>
      <c r="D50" t="s">
        <v>40</v>
      </c>
      <c r="E50" t="s">
        <v>372</v>
      </c>
      <c r="F50" t="s">
        <v>373</v>
      </c>
      <c r="G50" t="s">
        <v>374</v>
      </c>
      <c r="H50" t="s">
        <v>309</v>
      </c>
      <c r="I50">
        <v>41</v>
      </c>
      <c r="J50">
        <v>41</v>
      </c>
      <c r="K50">
        <v>81</v>
      </c>
      <c r="L50">
        <v>123</v>
      </c>
      <c r="M50">
        <v>161</v>
      </c>
      <c r="N50">
        <v>200</v>
      </c>
      <c r="O50">
        <v>241</v>
      </c>
      <c r="P50" t="s">
        <v>139</v>
      </c>
      <c r="Q50" t="s">
        <v>347</v>
      </c>
      <c r="R50" t="s">
        <v>141</v>
      </c>
      <c r="S50" t="s">
        <v>142</v>
      </c>
      <c r="T50" t="s">
        <v>348</v>
      </c>
      <c r="U50" t="s">
        <v>144</v>
      </c>
      <c r="V50" t="s">
        <v>145</v>
      </c>
      <c r="W50" t="s">
        <v>349</v>
      </c>
      <c r="X50" t="s">
        <v>350</v>
      </c>
    </row>
    <row r="51" spans="1:24">
      <c r="A51" t="s">
        <v>375</v>
      </c>
      <c r="B51" t="s">
        <v>82</v>
      </c>
      <c r="C51" t="s">
        <v>376</v>
      </c>
      <c r="D51" t="s">
        <v>377</v>
      </c>
      <c r="E51" t="s">
        <v>378</v>
      </c>
      <c r="F51" t="s">
        <v>379</v>
      </c>
      <c r="G51" t="s">
        <v>380</v>
      </c>
      <c r="H51" t="s">
        <v>44</v>
      </c>
      <c r="I51">
        <v>48.38</v>
      </c>
      <c r="J51">
        <v>52.040075000000002</v>
      </c>
      <c r="K51">
        <v>60</v>
      </c>
      <c r="L51">
        <v>65.198324999999997</v>
      </c>
      <c r="M51">
        <v>70.686918750000004</v>
      </c>
      <c r="N51">
        <v>75.269575000000003</v>
      </c>
      <c r="O51">
        <v>79.263325000000009</v>
      </c>
      <c r="P51" t="s">
        <v>381</v>
      </c>
      <c r="Q51" t="s">
        <v>382</v>
      </c>
      <c r="R51" t="s">
        <v>141</v>
      </c>
      <c r="S51" t="s">
        <v>171</v>
      </c>
      <c r="T51" t="s">
        <v>383</v>
      </c>
      <c r="U51" t="s">
        <v>384</v>
      </c>
      <c r="V51" t="s">
        <v>145</v>
      </c>
      <c r="W51" t="s">
        <v>385</v>
      </c>
      <c r="X51" t="s">
        <v>386</v>
      </c>
    </row>
    <row r="52" spans="1:24">
      <c r="A52" t="s">
        <v>375</v>
      </c>
      <c r="B52" t="s">
        <v>387</v>
      </c>
      <c r="C52" t="s">
        <v>376</v>
      </c>
      <c r="D52" t="s">
        <v>377</v>
      </c>
      <c r="E52" t="s">
        <v>388</v>
      </c>
      <c r="F52" t="s">
        <v>389</v>
      </c>
      <c r="G52" t="s">
        <v>390</v>
      </c>
      <c r="H52" t="s">
        <v>44</v>
      </c>
      <c r="I52" t="s">
        <v>236</v>
      </c>
      <c r="J52">
        <v>10</v>
      </c>
      <c r="K52">
        <v>30</v>
      </c>
      <c r="L52">
        <v>45</v>
      </c>
      <c r="M52">
        <v>67.5</v>
      </c>
      <c r="N52">
        <v>100.00125</v>
      </c>
      <c r="P52" t="s">
        <v>381</v>
      </c>
      <c r="Q52" t="s">
        <v>382</v>
      </c>
      <c r="R52" t="s">
        <v>141</v>
      </c>
      <c r="S52" t="s">
        <v>142</v>
      </c>
      <c r="T52" t="s">
        <v>391</v>
      </c>
      <c r="U52" t="s">
        <v>392</v>
      </c>
      <c r="V52" t="s">
        <v>393</v>
      </c>
      <c r="W52" t="s">
        <v>385</v>
      </c>
      <c r="X52" t="s">
        <v>394</v>
      </c>
    </row>
    <row r="53" spans="1:24">
      <c r="A53" t="s">
        <v>375</v>
      </c>
      <c r="B53" t="s">
        <v>395</v>
      </c>
      <c r="C53" t="s">
        <v>376</v>
      </c>
      <c r="D53" t="s">
        <v>377</v>
      </c>
      <c r="E53" t="s">
        <v>396</v>
      </c>
      <c r="F53" t="s">
        <v>397</v>
      </c>
      <c r="G53" t="s">
        <v>398</v>
      </c>
      <c r="H53" t="s">
        <v>44</v>
      </c>
      <c r="I53">
        <v>5</v>
      </c>
      <c r="J53">
        <v>6</v>
      </c>
      <c r="K53">
        <v>7.2</v>
      </c>
      <c r="L53">
        <v>8.64</v>
      </c>
      <c r="M53">
        <v>10.368</v>
      </c>
      <c r="N53">
        <v>12.441600000000001</v>
      </c>
      <c r="O53">
        <v>14.929920000000001</v>
      </c>
      <c r="P53" t="s">
        <v>381</v>
      </c>
      <c r="Q53" t="s">
        <v>382</v>
      </c>
      <c r="R53" t="s">
        <v>141</v>
      </c>
      <c r="S53" t="s">
        <v>142</v>
      </c>
      <c r="T53" t="s">
        <v>391</v>
      </c>
      <c r="U53" t="s">
        <v>392</v>
      </c>
      <c r="V53" t="s">
        <v>393</v>
      </c>
      <c r="W53" t="s">
        <v>385</v>
      </c>
      <c r="X53" t="s">
        <v>394</v>
      </c>
    </row>
    <row r="54" spans="1:24">
      <c r="A54" t="s">
        <v>375</v>
      </c>
      <c r="B54" t="s">
        <v>399</v>
      </c>
      <c r="C54" t="s">
        <v>376</v>
      </c>
      <c r="D54" t="s">
        <v>377</v>
      </c>
      <c r="E54" t="s">
        <v>400</v>
      </c>
      <c r="F54" t="s">
        <v>401</v>
      </c>
      <c r="G54" t="s">
        <v>402</v>
      </c>
      <c r="H54" t="s">
        <v>44</v>
      </c>
      <c r="I54">
        <v>5</v>
      </c>
      <c r="J54">
        <v>6</v>
      </c>
      <c r="K54">
        <v>7.2</v>
      </c>
      <c r="L54">
        <v>8.64</v>
      </c>
      <c r="M54">
        <v>10.368</v>
      </c>
      <c r="N54">
        <v>12.441600000000001</v>
      </c>
      <c r="O54">
        <v>14.929920000000001</v>
      </c>
      <c r="P54" t="s">
        <v>381</v>
      </c>
      <c r="Q54" t="s">
        <v>382</v>
      </c>
      <c r="R54" t="s">
        <v>141</v>
      </c>
      <c r="S54" t="s">
        <v>142</v>
      </c>
      <c r="T54" t="s">
        <v>391</v>
      </c>
      <c r="U54" t="s">
        <v>392</v>
      </c>
      <c r="V54" t="s">
        <v>393</v>
      </c>
      <c r="W54" t="s">
        <v>385</v>
      </c>
      <c r="X54" t="s">
        <v>394</v>
      </c>
    </row>
    <row r="55" spans="1:24">
      <c r="A55" t="s">
        <v>375</v>
      </c>
      <c r="B55" t="s">
        <v>83</v>
      </c>
      <c r="C55" t="s">
        <v>376</v>
      </c>
      <c r="D55" t="s">
        <v>377</v>
      </c>
      <c r="E55" t="s">
        <v>403</v>
      </c>
      <c r="F55" t="s">
        <v>404</v>
      </c>
      <c r="G55" t="s">
        <v>405</v>
      </c>
      <c r="H55" t="s">
        <v>309</v>
      </c>
      <c r="I55">
        <v>549</v>
      </c>
      <c r="J55">
        <v>551.15049999999997</v>
      </c>
      <c r="K55">
        <v>553.00099999999998</v>
      </c>
      <c r="L55">
        <v>555.15149999999994</v>
      </c>
      <c r="M55">
        <v>556.85199999999998</v>
      </c>
      <c r="N55">
        <v>560.40250000000003</v>
      </c>
      <c r="O55">
        <v>562.303</v>
      </c>
      <c r="P55" t="s">
        <v>164</v>
      </c>
      <c r="Q55" t="s">
        <v>382</v>
      </c>
      <c r="R55" t="s">
        <v>141</v>
      </c>
      <c r="S55" t="s">
        <v>171</v>
      </c>
      <c r="T55" t="s">
        <v>383</v>
      </c>
      <c r="U55" t="s">
        <v>406</v>
      </c>
      <c r="V55" t="s">
        <v>165</v>
      </c>
      <c r="W55" t="s">
        <v>385</v>
      </c>
      <c r="X55" t="s">
        <v>386</v>
      </c>
    </row>
    <row r="56" spans="1:24">
      <c r="A56" t="s">
        <v>375</v>
      </c>
      <c r="B56" t="s">
        <v>407</v>
      </c>
      <c r="C56" t="s">
        <v>376</v>
      </c>
      <c r="D56" t="s">
        <v>377</v>
      </c>
      <c r="E56" t="s">
        <v>408</v>
      </c>
      <c r="F56" t="s">
        <v>409</v>
      </c>
      <c r="G56" t="s">
        <v>410</v>
      </c>
      <c r="H56" t="s">
        <v>44</v>
      </c>
      <c r="I56">
        <v>20</v>
      </c>
      <c r="J56">
        <v>30</v>
      </c>
      <c r="K56">
        <v>50</v>
      </c>
      <c r="L56">
        <v>80</v>
      </c>
      <c r="M56">
        <v>100</v>
      </c>
      <c r="P56" t="s">
        <v>164</v>
      </c>
      <c r="Q56" t="s">
        <v>382</v>
      </c>
      <c r="R56" t="s">
        <v>141</v>
      </c>
      <c r="S56" t="s">
        <v>171</v>
      </c>
      <c r="T56" t="s">
        <v>391</v>
      </c>
      <c r="U56" t="s">
        <v>392</v>
      </c>
      <c r="V56" t="s">
        <v>411</v>
      </c>
      <c r="W56" t="s">
        <v>385</v>
      </c>
      <c r="X56" t="s">
        <v>394</v>
      </c>
    </row>
    <row r="57" spans="1:24">
      <c r="A57" t="s">
        <v>375</v>
      </c>
      <c r="B57" t="s">
        <v>84</v>
      </c>
      <c r="C57" t="s">
        <v>376</v>
      </c>
      <c r="D57" t="s">
        <v>377</v>
      </c>
      <c r="E57" t="s">
        <v>412</v>
      </c>
      <c r="F57" t="s">
        <v>413</v>
      </c>
      <c r="G57" t="s">
        <v>414</v>
      </c>
      <c r="H57" t="s">
        <v>44</v>
      </c>
      <c r="I57" t="s">
        <v>236</v>
      </c>
      <c r="J57">
        <v>70</v>
      </c>
      <c r="K57">
        <v>100.03</v>
      </c>
      <c r="P57" t="s">
        <v>381</v>
      </c>
      <c r="Q57" t="s">
        <v>382</v>
      </c>
      <c r="R57" t="s">
        <v>141</v>
      </c>
      <c r="S57" t="s">
        <v>171</v>
      </c>
      <c r="T57" t="s">
        <v>391</v>
      </c>
      <c r="U57" t="s">
        <v>406</v>
      </c>
      <c r="V57" t="s">
        <v>165</v>
      </c>
      <c r="W57" t="s">
        <v>385</v>
      </c>
      <c r="X57" t="s">
        <v>394</v>
      </c>
    </row>
    <row r="58" spans="1:24">
      <c r="A58" t="s">
        <v>375</v>
      </c>
      <c r="B58" t="s">
        <v>85</v>
      </c>
      <c r="C58" t="s">
        <v>376</v>
      </c>
      <c r="D58" t="s">
        <v>377</v>
      </c>
      <c r="E58" t="s">
        <v>415</v>
      </c>
      <c r="F58" t="s">
        <v>416</v>
      </c>
      <c r="G58" t="s">
        <v>417</v>
      </c>
      <c r="H58" t="s">
        <v>44</v>
      </c>
      <c r="I58">
        <v>70.5</v>
      </c>
      <c r="J58">
        <v>100.03245</v>
      </c>
      <c r="P58" t="s">
        <v>381</v>
      </c>
      <c r="Q58" t="s">
        <v>382</v>
      </c>
      <c r="R58" t="s">
        <v>141</v>
      </c>
      <c r="S58" t="s">
        <v>171</v>
      </c>
      <c r="T58" t="s">
        <v>391</v>
      </c>
      <c r="U58" t="s">
        <v>406</v>
      </c>
      <c r="V58" t="s">
        <v>145</v>
      </c>
      <c r="W58" t="s">
        <v>385</v>
      </c>
      <c r="X58" t="s">
        <v>394</v>
      </c>
    </row>
    <row r="59" spans="1:24">
      <c r="A59" t="s">
        <v>375</v>
      </c>
      <c r="B59" t="s">
        <v>86</v>
      </c>
      <c r="C59" t="s">
        <v>376</v>
      </c>
      <c r="D59" t="s">
        <v>377</v>
      </c>
      <c r="E59" t="s">
        <v>418</v>
      </c>
      <c r="F59" t="s">
        <v>419</v>
      </c>
      <c r="G59" t="s">
        <v>420</v>
      </c>
      <c r="H59" t="s">
        <v>44</v>
      </c>
      <c r="I59">
        <v>74.16</v>
      </c>
      <c r="J59">
        <v>78.774767676767667</v>
      </c>
      <c r="K59">
        <v>80.824434343434334</v>
      </c>
      <c r="L59">
        <v>83.095434343434334</v>
      </c>
      <c r="M59">
        <v>84.74243434343434</v>
      </c>
      <c r="N59">
        <v>86.582101010101013</v>
      </c>
      <c r="O59">
        <v>88.164434343434351</v>
      </c>
      <c r="P59" t="s">
        <v>381</v>
      </c>
      <c r="Q59" t="s">
        <v>382</v>
      </c>
      <c r="R59" t="s">
        <v>141</v>
      </c>
      <c r="S59" t="s">
        <v>171</v>
      </c>
      <c r="T59" t="s">
        <v>383</v>
      </c>
      <c r="U59" t="s">
        <v>406</v>
      </c>
      <c r="V59" t="s">
        <v>165</v>
      </c>
      <c r="W59" t="s">
        <v>385</v>
      </c>
      <c r="X59" t="s">
        <v>386</v>
      </c>
    </row>
    <row r="60" spans="1:24">
      <c r="A60" t="s">
        <v>375</v>
      </c>
      <c r="B60" t="s">
        <v>87</v>
      </c>
      <c r="C60" t="s">
        <v>376</v>
      </c>
      <c r="D60" t="s">
        <v>377</v>
      </c>
      <c r="E60" t="s">
        <v>421</v>
      </c>
      <c r="F60" t="s">
        <v>422</v>
      </c>
      <c r="G60" t="s">
        <v>423</v>
      </c>
      <c r="H60" t="s">
        <v>44</v>
      </c>
      <c r="I60">
        <v>36.159999999999997</v>
      </c>
      <c r="J60">
        <v>38.110358928571422</v>
      </c>
      <c r="K60">
        <v>40.837366071428562</v>
      </c>
      <c r="L60">
        <v>43.192251785714276</v>
      </c>
      <c r="M60">
        <v>45.969394642857132</v>
      </c>
      <c r="N60">
        <v>48.689037499999991</v>
      </c>
      <c r="O60">
        <v>50.194394642857134</v>
      </c>
      <c r="P60" t="s">
        <v>381</v>
      </c>
      <c r="Q60" t="s">
        <v>382</v>
      </c>
      <c r="R60" t="s">
        <v>141</v>
      </c>
      <c r="S60" t="s">
        <v>142</v>
      </c>
      <c r="T60" t="s">
        <v>391</v>
      </c>
      <c r="U60" t="s">
        <v>406</v>
      </c>
      <c r="V60" t="s">
        <v>165</v>
      </c>
      <c r="W60" t="s">
        <v>385</v>
      </c>
      <c r="X60" t="s">
        <v>394</v>
      </c>
    </row>
    <row r="61" spans="1:24">
      <c r="A61" t="s">
        <v>375</v>
      </c>
      <c r="B61" t="s">
        <v>424</v>
      </c>
      <c r="C61" t="s">
        <v>376</v>
      </c>
      <c r="D61" t="s">
        <v>377</v>
      </c>
      <c r="E61" t="s">
        <v>425</v>
      </c>
      <c r="F61" t="s">
        <v>426</v>
      </c>
      <c r="G61" t="s">
        <v>427</v>
      </c>
      <c r="H61" t="s">
        <v>428</v>
      </c>
      <c r="I61">
        <v>1797</v>
      </c>
      <c r="J61">
        <v>1976</v>
      </c>
      <c r="K61">
        <v>2173</v>
      </c>
      <c r="L61">
        <v>2607</v>
      </c>
      <c r="M61">
        <v>3128</v>
      </c>
      <c r="N61">
        <v>4066</v>
      </c>
      <c r="O61">
        <v>5285</v>
      </c>
      <c r="P61" t="s">
        <v>164</v>
      </c>
      <c r="Q61" t="s">
        <v>382</v>
      </c>
      <c r="R61" t="s">
        <v>141</v>
      </c>
      <c r="S61" t="s">
        <v>171</v>
      </c>
      <c r="T61" t="s">
        <v>391</v>
      </c>
      <c r="U61" t="s">
        <v>392</v>
      </c>
      <c r="V61" t="s">
        <v>277</v>
      </c>
      <c r="W61" t="s">
        <v>385</v>
      </c>
      <c r="X61" t="s">
        <v>394</v>
      </c>
    </row>
    <row r="62" spans="1:24">
      <c r="A62" t="s">
        <v>375</v>
      </c>
      <c r="B62" t="s">
        <v>429</v>
      </c>
      <c r="C62" t="s">
        <v>376</v>
      </c>
      <c r="D62" t="s">
        <v>377</v>
      </c>
      <c r="E62" t="s">
        <v>430</v>
      </c>
      <c r="F62" t="s">
        <v>431</v>
      </c>
      <c r="G62" t="s">
        <v>432</v>
      </c>
      <c r="H62" t="s">
        <v>433</v>
      </c>
      <c r="I62">
        <v>1838566</v>
      </c>
      <c r="J62">
        <v>2022422</v>
      </c>
      <c r="K62">
        <v>2224664</v>
      </c>
      <c r="L62">
        <v>2669596</v>
      </c>
      <c r="M62">
        <v>3203515</v>
      </c>
      <c r="N62">
        <v>4164569</v>
      </c>
      <c r="O62">
        <v>129101639</v>
      </c>
      <c r="P62" t="s">
        <v>164</v>
      </c>
      <c r="Q62" t="s">
        <v>382</v>
      </c>
      <c r="R62" t="s">
        <v>141</v>
      </c>
      <c r="S62" t="s">
        <v>142</v>
      </c>
      <c r="T62" t="s">
        <v>391</v>
      </c>
      <c r="U62" t="s">
        <v>392</v>
      </c>
      <c r="V62" t="s">
        <v>277</v>
      </c>
      <c r="W62" t="s">
        <v>385</v>
      </c>
      <c r="X62" t="s">
        <v>394</v>
      </c>
    </row>
    <row r="63" spans="1:24">
      <c r="A63" t="s">
        <v>375</v>
      </c>
      <c r="B63" t="s">
        <v>434</v>
      </c>
      <c r="C63" t="s">
        <v>376</v>
      </c>
      <c r="D63" t="s">
        <v>377</v>
      </c>
      <c r="E63" t="s">
        <v>435</v>
      </c>
      <c r="F63" t="s">
        <v>436</v>
      </c>
      <c r="G63" t="s">
        <v>437</v>
      </c>
      <c r="H63" t="s">
        <v>44</v>
      </c>
      <c r="I63">
        <v>8</v>
      </c>
      <c r="J63">
        <v>8.8000000000000007</v>
      </c>
      <c r="K63">
        <v>9.6800000000000015</v>
      </c>
      <c r="L63">
        <v>11.132000000000001</v>
      </c>
      <c r="M63">
        <v>12.801800000000002</v>
      </c>
      <c r="N63">
        <v>14.722070000000002</v>
      </c>
      <c r="O63">
        <v>16.930380500000002</v>
      </c>
      <c r="P63" t="s">
        <v>164</v>
      </c>
      <c r="Q63" t="s">
        <v>382</v>
      </c>
      <c r="R63" t="s">
        <v>141</v>
      </c>
      <c r="S63" t="s">
        <v>142</v>
      </c>
      <c r="T63" t="s">
        <v>391</v>
      </c>
      <c r="U63" t="s">
        <v>392</v>
      </c>
      <c r="V63" t="s">
        <v>438</v>
      </c>
      <c r="W63" t="s">
        <v>385</v>
      </c>
      <c r="X63" t="s">
        <v>394</v>
      </c>
    </row>
    <row r="64" spans="1:24">
      <c r="A64" t="s">
        <v>375</v>
      </c>
      <c r="B64" t="s">
        <v>439</v>
      </c>
      <c r="C64" t="s">
        <v>376</v>
      </c>
      <c r="D64" t="s">
        <v>377</v>
      </c>
      <c r="E64" t="s">
        <v>440</v>
      </c>
      <c r="F64" t="s">
        <v>441</v>
      </c>
      <c r="G64" t="s">
        <v>442</v>
      </c>
      <c r="H64" t="s">
        <v>428</v>
      </c>
      <c r="I64">
        <v>120</v>
      </c>
      <c r="J64">
        <v>144</v>
      </c>
      <c r="K64">
        <v>158.4</v>
      </c>
      <c r="L64">
        <v>190.08</v>
      </c>
      <c r="M64">
        <v>228.096</v>
      </c>
      <c r="N64">
        <v>296.52480000000003</v>
      </c>
      <c r="O64">
        <v>385.48224000000005</v>
      </c>
      <c r="P64" t="s">
        <v>164</v>
      </c>
      <c r="Q64" t="s">
        <v>382</v>
      </c>
      <c r="R64" t="s">
        <v>141</v>
      </c>
      <c r="S64" t="s">
        <v>142</v>
      </c>
      <c r="T64" t="s">
        <v>391</v>
      </c>
      <c r="U64" t="s">
        <v>392</v>
      </c>
      <c r="V64" t="s">
        <v>277</v>
      </c>
      <c r="W64" t="s">
        <v>385</v>
      </c>
      <c r="X64" t="s">
        <v>394</v>
      </c>
    </row>
    <row r="65" spans="1:24">
      <c r="A65" t="s">
        <v>443</v>
      </c>
      <c r="B65" t="s">
        <v>444</v>
      </c>
      <c r="C65" t="s">
        <v>376</v>
      </c>
      <c r="D65" t="s">
        <v>445</v>
      </c>
      <c r="E65" t="s">
        <v>446</v>
      </c>
      <c r="F65" t="s">
        <v>447</v>
      </c>
      <c r="G65" t="s">
        <v>448</v>
      </c>
      <c r="H65" t="s">
        <v>44</v>
      </c>
      <c r="I65">
        <v>50</v>
      </c>
      <c r="J65">
        <v>60</v>
      </c>
      <c r="K65">
        <v>72</v>
      </c>
      <c r="L65">
        <v>79.2</v>
      </c>
      <c r="M65">
        <v>87.12</v>
      </c>
      <c r="N65">
        <v>95.832000000000008</v>
      </c>
      <c r="O65">
        <v>100.048608</v>
      </c>
      <c r="P65" t="s">
        <v>164</v>
      </c>
      <c r="Q65" t="s">
        <v>382</v>
      </c>
      <c r="R65" t="s">
        <v>141</v>
      </c>
      <c r="S65" t="s">
        <v>142</v>
      </c>
      <c r="T65" t="s">
        <v>391</v>
      </c>
      <c r="U65" t="s">
        <v>392</v>
      </c>
      <c r="V65" t="s">
        <v>411</v>
      </c>
      <c r="W65" t="s">
        <v>385</v>
      </c>
      <c r="X65" t="s">
        <v>394</v>
      </c>
    </row>
    <row r="66" spans="1:24">
      <c r="A66" t="s">
        <v>375</v>
      </c>
      <c r="B66" t="s">
        <v>449</v>
      </c>
      <c r="C66" t="s">
        <v>376</v>
      </c>
      <c r="D66" t="s">
        <v>377</v>
      </c>
      <c r="E66" t="s">
        <v>450</v>
      </c>
      <c r="F66" t="s">
        <v>451</v>
      </c>
      <c r="G66" t="s">
        <v>452</v>
      </c>
      <c r="H66" t="s">
        <v>433</v>
      </c>
      <c r="I66">
        <v>948</v>
      </c>
      <c r="J66">
        <v>1137.5999999999999</v>
      </c>
      <c r="K66">
        <v>1251.3599999999999</v>
      </c>
      <c r="L66">
        <v>1501.6319999999998</v>
      </c>
      <c r="M66">
        <v>1801.9583999999998</v>
      </c>
      <c r="N66">
        <v>2342.5459199999996</v>
      </c>
      <c r="O66">
        <v>3045.3096959999993</v>
      </c>
      <c r="P66" t="s">
        <v>164</v>
      </c>
      <c r="Q66" t="s">
        <v>382</v>
      </c>
      <c r="R66" t="s">
        <v>141</v>
      </c>
      <c r="S66" t="s">
        <v>142</v>
      </c>
      <c r="T66" t="s">
        <v>391</v>
      </c>
      <c r="U66" t="s">
        <v>392</v>
      </c>
      <c r="V66" t="s">
        <v>277</v>
      </c>
      <c r="W66" t="s">
        <v>385</v>
      </c>
      <c r="X66" t="s">
        <v>394</v>
      </c>
    </row>
    <row r="67" spans="1:24">
      <c r="A67" t="s">
        <v>375</v>
      </c>
      <c r="B67" t="s">
        <v>453</v>
      </c>
      <c r="C67" t="s">
        <v>376</v>
      </c>
      <c r="D67" t="s">
        <v>377</v>
      </c>
      <c r="E67" t="s">
        <v>454</v>
      </c>
      <c r="F67" t="s">
        <v>455</v>
      </c>
      <c r="G67" t="s">
        <v>456</v>
      </c>
      <c r="H67" t="s">
        <v>433</v>
      </c>
      <c r="I67">
        <v>709</v>
      </c>
      <c r="J67">
        <v>850.8</v>
      </c>
      <c r="K67">
        <v>1701.6</v>
      </c>
      <c r="L67">
        <v>2041.9199999999998</v>
      </c>
      <c r="M67">
        <v>2450.3039999999996</v>
      </c>
      <c r="N67">
        <v>3185.3951999999995</v>
      </c>
      <c r="O67">
        <v>4141.0137599999998</v>
      </c>
      <c r="P67" t="s">
        <v>164</v>
      </c>
      <c r="Q67" t="s">
        <v>382</v>
      </c>
      <c r="R67" t="s">
        <v>141</v>
      </c>
      <c r="S67" t="s">
        <v>142</v>
      </c>
      <c r="T67" t="s">
        <v>391</v>
      </c>
      <c r="U67" t="s">
        <v>392</v>
      </c>
      <c r="V67" t="s">
        <v>457</v>
      </c>
      <c r="W67" t="s">
        <v>385</v>
      </c>
      <c r="X67" t="s">
        <v>394</v>
      </c>
    </row>
    <row r="68" spans="1:24">
      <c r="A68" t="s">
        <v>375</v>
      </c>
      <c r="B68" t="s">
        <v>458</v>
      </c>
      <c r="C68" t="s">
        <v>376</v>
      </c>
      <c r="D68" t="s">
        <v>377</v>
      </c>
      <c r="E68" t="s">
        <v>459</v>
      </c>
      <c r="F68" t="s">
        <v>460</v>
      </c>
      <c r="G68" t="s">
        <v>461</v>
      </c>
      <c r="H68" t="s">
        <v>44</v>
      </c>
      <c r="I68">
        <v>8</v>
      </c>
      <c r="J68">
        <v>8.8000000000000007</v>
      </c>
      <c r="K68">
        <v>9.6800000000000015</v>
      </c>
      <c r="L68">
        <v>10.648000000000001</v>
      </c>
      <c r="M68">
        <v>11.712800000000001</v>
      </c>
      <c r="N68">
        <v>12.884080000000001</v>
      </c>
      <c r="O68">
        <v>14.172488000000001</v>
      </c>
      <c r="P68" t="s">
        <v>164</v>
      </c>
      <c r="Q68" t="s">
        <v>382</v>
      </c>
      <c r="R68" t="s">
        <v>141</v>
      </c>
      <c r="S68" t="s">
        <v>142</v>
      </c>
      <c r="T68" t="s">
        <v>391</v>
      </c>
      <c r="U68" t="s">
        <v>392</v>
      </c>
      <c r="V68" t="s">
        <v>411</v>
      </c>
      <c r="W68" t="s">
        <v>385</v>
      </c>
      <c r="X68" t="s">
        <v>394</v>
      </c>
    </row>
    <row r="69" spans="1:24">
      <c r="A69" t="s">
        <v>375</v>
      </c>
      <c r="B69" t="s">
        <v>462</v>
      </c>
      <c r="C69" t="s">
        <v>376</v>
      </c>
      <c r="D69" t="s">
        <v>377</v>
      </c>
      <c r="E69" t="s">
        <v>463</v>
      </c>
      <c r="F69" t="s">
        <v>464</v>
      </c>
      <c r="G69" t="s">
        <v>465</v>
      </c>
      <c r="H69" t="s">
        <v>466</v>
      </c>
      <c r="I69">
        <v>20</v>
      </c>
      <c r="J69">
        <v>24</v>
      </c>
      <c r="K69">
        <v>28.8</v>
      </c>
      <c r="L69">
        <v>34.56</v>
      </c>
      <c r="M69">
        <v>41.472000000000001</v>
      </c>
      <c r="N69">
        <v>49.766400000000004</v>
      </c>
      <c r="O69">
        <v>59.719680000000004</v>
      </c>
      <c r="P69" t="s">
        <v>314</v>
      </c>
      <c r="Q69" t="s">
        <v>382</v>
      </c>
      <c r="R69" t="s">
        <v>141</v>
      </c>
      <c r="S69" t="s">
        <v>142</v>
      </c>
      <c r="T69" t="s">
        <v>391</v>
      </c>
      <c r="U69" t="s">
        <v>392</v>
      </c>
      <c r="V69" t="s">
        <v>411</v>
      </c>
      <c r="W69" t="s">
        <v>385</v>
      </c>
      <c r="X69" t="s">
        <v>394</v>
      </c>
    </row>
    <row r="70" spans="1:24">
      <c r="A70" t="s">
        <v>375</v>
      </c>
      <c r="B70" t="s">
        <v>467</v>
      </c>
      <c r="C70" t="s">
        <v>376</v>
      </c>
      <c r="D70" t="s">
        <v>377</v>
      </c>
      <c r="E70" t="s">
        <v>468</v>
      </c>
      <c r="F70" t="s">
        <v>469</v>
      </c>
      <c r="G70" t="s">
        <v>470</v>
      </c>
      <c r="H70" t="s">
        <v>471</v>
      </c>
      <c r="I70">
        <v>1.1499999999999999</v>
      </c>
      <c r="J70">
        <v>1.2649999999999999</v>
      </c>
      <c r="K70">
        <v>1.3915</v>
      </c>
      <c r="L70">
        <v>1.5306500000000001</v>
      </c>
      <c r="M70">
        <v>1.6837150000000001</v>
      </c>
      <c r="N70">
        <v>1.8520865</v>
      </c>
      <c r="O70">
        <v>2.0372951499999998</v>
      </c>
      <c r="P70" t="s">
        <v>164</v>
      </c>
      <c r="Q70" t="s">
        <v>382</v>
      </c>
      <c r="R70" t="s">
        <v>141</v>
      </c>
      <c r="S70" t="s">
        <v>142</v>
      </c>
      <c r="T70" t="s">
        <v>391</v>
      </c>
      <c r="U70" t="s">
        <v>392</v>
      </c>
      <c r="V70" t="s">
        <v>393</v>
      </c>
      <c r="W70" t="s">
        <v>385</v>
      </c>
      <c r="X70" t="s">
        <v>394</v>
      </c>
    </row>
    <row r="71" spans="1:24">
      <c r="A71" t="s">
        <v>375</v>
      </c>
      <c r="B71" t="s">
        <v>472</v>
      </c>
      <c r="C71" t="s">
        <v>376</v>
      </c>
      <c r="D71" t="s">
        <v>377</v>
      </c>
      <c r="E71" t="s">
        <v>473</v>
      </c>
      <c r="F71" t="s">
        <v>474</v>
      </c>
      <c r="G71" t="s">
        <v>475</v>
      </c>
      <c r="H71" t="s">
        <v>476</v>
      </c>
      <c r="I71">
        <v>25</v>
      </c>
      <c r="J71">
        <v>27.5</v>
      </c>
      <c r="K71">
        <v>30.25</v>
      </c>
      <c r="L71">
        <v>33.274999999999999</v>
      </c>
      <c r="M71">
        <v>36.602499999999999</v>
      </c>
      <c r="N71">
        <v>40.262749999999997</v>
      </c>
      <c r="O71">
        <v>44.289024999999995</v>
      </c>
      <c r="P71" t="s">
        <v>164</v>
      </c>
      <c r="Q71" t="s">
        <v>382</v>
      </c>
      <c r="R71" t="s">
        <v>141</v>
      </c>
      <c r="S71" t="s">
        <v>142</v>
      </c>
      <c r="T71" t="s">
        <v>391</v>
      </c>
      <c r="U71" t="s">
        <v>392</v>
      </c>
      <c r="V71" t="s">
        <v>393</v>
      </c>
      <c r="W71" t="s">
        <v>385</v>
      </c>
      <c r="X71" t="s">
        <v>394</v>
      </c>
    </row>
    <row r="72" spans="1:24">
      <c r="A72" t="s">
        <v>375</v>
      </c>
      <c r="B72" t="s">
        <v>477</v>
      </c>
      <c r="C72" t="s">
        <v>376</v>
      </c>
      <c r="D72" t="s">
        <v>377</v>
      </c>
      <c r="E72" t="s">
        <v>478</v>
      </c>
      <c r="F72" t="s">
        <v>479</v>
      </c>
      <c r="G72" t="s">
        <v>480</v>
      </c>
      <c r="H72" t="s">
        <v>481</v>
      </c>
      <c r="I72">
        <v>14</v>
      </c>
      <c r="J72">
        <v>15.4</v>
      </c>
      <c r="K72">
        <v>16.940000000000001</v>
      </c>
      <c r="L72">
        <v>18.634</v>
      </c>
      <c r="M72">
        <v>20.497399999999999</v>
      </c>
      <c r="N72">
        <v>22.547139999999999</v>
      </c>
      <c r="O72">
        <v>24.801853999999999</v>
      </c>
      <c r="P72" t="s">
        <v>164</v>
      </c>
      <c r="Q72" t="s">
        <v>382</v>
      </c>
      <c r="R72" t="s">
        <v>141</v>
      </c>
      <c r="S72" t="s">
        <v>142</v>
      </c>
      <c r="T72" t="s">
        <v>391</v>
      </c>
      <c r="U72" t="s">
        <v>392</v>
      </c>
      <c r="V72" t="s">
        <v>277</v>
      </c>
      <c r="W72" t="s">
        <v>385</v>
      </c>
      <c r="X72" t="s">
        <v>394</v>
      </c>
    </row>
    <row r="73" spans="1:24">
      <c r="A73" t="s">
        <v>375</v>
      </c>
      <c r="B73" t="s">
        <v>482</v>
      </c>
      <c r="C73" t="s">
        <v>376</v>
      </c>
      <c r="D73" t="s">
        <v>377</v>
      </c>
      <c r="E73" t="s">
        <v>483</v>
      </c>
      <c r="F73" t="s">
        <v>484</v>
      </c>
      <c r="G73" t="s">
        <v>485</v>
      </c>
      <c r="H73" t="s">
        <v>44</v>
      </c>
      <c r="I73">
        <v>57.87</v>
      </c>
      <c r="J73">
        <v>63.078299999999999</v>
      </c>
      <c r="K73">
        <v>68.755347</v>
      </c>
      <c r="L73">
        <v>74.943328230000006</v>
      </c>
      <c r="M73">
        <v>82.437661052999999</v>
      </c>
      <c r="N73">
        <v>90.681427158299996</v>
      </c>
      <c r="O73">
        <v>99.749569874130003</v>
      </c>
      <c r="P73" t="s">
        <v>164</v>
      </c>
      <c r="Q73" t="s">
        <v>382</v>
      </c>
      <c r="R73" t="s">
        <v>141</v>
      </c>
      <c r="S73" t="s">
        <v>142</v>
      </c>
      <c r="T73" t="s">
        <v>391</v>
      </c>
      <c r="U73" t="s">
        <v>392</v>
      </c>
      <c r="V73" t="s">
        <v>411</v>
      </c>
      <c r="W73" t="s">
        <v>385</v>
      </c>
      <c r="X73" t="s">
        <v>394</v>
      </c>
    </row>
    <row r="74" spans="1:24">
      <c r="A74" t="s">
        <v>375</v>
      </c>
      <c r="B74" t="s">
        <v>486</v>
      </c>
      <c r="C74" t="s">
        <v>376</v>
      </c>
      <c r="D74" t="s">
        <v>377</v>
      </c>
      <c r="E74" t="s">
        <v>487</v>
      </c>
      <c r="F74" t="s">
        <v>488</v>
      </c>
      <c r="G74" t="s">
        <v>489</v>
      </c>
      <c r="H74" t="s">
        <v>44</v>
      </c>
      <c r="I74">
        <v>1.0900000000000001</v>
      </c>
      <c r="J74">
        <v>1.1990000000000001</v>
      </c>
      <c r="K74">
        <v>1.4388000000000001</v>
      </c>
      <c r="L74">
        <v>1.7265600000000001</v>
      </c>
      <c r="M74">
        <v>2.0718719999999999</v>
      </c>
      <c r="N74">
        <v>2.4862463999999997</v>
      </c>
      <c r="O74">
        <v>3.2321203199999999</v>
      </c>
      <c r="P74" t="s">
        <v>139</v>
      </c>
      <c r="Q74" t="s">
        <v>382</v>
      </c>
      <c r="R74" t="s">
        <v>141</v>
      </c>
      <c r="S74" t="s">
        <v>142</v>
      </c>
      <c r="T74" t="s">
        <v>391</v>
      </c>
      <c r="U74" t="s">
        <v>392</v>
      </c>
      <c r="V74" t="s">
        <v>277</v>
      </c>
      <c r="W74" t="s">
        <v>385</v>
      </c>
      <c r="X74" t="s">
        <v>394</v>
      </c>
    </row>
    <row r="75" spans="1:24">
      <c r="A75" t="s">
        <v>375</v>
      </c>
      <c r="B75" t="s">
        <v>490</v>
      </c>
      <c r="C75" t="s">
        <v>376</v>
      </c>
      <c r="D75" t="s">
        <v>377</v>
      </c>
      <c r="E75" t="s">
        <v>491</v>
      </c>
      <c r="F75" t="s">
        <v>492</v>
      </c>
      <c r="G75" t="s">
        <v>493</v>
      </c>
      <c r="H75" t="s">
        <v>494</v>
      </c>
      <c r="I75">
        <v>570.39</v>
      </c>
      <c r="J75">
        <v>598.90949999999998</v>
      </c>
      <c r="K75">
        <v>628.85497499999997</v>
      </c>
      <c r="L75">
        <v>691.74047250000001</v>
      </c>
      <c r="M75">
        <v>760.91451974999995</v>
      </c>
      <c r="N75">
        <v>837.00597172499999</v>
      </c>
      <c r="O75">
        <v>920.70656889750001</v>
      </c>
      <c r="P75" t="s">
        <v>139</v>
      </c>
      <c r="Q75" t="s">
        <v>382</v>
      </c>
      <c r="R75" t="s">
        <v>141</v>
      </c>
      <c r="S75" t="s">
        <v>142</v>
      </c>
      <c r="T75" t="s">
        <v>391</v>
      </c>
      <c r="U75" t="s">
        <v>392</v>
      </c>
      <c r="V75" t="s">
        <v>277</v>
      </c>
      <c r="W75" t="s">
        <v>385</v>
      </c>
      <c r="X75" t="s">
        <v>394</v>
      </c>
    </row>
    <row r="76" spans="1:24">
      <c r="A76" t="s">
        <v>375</v>
      </c>
      <c r="B76" t="s">
        <v>495</v>
      </c>
      <c r="C76" t="s">
        <v>376</v>
      </c>
      <c r="D76" t="s">
        <v>377</v>
      </c>
      <c r="E76" t="s">
        <v>496</v>
      </c>
      <c r="F76" t="s">
        <v>497</v>
      </c>
      <c r="G76" t="s">
        <v>498</v>
      </c>
      <c r="H76" t="s">
        <v>44</v>
      </c>
      <c r="I76">
        <v>2.74</v>
      </c>
      <c r="J76">
        <v>5</v>
      </c>
      <c r="K76">
        <v>5.5</v>
      </c>
      <c r="L76">
        <v>6.6</v>
      </c>
      <c r="M76">
        <v>7.92</v>
      </c>
      <c r="N76">
        <v>9.5039999999999996</v>
      </c>
      <c r="O76">
        <v>11.4048</v>
      </c>
      <c r="P76" t="s">
        <v>381</v>
      </c>
      <c r="Q76" t="s">
        <v>382</v>
      </c>
      <c r="R76" t="s">
        <v>141</v>
      </c>
      <c r="S76" t="s">
        <v>142</v>
      </c>
      <c r="T76" t="s">
        <v>391</v>
      </c>
      <c r="U76" t="s">
        <v>392</v>
      </c>
      <c r="V76" t="s">
        <v>277</v>
      </c>
      <c r="W76" t="s">
        <v>385</v>
      </c>
      <c r="X76" t="s">
        <v>394</v>
      </c>
    </row>
    <row r="77" spans="1:24">
      <c r="A77" t="s">
        <v>375</v>
      </c>
      <c r="B77" t="s">
        <v>499</v>
      </c>
      <c r="C77" t="s">
        <v>376</v>
      </c>
      <c r="D77" t="s">
        <v>377</v>
      </c>
      <c r="E77" t="s">
        <v>500</v>
      </c>
      <c r="F77" t="s">
        <v>501</v>
      </c>
      <c r="G77" t="s">
        <v>502</v>
      </c>
      <c r="H77" t="s">
        <v>44</v>
      </c>
      <c r="I77">
        <v>31.25</v>
      </c>
      <c r="J77">
        <v>34.375</v>
      </c>
      <c r="K77">
        <v>34.409374999999997</v>
      </c>
      <c r="L77">
        <v>41.291249999999998</v>
      </c>
      <c r="M77">
        <v>49.549499999999995</v>
      </c>
      <c r="N77">
        <v>59.459399999999995</v>
      </c>
      <c r="O77">
        <v>71.351279999999988</v>
      </c>
      <c r="P77" t="s">
        <v>164</v>
      </c>
      <c r="Q77" t="s">
        <v>382</v>
      </c>
      <c r="R77" t="s">
        <v>141</v>
      </c>
      <c r="S77" t="s">
        <v>142</v>
      </c>
      <c r="T77" t="s">
        <v>391</v>
      </c>
      <c r="U77" t="s">
        <v>392</v>
      </c>
      <c r="V77" t="s">
        <v>277</v>
      </c>
      <c r="W77" t="s">
        <v>385</v>
      </c>
      <c r="X77" t="s">
        <v>394</v>
      </c>
    </row>
    <row r="78" spans="1:24">
      <c r="A78" t="s">
        <v>375</v>
      </c>
      <c r="B78" t="s">
        <v>88</v>
      </c>
      <c r="C78" t="s">
        <v>376</v>
      </c>
      <c r="D78" t="s">
        <v>377</v>
      </c>
      <c r="E78" t="s">
        <v>503</v>
      </c>
      <c r="F78" t="s">
        <v>504</v>
      </c>
      <c r="G78" t="s">
        <v>505</v>
      </c>
      <c r="H78" t="s">
        <v>44</v>
      </c>
      <c r="I78">
        <v>10</v>
      </c>
      <c r="J78">
        <v>15</v>
      </c>
      <c r="K78">
        <v>22</v>
      </c>
      <c r="L78">
        <v>33</v>
      </c>
      <c r="M78">
        <v>48</v>
      </c>
      <c r="N78">
        <v>72</v>
      </c>
      <c r="O78">
        <v>100</v>
      </c>
      <c r="P78" t="s">
        <v>381</v>
      </c>
      <c r="Q78" t="s">
        <v>382</v>
      </c>
      <c r="R78" t="s">
        <v>141</v>
      </c>
      <c r="S78" t="s">
        <v>171</v>
      </c>
      <c r="T78" t="s">
        <v>391</v>
      </c>
      <c r="U78" t="s">
        <v>506</v>
      </c>
      <c r="V78" t="s">
        <v>165</v>
      </c>
      <c r="W78" t="s">
        <v>385</v>
      </c>
      <c r="X78" t="s">
        <v>394</v>
      </c>
    </row>
    <row r="79" spans="1:24">
      <c r="A79" t="s">
        <v>375</v>
      </c>
      <c r="B79" t="s">
        <v>507</v>
      </c>
      <c r="C79" t="s">
        <v>376</v>
      </c>
      <c r="D79" t="s">
        <v>377</v>
      </c>
      <c r="E79" t="s">
        <v>508</v>
      </c>
      <c r="F79" t="s">
        <v>509</v>
      </c>
      <c r="G79" t="s">
        <v>510</v>
      </c>
      <c r="H79" t="s">
        <v>428</v>
      </c>
      <c r="I79">
        <v>128</v>
      </c>
      <c r="J79">
        <v>140.80000000000001</v>
      </c>
      <c r="K79">
        <v>154.88000000000002</v>
      </c>
      <c r="L79">
        <v>185.85600000000002</v>
      </c>
      <c r="M79">
        <v>223.02720000000002</v>
      </c>
      <c r="N79">
        <v>267.63264000000004</v>
      </c>
      <c r="O79">
        <v>321.15916800000002</v>
      </c>
      <c r="P79" t="s">
        <v>164</v>
      </c>
      <c r="Q79" t="s">
        <v>382</v>
      </c>
      <c r="R79" t="s">
        <v>141</v>
      </c>
      <c r="S79" t="s">
        <v>142</v>
      </c>
      <c r="T79" t="s">
        <v>391</v>
      </c>
      <c r="U79" t="s">
        <v>392</v>
      </c>
      <c r="V79" t="s">
        <v>411</v>
      </c>
      <c r="W79" t="s">
        <v>385</v>
      </c>
      <c r="X79" t="s">
        <v>394</v>
      </c>
    </row>
    <row r="80" spans="1:24">
      <c r="A80" t="s">
        <v>375</v>
      </c>
      <c r="B80" t="s">
        <v>511</v>
      </c>
      <c r="C80" t="s">
        <v>376</v>
      </c>
      <c r="D80" t="s">
        <v>377</v>
      </c>
      <c r="E80" t="s">
        <v>512</v>
      </c>
      <c r="F80" t="s">
        <v>513</v>
      </c>
      <c r="G80" t="s">
        <v>514</v>
      </c>
      <c r="H80" t="s">
        <v>433</v>
      </c>
      <c r="I80">
        <v>53138</v>
      </c>
      <c r="J80">
        <v>55794.9</v>
      </c>
      <c r="K80">
        <v>58584.645000000004</v>
      </c>
      <c r="L80">
        <v>61513.877250000005</v>
      </c>
      <c r="M80">
        <v>64589.571112500009</v>
      </c>
      <c r="N80">
        <v>67819.049668125008</v>
      </c>
      <c r="O80">
        <v>71210.002151531255</v>
      </c>
      <c r="P80" t="s">
        <v>164</v>
      </c>
      <c r="Q80" t="s">
        <v>382</v>
      </c>
      <c r="R80" t="s">
        <v>141</v>
      </c>
      <c r="S80" t="s">
        <v>142</v>
      </c>
      <c r="T80" t="s">
        <v>391</v>
      </c>
      <c r="U80" t="s">
        <v>392</v>
      </c>
      <c r="V80" t="s">
        <v>411</v>
      </c>
      <c r="W80" t="s">
        <v>385</v>
      </c>
      <c r="X80" t="s">
        <v>394</v>
      </c>
    </row>
    <row r="81" spans="1:24">
      <c r="A81" t="s">
        <v>375</v>
      </c>
      <c r="B81" t="s">
        <v>515</v>
      </c>
      <c r="C81" t="s">
        <v>376</v>
      </c>
      <c r="D81" t="s">
        <v>377</v>
      </c>
      <c r="E81" t="s">
        <v>516</v>
      </c>
      <c r="F81" t="s">
        <v>517</v>
      </c>
      <c r="G81" t="s">
        <v>518</v>
      </c>
      <c r="H81" t="s">
        <v>519</v>
      </c>
      <c r="I81">
        <v>18</v>
      </c>
      <c r="J81">
        <v>19.8</v>
      </c>
      <c r="K81">
        <v>21.78</v>
      </c>
      <c r="L81">
        <v>23.958000000000002</v>
      </c>
      <c r="M81">
        <v>26.353800000000003</v>
      </c>
      <c r="N81">
        <v>28.989180000000005</v>
      </c>
      <c r="O81">
        <v>31.888098000000006</v>
      </c>
      <c r="P81" t="s">
        <v>164</v>
      </c>
      <c r="Q81" t="s">
        <v>382</v>
      </c>
      <c r="R81" t="s">
        <v>141</v>
      </c>
      <c r="S81" t="s">
        <v>142</v>
      </c>
      <c r="T81" t="s">
        <v>391</v>
      </c>
      <c r="U81" t="s">
        <v>392</v>
      </c>
      <c r="V81" t="s">
        <v>520</v>
      </c>
      <c r="W81" t="s">
        <v>385</v>
      </c>
      <c r="X81" t="s">
        <v>394</v>
      </c>
    </row>
    <row r="82" spans="1:24">
      <c r="A82" t="s">
        <v>375</v>
      </c>
      <c r="B82" t="s">
        <v>521</v>
      </c>
      <c r="C82" t="s">
        <v>376</v>
      </c>
      <c r="D82" t="s">
        <v>377</v>
      </c>
      <c r="E82" t="s">
        <v>522</v>
      </c>
      <c r="F82" t="s">
        <v>523</v>
      </c>
      <c r="G82" t="s">
        <v>524</v>
      </c>
      <c r="H82" t="s">
        <v>433</v>
      </c>
      <c r="I82">
        <v>550</v>
      </c>
      <c r="J82">
        <v>605</v>
      </c>
      <c r="K82">
        <v>665.5</v>
      </c>
      <c r="L82">
        <v>732.05</v>
      </c>
      <c r="M82">
        <v>805.255</v>
      </c>
      <c r="N82">
        <v>885.78049999999996</v>
      </c>
      <c r="O82">
        <v>974.35854999999992</v>
      </c>
      <c r="P82" t="s">
        <v>164</v>
      </c>
      <c r="Q82" t="s">
        <v>382</v>
      </c>
      <c r="R82" t="s">
        <v>141</v>
      </c>
      <c r="S82" t="s">
        <v>142</v>
      </c>
      <c r="T82" t="s">
        <v>391</v>
      </c>
      <c r="U82" t="s">
        <v>392</v>
      </c>
      <c r="V82" t="s">
        <v>525</v>
      </c>
      <c r="W82" t="s">
        <v>385</v>
      </c>
      <c r="X82" t="s">
        <v>394</v>
      </c>
    </row>
    <row r="83" spans="1:24">
      <c r="A83" t="s">
        <v>375</v>
      </c>
      <c r="B83" t="s">
        <v>526</v>
      </c>
      <c r="C83" t="s">
        <v>376</v>
      </c>
      <c r="D83" t="s">
        <v>377</v>
      </c>
      <c r="E83" t="s">
        <v>527</v>
      </c>
      <c r="F83" t="s">
        <v>528</v>
      </c>
      <c r="G83" t="s">
        <v>529</v>
      </c>
      <c r="H83" t="s">
        <v>530</v>
      </c>
      <c r="I83">
        <v>3</v>
      </c>
      <c r="J83">
        <v>3.3</v>
      </c>
      <c r="K83">
        <v>3.63</v>
      </c>
      <c r="L83">
        <v>3.9929999999999999</v>
      </c>
      <c r="M83">
        <v>4.3922999999999996</v>
      </c>
      <c r="N83">
        <v>4.8315299999999999</v>
      </c>
      <c r="O83">
        <v>5.3146829999999996</v>
      </c>
      <c r="P83" t="s">
        <v>164</v>
      </c>
      <c r="Q83" t="s">
        <v>382</v>
      </c>
      <c r="R83" t="s">
        <v>141</v>
      </c>
      <c r="S83" t="s">
        <v>142</v>
      </c>
      <c r="T83" t="s">
        <v>391</v>
      </c>
      <c r="U83" t="s">
        <v>392</v>
      </c>
      <c r="V83" t="s">
        <v>393</v>
      </c>
      <c r="W83" t="s">
        <v>385</v>
      </c>
      <c r="X83" t="s">
        <v>394</v>
      </c>
    </row>
    <row r="84" spans="1:24">
      <c r="A84" t="s">
        <v>375</v>
      </c>
      <c r="B84" t="s">
        <v>531</v>
      </c>
      <c r="C84" t="s">
        <v>376</v>
      </c>
      <c r="D84" t="s">
        <v>377</v>
      </c>
      <c r="E84" t="s">
        <v>532</v>
      </c>
      <c r="F84" t="s">
        <v>533</v>
      </c>
      <c r="G84" t="s">
        <v>534</v>
      </c>
      <c r="H84" t="s">
        <v>433</v>
      </c>
      <c r="I84">
        <v>329562</v>
      </c>
      <c r="J84">
        <v>395474.4</v>
      </c>
      <c r="K84">
        <v>474569.28</v>
      </c>
      <c r="L84">
        <v>569483.13600000006</v>
      </c>
      <c r="M84">
        <v>683379.76320000004</v>
      </c>
      <c r="N84">
        <v>820055.71584000008</v>
      </c>
      <c r="O84">
        <v>984066.85900800012</v>
      </c>
      <c r="P84" t="s">
        <v>164</v>
      </c>
      <c r="Q84" t="s">
        <v>382</v>
      </c>
      <c r="R84" t="s">
        <v>141</v>
      </c>
      <c r="S84" t="s">
        <v>142</v>
      </c>
      <c r="T84" t="s">
        <v>391</v>
      </c>
      <c r="U84" t="s">
        <v>392</v>
      </c>
      <c r="V84" t="s">
        <v>277</v>
      </c>
      <c r="W84" t="s">
        <v>385</v>
      </c>
      <c r="X84" t="s">
        <v>394</v>
      </c>
    </row>
    <row r="85" spans="1:24">
      <c r="A85" t="s">
        <v>375</v>
      </c>
      <c r="B85" t="s">
        <v>535</v>
      </c>
      <c r="C85" t="s">
        <v>376</v>
      </c>
      <c r="D85" t="s">
        <v>377</v>
      </c>
      <c r="E85" t="s">
        <v>536</v>
      </c>
      <c r="F85" t="s">
        <v>537</v>
      </c>
      <c r="G85" t="s">
        <v>538</v>
      </c>
      <c r="H85" t="s">
        <v>44</v>
      </c>
      <c r="I85">
        <v>0.25</v>
      </c>
      <c r="J85">
        <v>0.27500000000000002</v>
      </c>
      <c r="K85">
        <v>0.55000000000000004</v>
      </c>
      <c r="L85">
        <v>0.66</v>
      </c>
      <c r="M85">
        <v>1.98</v>
      </c>
      <c r="N85">
        <v>2.3759999999999999</v>
      </c>
      <c r="O85">
        <v>2.8512</v>
      </c>
      <c r="P85" t="s">
        <v>139</v>
      </c>
      <c r="Q85" t="s">
        <v>382</v>
      </c>
      <c r="R85" t="s">
        <v>141</v>
      </c>
      <c r="S85" t="s">
        <v>142</v>
      </c>
      <c r="T85" t="s">
        <v>391</v>
      </c>
      <c r="U85" t="s">
        <v>392</v>
      </c>
      <c r="V85" t="s">
        <v>277</v>
      </c>
      <c r="W85" t="s">
        <v>385</v>
      </c>
      <c r="X85" t="s">
        <v>394</v>
      </c>
    </row>
    <row r="86" spans="1:24">
      <c r="A86" t="s">
        <v>375</v>
      </c>
      <c r="B86" t="s">
        <v>539</v>
      </c>
      <c r="C86" t="s">
        <v>376</v>
      </c>
      <c r="D86" t="s">
        <v>377</v>
      </c>
      <c r="E86" t="s">
        <v>540</v>
      </c>
      <c r="F86" t="s">
        <v>541</v>
      </c>
      <c r="G86" t="s">
        <v>542</v>
      </c>
      <c r="H86" t="s">
        <v>543</v>
      </c>
      <c r="I86">
        <v>1406</v>
      </c>
      <c r="J86">
        <v>1546.6</v>
      </c>
      <c r="K86">
        <v>1701.26</v>
      </c>
      <c r="L86">
        <v>2041.5119999999999</v>
      </c>
      <c r="M86">
        <v>2449.8143999999998</v>
      </c>
      <c r="N86">
        <v>2939.7772799999998</v>
      </c>
      <c r="O86">
        <v>3527.7327359999999</v>
      </c>
      <c r="P86" t="s">
        <v>139</v>
      </c>
      <c r="Q86" t="s">
        <v>382</v>
      </c>
      <c r="R86" t="s">
        <v>141</v>
      </c>
      <c r="S86" t="s">
        <v>142</v>
      </c>
      <c r="T86" t="s">
        <v>391</v>
      </c>
      <c r="U86" t="s">
        <v>392</v>
      </c>
      <c r="V86" t="s">
        <v>277</v>
      </c>
      <c r="W86" t="s">
        <v>385</v>
      </c>
      <c r="X86" t="s">
        <v>394</v>
      </c>
    </row>
    <row r="87" spans="1:24">
      <c r="A87" t="s">
        <v>443</v>
      </c>
      <c r="B87" t="s">
        <v>544</v>
      </c>
      <c r="C87" t="s">
        <v>376</v>
      </c>
      <c r="D87" t="s">
        <v>445</v>
      </c>
      <c r="E87" t="s">
        <v>545</v>
      </c>
      <c r="F87" t="s">
        <v>546</v>
      </c>
      <c r="G87" t="s">
        <v>547</v>
      </c>
      <c r="H87" t="s">
        <v>548</v>
      </c>
      <c r="I87">
        <v>40</v>
      </c>
      <c r="J87">
        <v>44</v>
      </c>
      <c r="K87">
        <v>48</v>
      </c>
      <c r="L87">
        <v>52</v>
      </c>
      <c r="M87">
        <v>58</v>
      </c>
      <c r="N87">
        <v>63</v>
      </c>
      <c r="O87">
        <v>70</v>
      </c>
      <c r="P87" t="s">
        <v>164</v>
      </c>
      <c r="Q87" t="s">
        <v>382</v>
      </c>
      <c r="R87" t="s">
        <v>141</v>
      </c>
      <c r="S87" t="s">
        <v>142</v>
      </c>
      <c r="T87" t="s">
        <v>391</v>
      </c>
      <c r="U87" t="s">
        <v>392</v>
      </c>
      <c r="V87" t="s">
        <v>411</v>
      </c>
      <c r="W87" t="s">
        <v>385</v>
      </c>
      <c r="X87" t="s">
        <v>394</v>
      </c>
    </row>
    <row r="88" spans="1:24">
      <c r="A88" t="s">
        <v>549</v>
      </c>
      <c r="B88" t="s">
        <v>89</v>
      </c>
      <c r="C88" t="s">
        <v>550</v>
      </c>
      <c r="D88" t="s">
        <v>551</v>
      </c>
      <c r="E88" t="s">
        <v>552</v>
      </c>
      <c r="F88" t="s">
        <v>553</v>
      </c>
      <c r="G88" t="s">
        <v>554</v>
      </c>
      <c r="H88" t="s">
        <v>44</v>
      </c>
      <c r="I88">
        <v>22.95</v>
      </c>
      <c r="J88">
        <v>25.86</v>
      </c>
      <c r="K88">
        <v>27.8</v>
      </c>
      <c r="L88">
        <v>30.23</v>
      </c>
      <c r="M88">
        <v>32.06</v>
      </c>
      <c r="N88">
        <v>33.92</v>
      </c>
      <c r="O88">
        <v>35.49</v>
      </c>
      <c r="P88" t="s">
        <v>139</v>
      </c>
      <c r="Q88" t="s">
        <v>555</v>
      </c>
      <c r="R88" t="s">
        <v>141</v>
      </c>
      <c r="S88" t="s">
        <v>142</v>
      </c>
      <c r="T88" t="s">
        <v>556</v>
      </c>
      <c r="U88" t="s">
        <v>557</v>
      </c>
      <c r="V88" t="s">
        <v>145</v>
      </c>
      <c r="W88" t="s">
        <v>558</v>
      </c>
      <c r="X88" t="s">
        <v>559</v>
      </c>
    </row>
    <row r="89" spans="1:24">
      <c r="A89" t="s">
        <v>549</v>
      </c>
      <c r="B89" t="s">
        <v>90</v>
      </c>
      <c r="C89" t="s">
        <v>550</v>
      </c>
      <c r="D89" t="s">
        <v>551</v>
      </c>
      <c r="E89" t="s">
        <v>560</v>
      </c>
      <c r="F89" t="s">
        <v>561</v>
      </c>
      <c r="G89" t="s">
        <v>562</v>
      </c>
      <c r="H89" t="s">
        <v>44</v>
      </c>
      <c r="I89">
        <v>86.64</v>
      </c>
      <c r="J89">
        <v>86.64</v>
      </c>
      <c r="K89">
        <v>87</v>
      </c>
      <c r="L89">
        <v>87.5</v>
      </c>
      <c r="M89">
        <v>88</v>
      </c>
      <c r="N89">
        <v>88.5</v>
      </c>
      <c r="O89">
        <v>89</v>
      </c>
      <c r="P89" t="s">
        <v>139</v>
      </c>
      <c r="Q89" t="s">
        <v>563</v>
      </c>
      <c r="R89" t="s">
        <v>141</v>
      </c>
      <c r="S89" t="s">
        <v>142</v>
      </c>
      <c r="T89" t="s">
        <v>564</v>
      </c>
      <c r="U89" t="s">
        <v>565</v>
      </c>
      <c r="V89" t="s">
        <v>165</v>
      </c>
      <c r="W89" t="s">
        <v>558</v>
      </c>
      <c r="X89" t="s">
        <v>566</v>
      </c>
    </row>
    <row r="90" spans="1:24">
      <c r="A90" t="s">
        <v>549</v>
      </c>
      <c r="B90" t="s">
        <v>91</v>
      </c>
      <c r="C90" t="s">
        <v>550</v>
      </c>
      <c r="D90" t="s">
        <v>551</v>
      </c>
      <c r="E90" t="s">
        <v>567</v>
      </c>
      <c r="G90" t="s">
        <v>568</v>
      </c>
      <c r="H90" t="s">
        <v>569</v>
      </c>
      <c r="I90">
        <v>1833.5</v>
      </c>
      <c r="J90">
        <v>1833.5</v>
      </c>
      <c r="K90">
        <v>1835.63</v>
      </c>
      <c r="L90">
        <v>1838.0900000000001</v>
      </c>
      <c r="M90">
        <v>1839.9800000000002</v>
      </c>
      <c r="N90">
        <v>1842.3500000000001</v>
      </c>
      <c r="O90">
        <v>1844.39</v>
      </c>
      <c r="P90" t="s">
        <v>139</v>
      </c>
      <c r="Q90" t="s">
        <v>570</v>
      </c>
      <c r="R90" t="s">
        <v>141</v>
      </c>
      <c r="S90" t="s">
        <v>142</v>
      </c>
      <c r="T90" t="s">
        <v>571</v>
      </c>
      <c r="U90" t="s">
        <v>572</v>
      </c>
      <c r="V90" t="s">
        <v>145</v>
      </c>
      <c r="W90" t="s">
        <v>558</v>
      </c>
      <c r="X90" t="s">
        <v>573</v>
      </c>
    </row>
    <row r="91" spans="1:24">
      <c r="A91" t="s">
        <v>549</v>
      </c>
      <c r="B91" t="s">
        <v>92</v>
      </c>
      <c r="C91" t="s">
        <v>550</v>
      </c>
      <c r="D91" t="s">
        <v>551</v>
      </c>
      <c r="E91" t="s">
        <v>574</v>
      </c>
      <c r="G91" t="s">
        <v>575</v>
      </c>
      <c r="H91" t="s">
        <v>44</v>
      </c>
      <c r="I91">
        <v>2.67</v>
      </c>
      <c r="J91">
        <v>2.71</v>
      </c>
      <c r="K91">
        <v>2.75</v>
      </c>
      <c r="L91">
        <v>2.79</v>
      </c>
      <c r="M91">
        <v>2.83</v>
      </c>
      <c r="N91">
        <v>2.87</v>
      </c>
      <c r="O91">
        <v>2.91</v>
      </c>
      <c r="P91" t="s">
        <v>164</v>
      </c>
      <c r="Q91" t="s">
        <v>382</v>
      </c>
      <c r="R91" t="s">
        <v>141</v>
      </c>
      <c r="S91" t="s">
        <v>142</v>
      </c>
      <c r="T91" t="s">
        <v>172</v>
      </c>
      <c r="U91" t="s">
        <v>576</v>
      </c>
      <c r="V91" t="s">
        <v>165</v>
      </c>
      <c r="W91" t="s">
        <v>558</v>
      </c>
      <c r="X91" t="s">
        <v>173</v>
      </c>
    </row>
    <row r="92" spans="1:24">
      <c r="A92" t="s">
        <v>549</v>
      </c>
      <c r="B92" t="s">
        <v>93</v>
      </c>
      <c r="C92" t="s">
        <v>550</v>
      </c>
      <c r="D92" t="s">
        <v>551</v>
      </c>
      <c r="E92" t="s">
        <v>577</v>
      </c>
      <c r="G92" t="s">
        <v>578</v>
      </c>
      <c r="H92" t="s">
        <v>44</v>
      </c>
      <c r="I92">
        <v>3.72</v>
      </c>
      <c r="J92">
        <v>4.3</v>
      </c>
      <c r="K92">
        <v>4.3</v>
      </c>
      <c r="L92">
        <v>4.3</v>
      </c>
      <c r="M92">
        <v>4.3499999999999996</v>
      </c>
      <c r="N92">
        <v>4.3499999999999996</v>
      </c>
      <c r="O92">
        <v>4.3499999999999996</v>
      </c>
      <c r="P92" t="s">
        <v>164</v>
      </c>
      <c r="Q92" t="s">
        <v>382</v>
      </c>
      <c r="R92" t="s">
        <v>141</v>
      </c>
      <c r="S92" t="s">
        <v>142</v>
      </c>
      <c r="T92" t="s">
        <v>172</v>
      </c>
      <c r="U92" t="s">
        <v>576</v>
      </c>
      <c r="V92" t="s">
        <v>165</v>
      </c>
      <c r="W92" t="s">
        <v>558</v>
      </c>
      <c r="X92" t="s">
        <v>173</v>
      </c>
    </row>
    <row r="93" spans="1:24">
      <c r="A93" t="s">
        <v>549</v>
      </c>
      <c r="B93" t="s">
        <v>94</v>
      </c>
      <c r="C93" t="s">
        <v>550</v>
      </c>
      <c r="D93" t="s">
        <v>551</v>
      </c>
      <c r="E93" t="s">
        <v>579</v>
      </c>
      <c r="G93" t="s">
        <v>580</v>
      </c>
      <c r="H93" t="s">
        <v>44</v>
      </c>
      <c r="I93">
        <v>4.7699999999999996</v>
      </c>
      <c r="J93">
        <v>4.8648667601739124</v>
      </c>
      <c r="K93">
        <v>4.9237587657826083</v>
      </c>
      <c r="L93">
        <v>4.9636231883913036</v>
      </c>
      <c r="M93">
        <v>5.0076588628695644</v>
      </c>
      <c r="N93">
        <v>5.0271155885652163</v>
      </c>
      <c r="O93">
        <v>5.0832025450869551</v>
      </c>
      <c r="P93" t="s">
        <v>164</v>
      </c>
      <c r="Q93" t="s">
        <v>555</v>
      </c>
      <c r="R93" t="s">
        <v>141</v>
      </c>
      <c r="S93" t="s">
        <v>142</v>
      </c>
      <c r="T93" t="s">
        <v>581</v>
      </c>
      <c r="U93" t="s">
        <v>572</v>
      </c>
      <c r="V93" t="s">
        <v>165</v>
      </c>
      <c r="W93" t="s">
        <v>558</v>
      </c>
      <c r="X93" t="s">
        <v>582</v>
      </c>
    </row>
    <row r="94" spans="1:24">
      <c r="A94" t="s">
        <v>549</v>
      </c>
      <c r="B94" t="s">
        <v>95</v>
      </c>
      <c r="C94" t="s">
        <v>550</v>
      </c>
      <c r="D94" t="s">
        <v>551</v>
      </c>
      <c r="E94" t="s">
        <v>583</v>
      </c>
      <c r="G94" t="s">
        <v>584</v>
      </c>
      <c r="H94" t="s">
        <v>44</v>
      </c>
      <c r="I94">
        <v>1.88</v>
      </c>
      <c r="J94">
        <v>1.95</v>
      </c>
      <c r="K94">
        <v>2</v>
      </c>
      <c r="L94">
        <v>2.0499999999999998</v>
      </c>
      <c r="M94">
        <v>2.1</v>
      </c>
      <c r="N94">
        <v>2.15</v>
      </c>
      <c r="O94">
        <v>2.2000000000000002</v>
      </c>
      <c r="P94" t="s">
        <v>164</v>
      </c>
      <c r="Q94" t="s">
        <v>555</v>
      </c>
      <c r="R94" t="s">
        <v>141</v>
      </c>
      <c r="S94" t="s">
        <v>142</v>
      </c>
      <c r="T94" t="s">
        <v>585</v>
      </c>
      <c r="U94" t="s">
        <v>586</v>
      </c>
      <c r="V94" t="s">
        <v>165</v>
      </c>
      <c r="W94" t="s">
        <v>558</v>
      </c>
      <c r="X94" t="s">
        <v>587</v>
      </c>
    </row>
    <row r="95" spans="1:24">
      <c r="A95" t="s">
        <v>588</v>
      </c>
      <c r="B95" t="s">
        <v>589</v>
      </c>
      <c r="C95" t="s">
        <v>550</v>
      </c>
      <c r="D95" t="s">
        <v>590</v>
      </c>
      <c r="E95" t="s">
        <v>591</v>
      </c>
      <c r="G95" t="s">
        <v>592</v>
      </c>
      <c r="H95" t="s">
        <v>593</v>
      </c>
      <c r="I95">
        <v>2861.64</v>
      </c>
      <c r="J95">
        <v>2864.89</v>
      </c>
      <c r="K95">
        <v>2868.14</v>
      </c>
      <c r="L95">
        <v>2871.39</v>
      </c>
      <c r="M95">
        <v>2874.64</v>
      </c>
      <c r="N95">
        <v>2877.89</v>
      </c>
      <c r="O95">
        <v>2881.14</v>
      </c>
      <c r="P95" t="s">
        <v>139</v>
      </c>
      <c r="Q95" t="s">
        <v>570</v>
      </c>
      <c r="R95" t="s">
        <v>141</v>
      </c>
      <c r="S95" t="s">
        <v>142</v>
      </c>
      <c r="T95" t="s">
        <v>383</v>
      </c>
      <c r="U95" t="s">
        <v>594</v>
      </c>
      <c r="V95" t="s">
        <v>277</v>
      </c>
      <c r="W95" t="s">
        <v>558</v>
      </c>
      <c r="X95" t="s">
        <v>386</v>
      </c>
    </row>
    <row r="96" spans="1:24">
      <c r="A96" t="s">
        <v>588</v>
      </c>
      <c r="B96" t="s">
        <v>595</v>
      </c>
      <c r="C96" t="s">
        <v>550</v>
      </c>
      <c r="D96" t="s">
        <v>590</v>
      </c>
      <c r="E96" t="s">
        <v>596</v>
      </c>
      <c r="F96" t="s">
        <v>597</v>
      </c>
      <c r="G96" t="s">
        <v>598</v>
      </c>
      <c r="H96" t="s">
        <v>599</v>
      </c>
      <c r="I96">
        <v>8.27</v>
      </c>
      <c r="J96">
        <v>9.2200000000000006</v>
      </c>
      <c r="K96">
        <v>10.17</v>
      </c>
      <c r="L96">
        <v>11.12</v>
      </c>
      <c r="M96">
        <v>12.07</v>
      </c>
      <c r="N96">
        <v>13.02</v>
      </c>
      <c r="O96">
        <v>13.97</v>
      </c>
      <c r="P96" t="s">
        <v>139</v>
      </c>
      <c r="Q96" t="s">
        <v>570</v>
      </c>
      <c r="R96" t="s">
        <v>141</v>
      </c>
      <c r="S96" t="s">
        <v>142</v>
      </c>
      <c r="T96" t="s">
        <v>383</v>
      </c>
      <c r="U96" t="s">
        <v>572</v>
      </c>
      <c r="V96" t="s">
        <v>277</v>
      </c>
      <c r="W96" t="s">
        <v>558</v>
      </c>
      <c r="X96" t="s">
        <v>386</v>
      </c>
    </row>
    <row r="97" spans="1:24">
      <c r="A97" t="s">
        <v>588</v>
      </c>
      <c r="B97" t="s">
        <v>96</v>
      </c>
      <c r="C97" t="s">
        <v>550</v>
      </c>
      <c r="D97" t="s">
        <v>590</v>
      </c>
      <c r="E97" t="s">
        <v>600</v>
      </c>
      <c r="F97" t="s">
        <v>601</v>
      </c>
      <c r="G97" t="s">
        <v>602</v>
      </c>
      <c r="H97" t="s">
        <v>603</v>
      </c>
      <c r="I97">
        <v>1.56</v>
      </c>
      <c r="J97">
        <v>1.59</v>
      </c>
      <c r="K97">
        <v>1.63</v>
      </c>
      <c r="L97">
        <v>1.66</v>
      </c>
      <c r="M97">
        <v>1.69</v>
      </c>
      <c r="N97">
        <v>1.73</v>
      </c>
      <c r="O97">
        <v>1.76</v>
      </c>
      <c r="P97" t="s">
        <v>139</v>
      </c>
      <c r="Q97" t="s">
        <v>570</v>
      </c>
      <c r="R97" t="s">
        <v>141</v>
      </c>
      <c r="S97" t="s">
        <v>142</v>
      </c>
      <c r="T97" t="s">
        <v>383</v>
      </c>
      <c r="U97" t="s">
        <v>572</v>
      </c>
      <c r="V97" t="s">
        <v>277</v>
      </c>
      <c r="W97" t="s">
        <v>558</v>
      </c>
      <c r="X97" t="s">
        <v>386</v>
      </c>
    </row>
    <row r="98" spans="1:24">
      <c r="A98" t="s">
        <v>588</v>
      </c>
      <c r="B98" t="s">
        <v>604</v>
      </c>
      <c r="C98" t="s">
        <v>550</v>
      </c>
      <c r="D98" t="s">
        <v>590</v>
      </c>
      <c r="E98" t="s">
        <v>605</v>
      </c>
      <c r="F98" t="s">
        <v>606</v>
      </c>
      <c r="G98" t="s">
        <v>607</v>
      </c>
      <c r="H98" t="s">
        <v>608</v>
      </c>
      <c r="I98">
        <v>21.71</v>
      </c>
      <c r="J98">
        <v>22.96</v>
      </c>
      <c r="K98">
        <v>24.21</v>
      </c>
      <c r="L98">
        <v>25.46</v>
      </c>
      <c r="M98">
        <v>26.71</v>
      </c>
      <c r="N98">
        <v>27.96</v>
      </c>
      <c r="O98">
        <v>29.21</v>
      </c>
      <c r="P98" t="s">
        <v>139</v>
      </c>
      <c r="Q98" t="s">
        <v>570</v>
      </c>
      <c r="R98" t="s">
        <v>141</v>
      </c>
      <c r="S98" t="s">
        <v>363</v>
      </c>
      <c r="T98" t="s">
        <v>383</v>
      </c>
      <c r="U98" t="s">
        <v>609</v>
      </c>
      <c r="V98" t="s">
        <v>277</v>
      </c>
      <c r="W98" t="s">
        <v>558</v>
      </c>
      <c r="X98" t="s">
        <v>386</v>
      </c>
    </row>
    <row r="99" spans="1:24">
      <c r="A99" t="s">
        <v>588</v>
      </c>
      <c r="B99" t="s">
        <v>610</v>
      </c>
      <c r="C99" t="s">
        <v>550</v>
      </c>
      <c r="D99" t="s">
        <v>590</v>
      </c>
      <c r="E99" t="s">
        <v>611</v>
      </c>
      <c r="F99" t="s">
        <v>612</v>
      </c>
      <c r="G99" t="s">
        <v>613</v>
      </c>
      <c r="H99" t="s">
        <v>614</v>
      </c>
      <c r="I99">
        <v>64</v>
      </c>
      <c r="J99">
        <v>66</v>
      </c>
      <c r="K99">
        <v>68</v>
      </c>
      <c r="L99">
        <v>70</v>
      </c>
      <c r="M99">
        <v>72</v>
      </c>
      <c r="N99">
        <v>74</v>
      </c>
      <c r="O99">
        <v>76</v>
      </c>
      <c r="P99" t="s">
        <v>314</v>
      </c>
      <c r="Q99" t="s">
        <v>570</v>
      </c>
      <c r="R99" t="s">
        <v>141</v>
      </c>
      <c r="S99" t="s">
        <v>142</v>
      </c>
      <c r="T99" t="s">
        <v>615</v>
      </c>
      <c r="U99" t="s">
        <v>572</v>
      </c>
      <c r="V99" t="s">
        <v>411</v>
      </c>
      <c r="W99" t="s">
        <v>558</v>
      </c>
      <c r="X99" t="s">
        <v>616</v>
      </c>
    </row>
    <row r="100" spans="1:24">
      <c r="A100" t="s">
        <v>588</v>
      </c>
      <c r="B100" t="s">
        <v>617</v>
      </c>
      <c r="C100" t="s">
        <v>550</v>
      </c>
      <c r="D100" t="s">
        <v>590</v>
      </c>
      <c r="E100" t="s">
        <v>618</v>
      </c>
      <c r="F100" t="s">
        <v>612</v>
      </c>
      <c r="G100" t="s">
        <v>619</v>
      </c>
      <c r="H100" t="s">
        <v>614</v>
      </c>
      <c r="I100">
        <v>4</v>
      </c>
      <c r="J100">
        <v>4</v>
      </c>
      <c r="K100">
        <v>4</v>
      </c>
      <c r="L100">
        <v>4</v>
      </c>
      <c r="M100">
        <v>4</v>
      </c>
      <c r="N100">
        <v>4</v>
      </c>
      <c r="O100">
        <v>4</v>
      </c>
      <c r="P100" t="s">
        <v>314</v>
      </c>
      <c r="Q100" t="s">
        <v>570</v>
      </c>
      <c r="R100" t="s">
        <v>141</v>
      </c>
      <c r="S100" t="s">
        <v>142</v>
      </c>
      <c r="T100" t="s">
        <v>615</v>
      </c>
      <c r="U100" t="s">
        <v>572</v>
      </c>
      <c r="V100" t="s">
        <v>411</v>
      </c>
      <c r="W100" t="s">
        <v>558</v>
      </c>
      <c r="X100" t="s">
        <v>616</v>
      </c>
    </row>
    <row r="101" spans="1:24">
      <c r="A101" t="s">
        <v>588</v>
      </c>
      <c r="B101" t="s">
        <v>620</v>
      </c>
      <c r="C101" t="s">
        <v>550</v>
      </c>
      <c r="D101" t="s">
        <v>590</v>
      </c>
      <c r="E101" t="s">
        <v>621</v>
      </c>
      <c r="F101" t="s">
        <v>622</v>
      </c>
      <c r="G101" t="s">
        <v>623</v>
      </c>
      <c r="H101" t="s">
        <v>624</v>
      </c>
      <c r="I101">
        <v>127</v>
      </c>
      <c r="J101">
        <v>130</v>
      </c>
      <c r="K101">
        <v>133</v>
      </c>
      <c r="L101">
        <v>136</v>
      </c>
      <c r="M101">
        <v>139</v>
      </c>
      <c r="N101">
        <v>142</v>
      </c>
      <c r="O101">
        <v>145</v>
      </c>
      <c r="P101" t="s">
        <v>314</v>
      </c>
      <c r="Q101" t="s">
        <v>570</v>
      </c>
      <c r="R101" t="s">
        <v>141</v>
      </c>
      <c r="S101" t="s">
        <v>363</v>
      </c>
      <c r="T101" t="s">
        <v>383</v>
      </c>
      <c r="U101" t="s">
        <v>594</v>
      </c>
      <c r="V101" t="s">
        <v>411</v>
      </c>
      <c r="W101" t="s">
        <v>558</v>
      </c>
      <c r="X101" t="s">
        <v>386</v>
      </c>
    </row>
    <row r="102" spans="1:24">
      <c r="A102" t="s">
        <v>588</v>
      </c>
      <c r="B102" t="s">
        <v>625</v>
      </c>
      <c r="C102" t="s">
        <v>550</v>
      </c>
      <c r="D102" t="s">
        <v>590</v>
      </c>
      <c r="E102" t="s">
        <v>626</v>
      </c>
      <c r="F102" t="s">
        <v>627</v>
      </c>
      <c r="G102" t="s">
        <v>628</v>
      </c>
      <c r="H102" t="s">
        <v>629</v>
      </c>
      <c r="I102">
        <v>210</v>
      </c>
      <c r="J102">
        <v>210</v>
      </c>
      <c r="K102">
        <v>210</v>
      </c>
      <c r="L102">
        <v>210</v>
      </c>
      <c r="M102">
        <v>210</v>
      </c>
      <c r="N102">
        <v>210</v>
      </c>
      <c r="O102">
        <v>210</v>
      </c>
      <c r="P102" t="s">
        <v>314</v>
      </c>
      <c r="Q102" t="s">
        <v>273</v>
      </c>
      <c r="R102" t="s">
        <v>141</v>
      </c>
      <c r="S102" t="s">
        <v>363</v>
      </c>
      <c r="T102" t="s">
        <v>383</v>
      </c>
      <c r="U102" t="s">
        <v>630</v>
      </c>
      <c r="V102" t="s">
        <v>411</v>
      </c>
      <c r="W102" t="s">
        <v>631</v>
      </c>
      <c r="X102" t="s">
        <v>386</v>
      </c>
    </row>
    <row r="103" spans="1:24">
      <c r="A103" t="s">
        <v>632</v>
      </c>
      <c r="B103" t="s">
        <v>633</v>
      </c>
      <c r="C103" t="s">
        <v>634</v>
      </c>
      <c r="D103" t="s">
        <v>635</v>
      </c>
      <c r="E103" t="s">
        <v>636</v>
      </c>
      <c r="F103" t="s">
        <v>637</v>
      </c>
      <c r="G103" t="s">
        <v>638</v>
      </c>
      <c r="H103" t="s">
        <v>44</v>
      </c>
      <c r="I103">
        <v>10</v>
      </c>
      <c r="J103">
        <v>27</v>
      </c>
      <c r="K103">
        <v>40</v>
      </c>
      <c r="L103">
        <v>57</v>
      </c>
      <c r="M103">
        <v>70</v>
      </c>
      <c r="N103">
        <v>87</v>
      </c>
      <c r="O103">
        <v>100</v>
      </c>
      <c r="P103" t="s">
        <v>164</v>
      </c>
      <c r="Q103" t="s">
        <v>274</v>
      </c>
      <c r="R103" t="s">
        <v>141</v>
      </c>
      <c r="S103" t="s">
        <v>142</v>
      </c>
      <c r="T103" t="s">
        <v>639</v>
      </c>
      <c r="U103" t="s">
        <v>640</v>
      </c>
      <c r="V103" t="s">
        <v>145</v>
      </c>
      <c r="W103" t="s">
        <v>641</v>
      </c>
      <c r="X103" t="s">
        <v>642</v>
      </c>
    </row>
    <row r="104" spans="1:24">
      <c r="A104" t="s">
        <v>632</v>
      </c>
      <c r="B104" t="s">
        <v>643</v>
      </c>
      <c r="C104" t="s">
        <v>634</v>
      </c>
      <c r="D104" t="s">
        <v>635</v>
      </c>
      <c r="E104" t="s">
        <v>644</v>
      </c>
      <c r="F104" t="s">
        <v>645</v>
      </c>
      <c r="G104" t="s">
        <v>646</v>
      </c>
      <c r="H104" t="s">
        <v>44</v>
      </c>
      <c r="I104">
        <v>10</v>
      </c>
      <c r="J104">
        <v>27</v>
      </c>
      <c r="K104">
        <v>40</v>
      </c>
      <c r="L104">
        <v>57</v>
      </c>
      <c r="M104">
        <v>70</v>
      </c>
      <c r="N104">
        <v>87</v>
      </c>
      <c r="O104">
        <v>100</v>
      </c>
      <c r="P104" t="s">
        <v>164</v>
      </c>
      <c r="Q104" t="s">
        <v>274</v>
      </c>
      <c r="R104" t="s">
        <v>141</v>
      </c>
      <c r="S104" t="s">
        <v>142</v>
      </c>
      <c r="T104" t="s">
        <v>639</v>
      </c>
      <c r="U104" t="s">
        <v>640</v>
      </c>
      <c r="V104" t="s">
        <v>145</v>
      </c>
      <c r="W104" t="s">
        <v>641</v>
      </c>
      <c r="X104" t="s">
        <v>642</v>
      </c>
    </row>
    <row r="105" spans="1:24">
      <c r="A105" t="s">
        <v>632</v>
      </c>
      <c r="B105" t="s">
        <v>647</v>
      </c>
      <c r="C105" t="s">
        <v>634</v>
      </c>
      <c r="D105" t="s">
        <v>635</v>
      </c>
      <c r="E105" t="s">
        <v>648</v>
      </c>
      <c r="F105" t="s">
        <v>649</v>
      </c>
      <c r="G105" t="s">
        <v>650</v>
      </c>
      <c r="H105" t="s">
        <v>44</v>
      </c>
      <c r="I105">
        <v>16.899999999999999</v>
      </c>
      <c r="J105">
        <v>27.03</v>
      </c>
      <c r="K105">
        <v>32.380000000000003</v>
      </c>
      <c r="L105">
        <v>38.130000000000003</v>
      </c>
      <c r="M105">
        <v>43.78</v>
      </c>
      <c r="N105">
        <v>48.9</v>
      </c>
      <c r="O105">
        <v>54.21</v>
      </c>
      <c r="P105" t="s">
        <v>164</v>
      </c>
      <c r="Q105" t="s">
        <v>274</v>
      </c>
      <c r="R105" t="s">
        <v>141</v>
      </c>
      <c r="S105" t="s">
        <v>142</v>
      </c>
      <c r="T105" t="s">
        <v>639</v>
      </c>
      <c r="U105" t="s">
        <v>651</v>
      </c>
      <c r="V105" t="s">
        <v>145</v>
      </c>
      <c r="W105" t="s">
        <v>652</v>
      </c>
      <c r="X105" t="s">
        <v>642</v>
      </c>
    </row>
    <row r="106" spans="1:24">
      <c r="A106" t="s">
        <v>653</v>
      </c>
      <c r="B106" t="s">
        <v>654</v>
      </c>
      <c r="C106" t="s">
        <v>634</v>
      </c>
      <c r="D106" t="s">
        <v>655</v>
      </c>
      <c r="E106" t="s">
        <v>656</v>
      </c>
      <c r="F106" t="s">
        <v>657</v>
      </c>
      <c r="G106" t="s">
        <v>658</v>
      </c>
      <c r="H106" t="s">
        <v>44</v>
      </c>
      <c r="I106">
        <v>99</v>
      </c>
      <c r="J106">
        <v>100</v>
      </c>
      <c r="K106">
        <v>100</v>
      </c>
      <c r="L106">
        <v>100</v>
      </c>
      <c r="M106">
        <v>100</v>
      </c>
      <c r="N106">
        <v>100</v>
      </c>
      <c r="O106">
        <v>100</v>
      </c>
      <c r="P106" t="s">
        <v>164</v>
      </c>
      <c r="Q106" t="s">
        <v>274</v>
      </c>
      <c r="R106" t="s">
        <v>141</v>
      </c>
      <c r="S106" t="s">
        <v>171</v>
      </c>
      <c r="T106" t="s">
        <v>172</v>
      </c>
      <c r="V106" t="s">
        <v>277</v>
      </c>
      <c r="W106" t="s">
        <v>659</v>
      </c>
      <c r="X106" t="s">
        <v>173</v>
      </c>
    </row>
    <row r="107" spans="1:24">
      <c r="A107" t="s">
        <v>653</v>
      </c>
      <c r="B107" t="s">
        <v>660</v>
      </c>
      <c r="C107" t="s">
        <v>634</v>
      </c>
      <c r="D107" t="s">
        <v>655</v>
      </c>
      <c r="E107" t="s">
        <v>661</v>
      </c>
      <c r="F107" t="s">
        <v>662</v>
      </c>
      <c r="G107" t="s">
        <v>663</v>
      </c>
      <c r="H107" t="s">
        <v>44</v>
      </c>
      <c r="I107">
        <v>79.795408561915735</v>
      </c>
      <c r="J107">
        <v>80</v>
      </c>
      <c r="K107">
        <v>82</v>
      </c>
      <c r="L107">
        <v>84</v>
      </c>
      <c r="M107">
        <v>86</v>
      </c>
      <c r="N107">
        <v>88</v>
      </c>
      <c r="O107">
        <v>90</v>
      </c>
      <c r="P107" t="s">
        <v>164</v>
      </c>
      <c r="Q107" t="s">
        <v>274</v>
      </c>
      <c r="R107" t="s">
        <v>141</v>
      </c>
      <c r="S107" t="s">
        <v>171</v>
      </c>
      <c r="T107" t="s">
        <v>172</v>
      </c>
      <c r="V107" t="s">
        <v>277</v>
      </c>
      <c r="W107" t="s">
        <v>659</v>
      </c>
      <c r="X107" t="s">
        <v>173</v>
      </c>
    </row>
    <row r="108" spans="1:24">
      <c r="A108" t="s">
        <v>632</v>
      </c>
      <c r="B108" t="s">
        <v>664</v>
      </c>
      <c r="C108" t="s">
        <v>634</v>
      </c>
      <c r="D108" t="s">
        <v>635</v>
      </c>
      <c r="E108" t="s">
        <v>665</v>
      </c>
      <c r="F108" t="s">
        <v>666</v>
      </c>
      <c r="G108" t="s">
        <v>667</v>
      </c>
      <c r="H108" t="s">
        <v>44</v>
      </c>
      <c r="I108">
        <v>33</v>
      </c>
      <c r="J108">
        <v>38</v>
      </c>
      <c r="K108">
        <v>43</v>
      </c>
      <c r="L108">
        <v>48</v>
      </c>
      <c r="M108">
        <v>53</v>
      </c>
      <c r="N108">
        <v>58</v>
      </c>
      <c r="O108">
        <v>63</v>
      </c>
      <c r="P108" t="s">
        <v>164</v>
      </c>
      <c r="Q108" t="s">
        <v>274</v>
      </c>
      <c r="R108" t="s">
        <v>141</v>
      </c>
      <c r="S108" t="s">
        <v>142</v>
      </c>
      <c r="T108" t="s">
        <v>172</v>
      </c>
      <c r="V108" t="s">
        <v>277</v>
      </c>
      <c r="W108" t="s">
        <v>659</v>
      </c>
      <c r="X108" t="s">
        <v>173</v>
      </c>
    </row>
    <row r="109" spans="1:24">
      <c r="A109" t="s">
        <v>653</v>
      </c>
      <c r="B109" t="s">
        <v>668</v>
      </c>
      <c r="C109" t="s">
        <v>634</v>
      </c>
      <c r="D109" t="s">
        <v>655</v>
      </c>
      <c r="E109" t="s">
        <v>669</v>
      </c>
      <c r="F109" t="s">
        <v>670</v>
      </c>
      <c r="G109" t="s">
        <v>671</v>
      </c>
      <c r="H109" t="s">
        <v>44</v>
      </c>
      <c r="I109">
        <v>128</v>
      </c>
      <c r="J109">
        <v>140</v>
      </c>
      <c r="K109">
        <v>140</v>
      </c>
      <c r="L109">
        <v>140</v>
      </c>
      <c r="M109">
        <v>140</v>
      </c>
      <c r="N109">
        <v>140</v>
      </c>
      <c r="O109">
        <v>140</v>
      </c>
      <c r="P109" t="s">
        <v>139</v>
      </c>
      <c r="Q109" t="s">
        <v>274</v>
      </c>
      <c r="R109" t="s">
        <v>141</v>
      </c>
      <c r="S109" t="s">
        <v>142</v>
      </c>
      <c r="T109" t="s">
        <v>172</v>
      </c>
      <c r="V109" t="s">
        <v>411</v>
      </c>
      <c r="W109" t="s">
        <v>659</v>
      </c>
      <c r="X109" t="s">
        <v>173</v>
      </c>
    </row>
    <row r="110" spans="1:24">
      <c r="A110" t="s">
        <v>653</v>
      </c>
      <c r="B110" t="s">
        <v>672</v>
      </c>
      <c r="C110" t="s">
        <v>634</v>
      </c>
      <c r="D110" t="s">
        <v>655</v>
      </c>
      <c r="E110" t="s">
        <v>673</v>
      </c>
      <c r="F110" t="s">
        <v>674</v>
      </c>
      <c r="G110" t="s">
        <v>675</v>
      </c>
      <c r="H110" t="s">
        <v>676</v>
      </c>
      <c r="I110">
        <v>1950.6787213430498</v>
      </c>
      <c r="J110">
        <v>1950.6787213430498</v>
      </c>
      <c r="K110">
        <v>1950.6787213430498</v>
      </c>
      <c r="L110">
        <v>1950.6787213430498</v>
      </c>
      <c r="M110">
        <v>1950.6787213430498</v>
      </c>
      <c r="N110">
        <v>1950.6787213430498</v>
      </c>
      <c r="O110">
        <v>1950.6787213430498</v>
      </c>
      <c r="P110" t="s">
        <v>139</v>
      </c>
      <c r="Q110" t="s">
        <v>274</v>
      </c>
      <c r="R110" t="s">
        <v>141</v>
      </c>
      <c r="S110" t="s">
        <v>142</v>
      </c>
      <c r="T110" t="s">
        <v>172</v>
      </c>
      <c r="V110" t="s">
        <v>277</v>
      </c>
      <c r="W110" t="s">
        <v>659</v>
      </c>
      <c r="X110" t="s">
        <v>173</v>
      </c>
    </row>
    <row r="111" spans="1:24">
      <c r="A111" t="s">
        <v>653</v>
      </c>
      <c r="B111" t="s">
        <v>677</v>
      </c>
      <c r="C111" t="s">
        <v>634</v>
      </c>
      <c r="D111" t="s">
        <v>655</v>
      </c>
      <c r="E111" t="s">
        <v>678</v>
      </c>
      <c r="F111" t="s">
        <v>679</v>
      </c>
      <c r="G111" t="s">
        <v>680</v>
      </c>
      <c r="H111" t="s">
        <v>676</v>
      </c>
      <c r="I111">
        <v>80.489539907722815</v>
      </c>
      <c r="J111">
        <v>80.489539907722815</v>
      </c>
      <c r="K111">
        <v>80.489539907722815</v>
      </c>
      <c r="L111">
        <v>80.489539907722815</v>
      </c>
      <c r="M111">
        <v>80.489539907722815</v>
      </c>
      <c r="N111">
        <v>80.489539907722815</v>
      </c>
      <c r="O111">
        <v>80.489539907722815</v>
      </c>
      <c r="P111" t="s">
        <v>139</v>
      </c>
      <c r="Q111" t="s">
        <v>274</v>
      </c>
      <c r="R111" t="s">
        <v>141</v>
      </c>
      <c r="S111" t="s">
        <v>142</v>
      </c>
      <c r="T111" t="s">
        <v>172</v>
      </c>
      <c r="V111" t="s">
        <v>277</v>
      </c>
      <c r="W111" t="s">
        <v>659</v>
      </c>
      <c r="X111" t="s">
        <v>173</v>
      </c>
    </row>
    <row r="112" spans="1:24">
      <c r="A112" t="s">
        <v>653</v>
      </c>
      <c r="B112" t="s">
        <v>681</v>
      </c>
      <c r="C112" t="s">
        <v>634</v>
      </c>
      <c r="D112" t="s">
        <v>655</v>
      </c>
      <c r="E112" t="s">
        <v>682</v>
      </c>
      <c r="F112" t="s">
        <v>683</v>
      </c>
      <c r="G112" t="s">
        <v>684</v>
      </c>
      <c r="H112" t="s">
        <v>676</v>
      </c>
      <c r="I112">
        <v>27302.922796628965</v>
      </c>
      <c r="J112">
        <v>27302.922796628965</v>
      </c>
      <c r="K112">
        <v>27302.922796628965</v>
      </c>
      <c r="L112">
        <v>27302.922796628965</v>
      </c>
      <c r="M112">
        <v>27302.922796628965</v>
      </c>
      <c r="N112">
        <v>27302.922796628965</v>
      </c>
      <c r="O112">
        <v>27302.922796628965</v>
      </c>
      <c r="P112" t="s">
        <v>139</v>
      </c>
      <c r="Q112" t="s">
        <v>274</v>
      </c>
      <c r="R112" t="s">
        <v>141</v>
      </c>
      <c r="S112" t="s">
        <v>142</v>
      </c>
      <c r="T112" t="s">
        <v>172</v>
      </c>
      <c r="V112" t="s">
        <v>277</v>
      </c>
      <c r="W112" t="s">
        <v>659</v>
      </c>
      <c r="X112" t="s">
        <v>173</v>
      </c>
    </row>
    <row r="113" spans="1:24">
      <c r="A113" t="s">
        <v>653</v>
      </c>
      <c r="B113" t="s">
        <v>685</v>
      </c>
      <c r="C113" t="s">
        <v>634</v>
      </c>
      <c r="D113" t="s">
        <v>655</v>
      </c>
      <c r="E113" t="s">
        <v>686</v>
      </c>
      <c r="F113" t="s">
        <v>687</v>
      </c>
      <c r="G113" t="s">
        <v>688</v>
      </c>
      <c r="H113" t="s">
        <v>44</v>
      </c>
      <c r="I113">
        <v>25.46</v>
      </c>
      <c r="J113">
        <v>25</v>
      </c>
      <c r="K113">
        <v>25</v>
      </c>
      <c r="L113">
        <v>25</v>
      </c>
      <c r="M113">
        <v>25</v>
      </c>
      <c r="N113">
        <v>25</v>
      </c>
      <c r="O113">
        <v>25</v>
      </c>
      <c r="P113" t="s">
        <v>689</v>
      </c>
      <c r="Q113" t="s">
        <v>274</v>
      </c>
      <c r="R113" t="s">
        <v>141</v>
      </c>
      <c r="S113" t="s">
        <v>142</v>
      </c>
      <c r="T113" t="s">
        <v>172</v>
      </c>
      <c r="U113" t="s">
        <v>690</v>
      </c>
      <c r="V113" t="s">
        <v>277</v>
      </c>
      <c r="W113" t="s">
        <v>659</v>
      </c>
      <c r="X113" t="s">
        <v>173</v>
      </c>
    </row>
    <row r="114" spans="1:24">
      <c r="A114" t="s">
        <v>653</v>
      </c>
      <c r="B114" t="s">
        <v>691</v>
      </c>
      <c r="C114" t="s">
        <v>634</v>
      </c>
      <c r="D114" t="s">
        <v>655</v>
      </c>
      <c r="E114" t="s">
        <v>692</v>
      </c>
      <c r="F114" t="s">
        <v>693</v>
      </c>
      <c r="G114" t="s">
        <v>694</v>
      </c>
      <c r="H114" t="s">
        <v>44</v>
      </c>
      <c r="I114">
        <v>37.06</v>
      </c>
      <c r="J114">
        <v>30</v>
      </c>
      <c r="K114">
        <v>25</v>
      </c>
      <c r="L114">
        <v>20</v>
      </c>
      <c r="M114">
        <v>20</v>
      </c>
      <c r="N114">
        <v>15</v>
      </c>
      <c r="O114">
        <v>10</v>
      </c>
      <c r="P114" t="s">
        <v>185</v>
      </c>
      <c r="Q114" t="s">
        <v>274</v>
      </c>
      <c r="R114" t="s">
        <v>141</v>
      </c>
      <c r="S114" t="s">
        <v>363</v>
      </c>
      <c r="T114" t="s">
        <v>172</v>
      </c>
      <c r="U114" t="s">
        <v>690</v>
      </c>
      <c r="V114" t="s">
        <v>277</v>
      </c>
      <c r="W114" t="s">
        <v>659</v>
      </c>
      <c r="X114" t="s">
        <v>173</v>
      </c>
    </row>
    <row r="115" spans="1:24">
      <c r="A115" t="s">
        <v>632</v>
      </c>
      <c r="B115" t="s">
        <v>695</v>
      </c>
      <c r="C115" t="s">
        <v>634</v>
      </c>
      <c r="D115" t="s">
        <v>635</v>
      </c>
      <c r="E115" t="s">
        <v>696</v>
      </c>
      <c r="F115" t="s">
        <v>697</v>
      </c>
      <c r="G115" t="s">
        <v>698</v>
      </c>
      <c r="H115" t="s">
        <v>44</v>
      </c>
      <c r="I115">
        <v>98</v>
      </c>
      <c r="J115">
        <v>98</v>
      </c>
      <c r="K115">
        <v>98</v>
      </c>
      <c r="L115">
        <v>98</v>
      </c>
      <c r="M115">
        <v>98</v>
      </c>
      <c r="N115">
        <v>98</v>
      </c>
      <c r="O115">
        <v>98</v>
      </c>
      <c r="P115" t="s">
        <v>164</v>
      </c>
      <c r="Q115" t="s">
        <v>274</v>
      </c>
      <c r="R115" t="s">
        <v>141</v>
      </c>
      <c r="S115" t="s">
        <v>171</v>
      </c>
      <c r="T115" t="s">
        <v>699</v>
      </c>
      <c r="U115" t="s">
        <v>144</v>
      </c>
      <c r="V115" t="s">
        <v>145</v>
      </c>
      <c r="W115" t="s">
        <v>700</v>
      </c>
      <c r="X115" t="s">
        <v>701</v>
      </c>
    </row>
    <row r="116" spans="1:24">
      <c r="A116" t="s">
        <v>632</v>
      </c>
      <c r="B116" t="s">
        <v>702</v>
      </c>
      <c r="C116" t="s">
        <v>634</v>
      </c>
      <c r="D116" t="s">
        <v>635</v>
      </c>
      <c r="E116" t="s">
        <v>703</v>
      </c>
      <c r="F116" t="s">
        <v>704</v>
      </c>
      <c r="G116" t="s">
        <v>705</v>
      </c>
      <c r="H116" t="s">
        <v>44</v>
      </c>
      <c r="I116">
        <v>34</v>
      </c>
      <c r="J116">
        <v>40</v>
      </c>
      <c r="K116">
        <v>50</v>
      </c>
      <c r="L116">
        <v>55</v>
      </c>
      <c r="M116">
        <v>60</v>
      </c>
      <c r="N116">
        <v>65</v>
      </c>
      <c r="O116">
        <v>70</v>
      </c>
      <c r="P116" t="s">
        <v>164</v>
      </c>
      <c r="Q116" t="s">
        <v>274</v>
      </c>
      <c r="R116" t="s">
        <v>141</v>
      </c>
      <c r="S116" t="s">
        <v>363</v>
      </c>
      <c r="T116" t="s">
        <v>699</v>
      </c>
      <c r="U116" t="s">
        <v>144</v>
      </c>
      <c r="V116" t="s">
        <v>145</v>
      </c>
      <c r="X116" t="s">
        <v>701</v>
      </c>
    </row>
    <row r="117" spans="1:24">
      <c r="A117" t="s">
        <v>632</v>
      </c>
      <c r="B117" t="s">
        <v>706</v>
      </c>
      <c r="C117" t="s">
        <v>634</v>
      </c>
      <c r="D117" t="s">
        <v>635</v>
      </c>
      <c r="E117" t="s">
        <v>707</v>
      </c>
      <c r="F117" t="s">
        <v>708</v>
      </c>
      <c r="G117" t="s">
        <v>709</v>
      </c>
      <c r="H117" t="s">
        <v>44</v>
      </c>
      <c r="I117">
        <v>100</v>
      </c>
      <c r="J117">
        <v>100</v>
      </c>
      <c r="K117">
        <v>100</v>
      </c>
      <c r="L117">
        <v>100</v>
      </c>
      <c r="M117">
        <v>100</v>
      </c>
      <c r="N117">
        <v>100</v>
      </c>
      <c r="O117">
        <v>100</v>
      </c>
      <c r="P117" t="s">
        <v>164</v>
      </c>
      <c r="Q117" t="s">
        <v>274</v>
      </c>
      <c r="R117" t="s">
        <v>141</v>
      </c>
      <c r="S117" t="s">
        <v>142</v>
      </c>
      <c r="T117" t="s">
        <v>699</v>
      </c>
      <c r="U117" t="s">
        <v>341</v>
      </c>
      <c r="V117" t="s">
        <v>145</v>
      </c>
      <c r="W117" t="s">
        <v>700</v>
      </c>
      <c r="X117" t="s">
        <v>701</v>
      </c>
    </row>
    <row r="118" spans="1:24">
      <c r="A118" t="s">
        <v>632</v>
      </c>
      <c r="B118" t="s">
        <v>710</v>
      </c>
      <c r="C118" t="s">
        <v>634</v>
      </c>
      <c r="D118" t="s">
        <v>635</v>
      </c>
      <c r="E118" t="s">
        <v>711</v>
      </c>
      <c r="F118" t="s">
        <v>712</v>
      </c>
      <c r="G118" t="s">
        <v>713</v>
      </c>
      <c r="H118" t="s">
        <v>44</v>
      </c>
      <c r="I118">
        <v>32</v>
      </c>
      <c r="J118">
        <v>40</v>
      </c>
      <c r="K118">
        <v>50</v>
      </c>
      <c r="L118">
        <v>60</v>
      </c>
      <c r="M118">
        <v>70</v>
      </c>
      <c r="N118">
        <v>80</v>
      </c>
      <c r="O118">
        <v>90</v>
      </c>
      <c r="P118" t="s">
        <v>164</v>
      </c>
      <c r="Q118" t="s">
        <v>274</v>
      </c>
      <c r="R118" t="s">
        <v>141</v>
      </c>
      <c r="S118" t="s">
        <v>142</v>
      </c>
      <c r="T118" t="s">
        <v>699</v>
      </c>
      <c r="U118" t="s">
        <v>341</v>
      </c>
      <c r="V118" t="s">
        <v>145</v>
      </c>
      <c r="W118" t="s">
        <v>700</v>
      </c>
      <c r="X118" t="s">
        <v>701</v>
      </c>
    </row>
    <row r="119" spans="1:24">
      <c r="A119" t="s">
        <v>297</v>
      </c>
      <c r="B119" t="s">
        <v>39</v>
      </c>
      <c r="C119" t="s">
        <v>714</v>
      </c>
      <c r="D119" t="s">
        <v>40</v>
      </c>
      <c r="E119" t="s">
        <v>41</v>
      </c>
      <c r="F119" t="s">
        <v>42</v>
      </c>
      <c r="G119" t="s">
        <v>43</v>
      </c>
      <c r="H119" t="s">
        <v>44</v>
      </c>
      <c r="I119">
        <v>52.9</v>
      </c>
      <c r="J119">
        <v>53.713495050837317</v>
      </c>
      <c r="K119">
        <v>55.164746546052626</v>
      </c>
      <c r="L119">
        <v>56.387060541267935</v>
      </c>
      <c r="M119">
        <v>57.896123041267934</v>
      </c>
      <c r="N119">
        <v>59.264562784090899</v>
      </c>
      <c r="O119">
        <v>60.891283776913866</v>
      </c>
      <c r="P119" t="s">
        <v>715</v>
      </c>
      <c r="Q119" t="s">
        <v>382</v>
      </c>
      <c r="R119" t="s">
        <v>141</v>
      </c>
      <c r="S119" t="s">
        <v>142</v>
      </c>
      <c r="T119" t="s">
        <v>172</v>
      </c>
      <c r="U119" t="s">
        <v>716</v>
      </c>
      <c r="V119" t="s">
        <v>145</v>
      </c>
      <c r="W119" t="s">
        <v>631</v>
      </c>
      <c r="X119" t="s">
        <v>173</v>
      </c>
    </row>
    <row r="120" spans="1:24">
      <c r="A120" t="s">
        <v>297</v>
      </c>
      <c r="B120" t="s">
        <v>45</v>
      </c>
      <c r="C120" t="s">
        <v>714</v>
      </c>
      <c r="D120" t="s">
        <v>40</v>
      </c>
      <c r="E120" t="s">
        <v>46</v>
      </c>
      <c r="G120" t="s">
        <v>47</v>
      </c>
      <c r="H120" t="s">
        <v>44</v>
      </c>
      <c r="I120">
        <v>9.83</v>
      </c>
      <c r="J120">
        <v>9.73</v>
      </c>
      <c r="K120">
        <v>9.6300000000000008</v>
      </c>
      <c r="L120">
        <v>9.5299999999999994</v>
      </c>
      <c r="M120">
        <v>9.43</v>
      </c>
      <c r="N120">
        <v>9.33</v>
      </c>
      <c r="O120">
        <v>9.23</v>
      </c>
      <c r="P120" t="s">
        <v>717</v>
      </c>
      <c r="Q120" t="s">
        <v>382</v>
      </c>
      <c r="R120" t="s">
        <v>141</v>
      </c>
      <c r="S120" t="s">
        <v>142</v>
      </c>
      <c r="T120" t="s">
        <v>172</v>
      </c>
      <c r="U120" t="s">
        <v>716</v>
      </c>
      <c r="V120" t="s">
        <v>145</v>
      </c>
      <c r="W120" t="s">
        <v>631</v>
      </c>
      <c r="X120" t="s">
        <v>173</v>
      </c>
    </row>
    <row r="121" spans="1:24">
      <c r="A121" t="s">
        <v>297</v>
      </c>
      <c r="B121" t="s">
        <v>48</v>
      </c>
      <c r="C121" t="s">
        <v>714</v>
      </c>
      <c r="D121" t="s">
        <v>40</v>
      </c>
      <c r="E121" t="s">
        <v>49</v>
      </c>
      <c r="F121" t="s">
        <v>718</v>
      </c>
      <c r="G121" t="s">
        <v>50</v>
      </c>
      <c r="H121" t="s">
        <v>44</v>
      </c>
      <c r="I121">
        <v>9.5399999999999991</v>
      </c>
      <c r="J121">
        <v>9.44</v>
      </c>
      <c r="K121">
        <v>9.34</v>
      </c>
      <c r="L121">
        <v>9.24</v>
      </c>
      <c r="M121">
        <v>9.14</v>
      </c>
      <c r="N121">
        <v>9.0399999999999991</v>
      </c>
      <c r="O121">
        <v>9</v>
      </c>
      <c r="P121" t="s">
        <v>717</v>
      </c>
      <c r="Q121" t="s">
        <v>382</v>
      </c>
      <c r="R121" t="s">
        <v>141</v>
      </c>
      <c r="S121" t="s">
        <v>142</v>
      </c>
      <c r="T121" t="s">
        <v>172</v>
      </c>
      <c r="U121" t="s">
        <v>716</v>
      </c>
      <c r="V121" t="s">
        <v>165</v>
      </c>
      <c r="W121" t="s">
        <v>631</v>
      </c>
      <c r="X121" t="s">
        <v>173</v>
      </c>
    </row>
    <row r="122" spans="1:24">
      <c r="A122" t="s">
        <v>297</v>
      </c>
      <c r="B122" t="s">
        <v>51</v>
      </c>
      <c r="C122" t="s">
        <v>714</v>
      </c>
      <c r="D122" t="s">
        <v>40</v>
      </c>
      <c r="E122" t="s">
        <v>52</v>
      </c>
      <c r="F122">
        <v>0</v>
      </c>
      <c r="G122" t="s">
        <v>53</v>
      </c>
      <c r="H122" t="s">
        <v>44</v>
      </c>
      <c r="I122">
        <v>68.89</v>
      </c>
      <c r="J122">
        <v>67.902767187500004</v>
      </c>
      <c r="K122">
        <v>66.900000000000006</v>
      </c>
      <c r="L122">
        <v>65.900000000000006</v>
      </c>
      <c r="M122">
        <v>64.900000000000006</v>
      </c>
      <c r="N122">
        <v>63.9</v>
      </c>
      <c r="O122">
        <v>62.9</v>
      </c>
      <c r="P122" t="s">
        <v>715</v>
      </c>
      <c r="Q122" t="s">
        <v>382</v>
      </c>
      <c r="R122" t="s">
        <v>141</v>
      </c>
      <c r="S122" t="s">
        <v>142</v>
      </c>
      <c r="T122" t="s">
        <v>719</v>
      </c>
      <c r="U122" t="s">
        <v>716</v>
      </c>
      <c r="V122" t="s">
        <v>145</v>
      </c>
      <c r="W122" t="s">
        <v>631</v>
      </c>
      <c r="X122" t="s">
        <v>720</v>
      </c>
    </row>
    <row r="123" spans="1:24">
      <c r="A123" t="s">
        <v>297</v>
      </c>
      <c r="B123" t="s">
        <v>54</v>
      </c>
      <c r="C123" t="s">
        <v>714</v>
      </c>
      <c r="D123" t="s">
        <v>40</v>
      </c>
      <c r="E123" t="s">
        <v>55</v>
      </c>
      <c r="F123" t="s">
        <v>721</v>
      </c>
      <c r="G123" t="s">
        <v>56</v>
      </c>
      <c r="H123" t="s">
        <v>44</v>
      </c>
      <c r="I123">
        <v>71.599999999999994</v>
      </c>
      <c r="J123">
        <v>70.599999999999994</v>
      </c>
      <c r="K123">
        <v>69.599999999999994</v>
      </c>
      <c r="L123">
        <v>68.599999999999994</v>
      </c>
      <c r="M123">
        <v>67.599999999999994</v>
      </c>
      <c r="N123">
        <v>66.599999999999994</v>
      </c>
      <c r="O123">
        <v>65.599999999999994</v>
      </c>
      <c r="P123" t="s">
        <v>715</v>
      </c>
      <c r="Q123" t="s">
        <v>382</v>
      </c>
      <c r="R123" t="s">
        <v>141</v>
      </c>
      <c r="S123" t="s">
        <v>142</v>
      </c>
      <c r="T123" t="s">
        <v>719</v>
      </c>
      <c r="U123" t="s">
        <v>716</v>
      </c>
      <c r="V123" t="s">
        <v>165</v>
      </c>
      <c r="W123" t="s">
        <v>631</v>
      </c>
      <c r="X123" t="s">
        <v>720</v>
      </c>
    </row>
    <row r="124" spans="1:24">
      <c r="A124" t="s">
        <v>297</v>
      </c>
      <c r="B124" t="s">
        <v>57</v>
      </c>
      <c r="C124" t="s">
        <v>714</v>
      </c>
      <c r="D124" t="s">
        <v>40</v>
      </c>
      <c r="E124" t="s">
        <v>58</v>
      </c>
      <c r="F124" t="s">
        <v>59</v>
      </c>
      <c r="G124" t="s">
        <v>60</v>
      </c>
      <c r="H124" t="s">
        <v>44</v>
      </c>
      <c r="I124">
        <v>43.14</v>
      </c>
      <c r="J124">
        <v>43.659918518518516</v>
      </c>
      <c r="K124">
        <v>44.771374074074075</v>
      </c>
      <c r="L124">
        <v>45.885829629629633</v>
      </c>
      <c r="M124">
        <v>47.100644444444448</v>
      </c>
      <c r="N124">
        <v>48.306570370370373</v>
      </c>
      <c r="O124">
        <v>49.639903703703709</v>
      </c>
      <c r="P124" t="s">
        <v>164</v>
      </c>
      <c r="Q124" t="s">
        <v>382</v>
      </c>
      <c r="R124" t="s">
        <v>141</v>
      </c>
      <c r="S124" t="s">
        <v>142</v>
      </c>
      <c r="T124" t="s">
        <v>719</v>
      </c>
      <c r="U124" t="s">
        <v>716</v>
      </c>
      <c r="V124" t="s">
        <v>145</v>
      </c>
      <c r="W124" t="s">
        <v>631</v>
      </c>
      <c r="X124" t="s">
        <v>720</v>
      </c>
    </row>
    <row r="125" spans="1:24">
      <c r="A125" t="s">
        <v>297</v>
      </c>
      <c r="B125" t="s">
        <v>61</v>
      </c>
      <c r="C125" t="s">
        <v>714</v>
      </c>
      <c r="D125" t="s">
        <v>40</v>
      </c>
      <c r="E125" t="s">
        <v>62</v>
      </c>
      <c r="F125" t="s">
        <v>63</v>
      </c>
      <c r="G125" t="s">
        <v>64</v>
      </c>
      <c r="H125" t="s">
        <v>44</v>
      </c>
      <c r="I125">
        <v>24</v>
      </c>
      <c r="J125">
        <v>24.516764712918661</v>
      </c>
      <c r="K125">
        <v>25.96770221291866</v>
      </c>
      <c r="L125">
        <v>27.640985705741627</v>
      </c>
      <c r="M125">
        <v>29.004424700956939</v>
      </c>
      <c r="N125">
        <v>30.634894946172249</v>
      </c>
      <c r="O125">
        <v>31.847551196172248</v>
      </c>
      <c r="P125" t="s">
        <v>715</v>
      </c>
      <c r="Q125" t="s">
        <v>382</v>
      </c>
      <c r="R125" t="s">
        <v>141</v>
      </c>
      <c r="S125" t="s">
        <v>142</v>
      </c>
      <c r="T125" t="s">
        <v>172</v>
      </c>
      <c r="U125" t="s">
        <v>716</v>
      </c>
      <c r="V125" t="s">
        <v>145</v>
      </c>
      <c r="W125" t="s">
        <v>631</v>
      </c>
      <c r="X125" t="s">
        <v>173</v>
      </c>
    </row>
    <row r="126" spans="1:24">
      <c r="A126" t="s">
        <v>297</v>
      </c>
      <c r="B126" t="s">
        <v>75</v>
      </c>
      <c r="C126" t="s">
        <v>714</v>
      </c>
      <c r="D126" t="s">
        <v>40</v>
      </c>
      <c r="E126" t="s">
        <v>722</v>
      </c>
      <c r="F126" t="s">
        <v>723</v>
      </c>
      <c r="G126" t="s">
        <v>724</v>
      </c>
      <c r="H126" t="s">
        <v>44</v>
      </c>
      <c r="I126">
        <v>27.7</v>
      </c>
      <c r="J126">
        <v>26.851651999999998</v>
      </c>
      <c r="K126">
        <v>26.000751999999999</v>
      </c>
      <c r="L126">
        <v>25.1783</v>
      </c>
      <c r="M126">
        <v>24.3325</v>
      </c>
      <c r="N126">
        <v>23.389900000000001</v>
      </c>
      <c r="O126">
        <v>22.749300000000002</v>
      </c>
      <c r="P126" t="s">
        <v>185</v>
      </c>
      <c r="Q126" t="s">
        <v>382</v>
      </c>
      <c r="R126" t="s">
        <v>141</v>
      </c>
      <c r="S126" t="s">
        <v>142</v>
      </c>
      <c r="T126" t="s">
        <v>719</v>
      </c>
      <c r="U126" t="s">
        <v>716</v>
      </c>
      <c r="V126" t="s">
        <v>145</v>
      </c>
      <c r="W126" t="s">
        <v>631</v>
      </c>
      <c r="X126" t="s">
        <v>720</v>
      </c>
    </row>
    <row r="127" spans="1:24">
      <c r="A127" t="s">
        <v>297</v>
      </c>
      <c r="B127" t="s">
        <v>65</v>
      </c>
      <c r="C127" t="s">
        <v>714</v>
      </c>
      <c r="D127" t="s">
        <v>40</v>
      </c>
      <c r="E127" t="s">
        <v>66</v>
      </c>
      <c r="F127" t="s">
        <v>67</v>
      </c>
      <c r="G127" t="s">
        <v>68</v>
      </c>
      <c r="H127" t="s">
        <v>44</v>
      </c>
      <c r="I127">
        <v>3.6</v>
      </c>
      <c r="J127">
        <v>3.8624137931034483</v>
      </c>
      <c r="K127">
        <v>3.9555172413793103</v>
      </c>
      <c r="L127">
        <v>4.0572413793103443</v>
      </c>
      <c r="M127">
        <v>4.2479310344827583</v>
      </c>
      <c r="N127">
        <v>4.3693103448275856</v>
      </c>
      <c r="O127">
        <v>4.3934482758620685</v>
      </c>
      <c r="P127" t="s">
        <v>715</v>
      </c>
      <c r="Q127" t="s">
        <v>382</v>
      </c>
      <c r="R127" t="s">
        <v>141</v>
      </c>
      <c r="S127" t="s">
        <v>142</v>
      </c>
      <c r="T127" t="s">
        <v>719</v>
      </c>
      <c r="U127" t="s">
        <v>716</v>
      </c>
      <c r="V127" t="s">
        <v>145</v>
      </c>
      <c r="W127" t="s">
        <v>631</v>
      </c>
      <c r="X127" t="s">
        <v>720</v>
      </c>
    </row>
    <row r="128" spans="1:24">
      <c r="A128" t="s">
        <v>297</v>
      </c>
      <c r="B128" t="s">
        <v>725</v>
      </c>
      <c r="C128" t="s">
        <v>714</v>
      </c>
      <c r="D128" t="s">
        <v>40</v>
      </c>
      <c r="E128" t="s">
        <v>726</v>
      </c>
      <c r="F128" t="s">
        <v>727</v>
      </c>
      <c r="G128" t="s">
        <v>728</v>
      </c>
      <c r="H128" t="s">
        <v>44</v>
      </c>
      <c r="I128">
        <v>43</v>
      </c>
      <c r="J128">
        <v>47.3</v>
      </c>
      <c r="K128">
        <v>47.3</v>
      </c>
      <c r="L128">
        <v>52.03</v>
      </c>
      <c r="M128">
        <v>52.03</v>
      </c>
      <c r="N128">
        <v>54.6</v>
      </c>
      <c r="O128">
        <v>57.33</v>
      </c>
      <c r="P128" t="s">
        <v>164</v>
      </c>
      <c r="Q128" t="s">
        <v>382</v>
      </c>
      <c r="R128" t="s">
        <v>141</v>
      </c>
      <c r="S128" t="s">
        <v>142</v>
      </c>
      <c r="T128" t="s">
        <v>729</v>
      </c>
      <c r="U128" t="s">
        <v>716</v>
      </c>
      <c r="V128" t="s">
        <v>145</v>
      </c>
      <c r="W128" t="s">
        <v>631</v>
      </c>
      <c r="X128" t="s">
        <v>730</v>
      </c>
    </row>
    <row r="129" spans="1:24">
      <c r="A129" t="s">
        <v>297</v>
      </c>
      <c r="B129" t="s">
        <v>70</v>
      </c>
      <c r="C129" t="s">
        <v>714</v>
      </c>
      <c r="D129" t="s">
        <v>40</v>
      </c>
      <c r="E129" t="s">
        <v>71</v>
      </c>
      <c r="F129" t="s">
        <v>67</v>
      </c>
      <c r="G129" t="s">
        <v>72</v>
      </c>
      <c r="H129" t="s">
        <v>69</v>
      </c>
      <c r="I129">
        <v>3.8</v>
      </c>
      <c r="J129">
        <v>3.9893548387096773</v>
      </c>
      <c r="K129">
        <v>4.0919354838709676</v>
      </c>
      <c r="L129">
        <v>4.2187096774193549</v>
      </c>
      <c r="M129">
        <v>4.3600000000000003</v>
      </c>
      <c r="N129">
        <v>4.4438709677419359</v>
      </c>
      <c r="O129">
        <v>4.4658064516129032</v>
      </c>
      <c r="P129" t="s">
        <v>164</v>
      </c>
      <c r="Q129" t="s">
        <v>382</v>
      </c>
      <c r="R129" t="s">
        <v>141</v>
      </c>
      <c r="S129" t="s">
        <v>142</v>
      </c>
      <c r="T129" t="s">
        <v>719</v>
      </c>
      <c r="U129" t="s">
        <v>716</v>
      </c>
      <c r="V129" t="s">
        <v>145</v>
      </c>
      <c r="W129" t="s">
        <v>631</v>
      </c>
      <c r="X129" t="s">
        <v>720</v>
      </c>
    </row>
    <row r="130" spans="1:24">
      <c r="A130" t="s">
        <v>297</v>
      </c>
      <c r="B130" t="s">
        <v>731</v>
      </c>
      <c r="C130" t="s">
        <v>714</v>
      </c>
      <c r="D130" t="s">
        <v>40</v>
      </c>
      <c r="E130" t="s">
        <v>732</v>
      </c>
      <c r="F130" t="s">
        <v>733</v>
      </c>
      <c r="G130" t="s">
        <v>734</v>
      </c>
      <c r="H130" t="s">
        <v>44</v>
      </c>
      <c r="I130">
        <v>66</v>
      </c>
      <c r="J130">
        <v>66</v>
      </c>
      <c r="K130">
        <v>66</v>
      </c>
      <c r="L130">
        <v>66</v>
      </c>
      <c r="M130">
        <v>66</v>
      </c>
      <c r="N130">
        <v>66</v>
      </c>
      <c r="O130">
        <v>66</v>
      </c>
      <c r="P130" t="s">
        <v>164</v>
      </c>
      <c r="Q130" t="s">
        <v>382</v>
      </c>
      <c r="R130" t="s">
        <v>141</v>
      </c>
      <c r="S130" t="s">
        <v>142</v>
      </c>
      <c r="T130" t="s">
        <v>172</v>
      </c>
      <c r="U130" t="s">
        <v>144</v>
      </c>
      <c r="V130" t="s">
        <v>145</v>
      </c>
      <c r="W130" t="s">
        <v>631</v>
      </c>
      <c r="X130" t="s">
        <v>173</v>
      </c>
    </row>
    <row r="131" spans="1:24">
      <c r="A131" t="s">
        <v>297</v>
      </c>
      <c r="B131" t="s">
        <v>735</v>
      </c>
      <c r="C131" t="s">
        <v>714</v>
      </c>
      <c r="D131" t="s">
        <v>40</v>
      </c>
      <c r="E131" t="s">
        <v>736</v>
      </c>
      <c r="F131" t="s">
        <v>737</v>
      </c>
      <c r="G131" t="s">
        <v>738</v>
      </c>
      <c r="H131" t="s">
        <v>44</v>
      </c>
      <c r="I131">
        <v>3.7294999999999998</v>
      </c>
      <c r="J131">
        <v>3.7294999999999998</v>
      </c>
      <c r="K131">
        <v>3.7294999999999998</v>
      </c>
      <c r="L131">
        <v>3.7294999999999998</v>
      </c>
      <c r="M131">
        <v>3.7294999999999998</v>
      </c>
      <c r="N131">
        <v>3.7294999999999998</v>
      </c>
      <c r="O131">
        <v>3.7294999999999998</v>
      </c>
      <c r="P131" t="s">
        <v>164</v>
      </c>
      <c r="Q131" t="s">
        <v>382</v>
      </c>
      <c r="R131" t="s">
        <v>141</v>
      </c>
      <c r="S131" t="s">
        <v>142</v>
      </c>
      <c r="T131" t="s">
        <v>172</v>
      </c>
      <c r="U131" t="s">
        <v>144</v>
      </c>
      <c r="V131" t="s">
        <v>145</v>
      </c>
      <c r="W131" t="s">
        <v>631</v>
      </c>
      <c r="X131" t="s">
        <v>173</v>
      </c>
    </row>
    <row r="132" spans="1:24">
      <c r="A132" t="s">
        <v>297</v>
      </c>
      <c r="B132" t="s">
        <v>739</v>
      </c>
      <c r="C132" t="s">
        <v>714</v>
      </c>
      <c r="D132" t="s">
        <v>40</v>
      </c>
      <c r="E132" t="s">
        <v>740</v>
      </c>
      <c r="F132" t="s">
        <v>741</v>
      </c>
      <c r="G132" t="s">
        <v>742</v>
      </c>
      <c r="H132" t="s">
        <v>44</v>
      </c>
      <c r="I132">
        <v>3.7294999999999998</v>
      </c>
      <c r="J132">
        <v>3.7294999999999998</v>
      </c>
      <c r="K132">
        <v>3.7294999999999998</v>
      </c>
      <c r="L132">
        <v>3.7294999999999998</v>
      </c>
      <c r="M132">
        <v>3.7294999999999998</v>
      </c>
      <c r="N132">
        <v>3.7294999999999998</v>
      </c>
      <c r="O132">
        <v>3.7294999999999998</v>
      </c>
      <c r="P132" t="s">
        <v>164</v>
      </c>
      <c r="Q132" t="s">
        <v>382</v>
      </c>
      <c r="R132" t="s">
        <v>141</v>
      </c>
      <c r="S132" t="s">
        <v>363</v>
      </c>
      <c r="T132" t="s">
        <v>172</v>
      </c>
      <c r="U132" t="s">
        <v>144</v>
      </c>
      <c r="V132" t="s">
        <v>145</v>
      </c>
      <c r="W132" t="s">
        <v>631</v>
      </c>
      <c r="X132" t="s">
        <v>173</v>
      </c>
    </row>
    <row r="133" spans="1:24">
      <c r="A133" t="s">
        <v>297</v>
      </c>
      <c r="B133" t="s">
        <v>76</v>
      </c>
      <c r="C133" t="s">
        <v>714</v>
      </c>
      <c r="D133" t="s">
        <v>40</v>
      </c>
      <c r="E133" t="s">
        <v>743</v>
      </c>
      <c r="F133" t="s">
        <v>744</v>
      </c>
      <c r="G133" t="s">
        <v>745</v>
      </c>
      <c r="H133" t="s">
        <v>44</v>
      </c>
      <c r="I133">
        <v>57.69</v>
      </c>
      <c r="J133">
        <v>87.69</v>
      </c>
      <c r="K133">
        <v>89.69</v>
      </c>
      <c r="L133">
        <v>91.69</v>
      </c>
      <c r="M133">
        <v>94.69</v>
      </c>
      <c r="N133">
        <v>97.69</v>
      </c>
      <c r="O133">
        <v>100</v>
      </c>
      <c r="P133" t="s">
        <v>164</v>
      </c>
      <c r="Q133" t="s">
        <v>382</v>
      </c>
      <c r="R133" t="s">
        <v>141</v>
      </c>
      <c r="S133" t="s">
        <v>171</v>
      </c>
      <c r="T133" t="s">
        <v>172</v>
      </c>
      <c r="U133" t="s">
        <v>144</v>
      </c>
      <c r="V133" t="s">
        <v>145</v>
      </c>
      <c r="W133" t="s">
        <v>631</v>
      </c>
      <c r="X133" t="s">
        <v>173</v>
      </c>
    </row>
    <row r="134" spans="1:24">
      <c r="A134" t="s">
        <v>297</v>
      </c>
      <c r="B134" t="s">
        <v>77</v>
      </c>
      <c r="C134" t="s">
        <v>714</v>
      </c>
      <c r="D134" t="s">
        <v>40</v>
      </c>
      <c r="E134" t="s">
        <v>746</v>
      </c>
      <c r="F134" t="s">
        <v>747</v>
      </c>
      <c r="G134" t="s">
        <v>748</v>
      </c>
      <c r="H134" t="s">
        <v>749</v>
      </c>
      <c r="I134" t="s">
        <v>236</v>
      </c>
      <c r="J134">
        <v>2</v>
      </c>
      <c r="K134">
        <v>1.7017295454545454</v>
      </c>
      <c r="L134">
        <v>2.5520318181818182</v>
      </c>
      <c r="M134">
        <v>2.8227136363636363</v>
      </c>
      <c r="N134">
        <v>3.7252136363636361</v>
      </c>
      <c r="O134">
        <v>5</v>
      </c>
      <c r="P134" t="s">
        <v>164</v>
      </c>
      <c r="Q134" t="s">
        <v>382</v>
      </c>
      <c r="R134" t="s">
        <v>141</v>
      </c>
      <c r="S134" t="s">
        <v>142</v>
      </c>
      <c r="T134" t="s">
        <v>719</v>
      </c>
      <c r="U134" t="s">
        <v>716</v>
      </c>
      <c r="V134" t="s">
        <v>165</v>
      </c>
      <c r="W134" t="s">
        <v>631</v>
      </c>
      <c r="X134" t="s">
        <v>720</v>
      </c>
    </row>
    <row r="135" spans="1:24">
      <c r="A135" t="s">
        <v>297</v>
      </c>
      <c r="B135" t="s">
        <v>78</v>
      </c>
      <c r="C135" t="s">
        <v>714</v>
      </c>
      <c r="D135" t="s">
        <v>40</v>
      </c>
      <c r="E135" t="s">
        <v>750</v>
      </c>
      <c r="F135" t="s">
        <v>751</v>
      </c>
      <c r="G135" t="s">
        <v>752</v>
      </c>
      <c r="H135" t="s">
        <v>44</v>
      </c>
      <c r="I135">
        <v>6.95</v>
      </c>
      <c r="J135">
        <v>7.50258</v>
      </c>
      <c r="K135">
        <v>8.1577800000000007</v>
      </c>
      <c r="L135">
        <v>8.8878599999999999</v>
      </c>
      <c r="M135">
        <v>9.6150599999999997</v>
      </c>
      <c r="N135">
        <v>10.645059999999999</v>
      </c>
      <c r="O135">
        <v>11.334259999999999</v>
      </c>
      <c r="P135" t="s">
        <v>164</v>
      </c>
      <c r="Q135" t="s">
        <v>382</v>
      </c>
      <c r="R135" t="s">
        <v>141</v>
      </c>
      <c r="S135" t="s">
        <v>142</v>
      </c>
      <c r="T135" t="s">
        <v>753</v>
      </c>
      <c r="U135" t="s">
        <v>716</v>
      </c>
      <c r="V135" t="s">
        <v>165</v>
      </c>
      <c r="W135" t="s">
        <v>631</v>
      </c>
      <c r="X135" t="s">
        <v>754</v>
      </c>
    </row>
    <row r="136" spans="1:24">
      <c r="A136" t="s">
        <v>297</v>
      </c>
      <c r="B136" t="s">
        <v>79</v>
      </c>
      <c r="C136" t="s">
        <v>714</v>
      </c>
      <c r="D136" t="s">
        <v>40</v>
      </c>
      <c r="E136" t="s">
        <v>755</v>
      </c>
      <c r="F136" t="s">
        <v>756</v>
      </c>
      <c r="G136" t="s">
        <v>757</v>
      </c>
      <c r="H136" t="s">
        <v>758</v>
      </c>
      <c r="I136">
        <v>37.09205</v>
      </c>
      <c r="J136">
        <v>46.781337499999999</v>
      </c>
      <c r="K136">
        <v>47.720399999999998</v>
      </c>
      <c r="L136">
        <v>47.880712500000001</v>
      </c>
      <c r="M136">
        <v>47.882275</v>
      </c>
      <c r="N136">
        <v>47.882899999999999</v>
      </c>
      <c r="O136">
        <v>47.882899999999999</v>
      </c>
      <c r="P136" t="s">
        <v>164</v>
      </c>
      <c r="Q136" t="s">
        <v>382</v>
      </c>
      <c r="R136" t="s">
        <v>141</v>
      </c>
      <c r="S136" t="s">
        <v>171</v>
      </c>
      <c r="T136" t="s">
        <v>172</v>
      </c>
      <c r="U136" t="s">
        <v>144</v>
      </c>
      <c r="V136" t="s">
        <v>165</v>
      </c>
      <c r="W136" t="s">
        <v>631</v>
      </c>
      <c r="X136" t="s">
        <v>173</v>
      </c>
    </row>
    <row r="137" spans="1:24">
      <c r="A137" t="s">
        <v>297</v>
      </c>
      <c r="B137" t="s">
        <v>80</v>
      </c>
      <c r="C137" t="s">
        <v>714</v>
      </c>
      <c r="D137" t="s">
        <v>40</v>
      </c>
      <c r="E137" t="s">
        <v>759</v>
      </c>
      <c r="F137" t="s">
        <v>760</v>
      </c>
      <c r="G137" t="s">
        <v>761</v>
      </c>
      <c r="H137" t="s">
        <v>44</v>
      </c>
      <c r="I137">
        <v>43.412252971137519</v>
      </c>
      <c r="J137">
        <v>46.852252971137517</v>
      </c>
      <c r="K137">
        <v>50.292252971137515</v>
      </c>
      <c r="L137">
        <v>53.732252971137513</v>
      </c>
      <c r="M137">
        <v>57.17225297113751</v>
      </c>
      <c r="N137">
        <v>60.612252971137508</v>
      </c>
      <c r="O137">
        <v>64.052252971137506</v>
      </c>
      <c r="P137" t="s">
        <v>164</v>
      </c>
      <c r="Q137" t="s">
        <v>382</v>
      </c>
      <c r="R137" t="s">
        <v>141</v>
      </c>
      <c r="S137" t="s">
        <v>142</v>
      </c>
      <c r="T137" t="s">
        <v>172</v>
      </c>
      <c r="U137" t="s">
        <v>144</v>
      </c>
      <c r="V137" t="s">
        <v>165</v>
      </c>
      <c r="W137" t="s">
        <v>631</v>
      </c>
      <c r="X137" t="s">
        <v>173</v>
      </c>
    </row>
    <row r="138" spans="1:24">
      <c r="A138" t="s">
        <v>297</v>
      </c>
      <c r="B138" t="s">
        <v>81</v>
      </c>
      <c r="C138" t="s">
        <v>714</v>
      </c>
      <c r="D138" t="s">
        <v>40</v>
      </c>
      <c r="E138" t="s">
        <v>762</v>
      </c>
      <c r="F138" t="s">
        <v>763</v>
      </c>
      <c r="G138" t="s">
        <v>764</v>
      </c>
      <c r="H138" t="s">
        <v>44</v>
      </c>
      <c r="I138">
        <v>33.161188888888887</v>
      </c>
      <c r="J138">
        <v>36.031188888888884</v>
      </c>
      <c r="K138">
        <v>38.901188888888882</v>
      </c>
      <c r="L138">
        <v>41.771188888888879</v>
      </c>
      <c r="M138">
        <v>44.641188888888877</v>
      </c>
      <c r="N138">
        <v>47.511188888888874</v>
      </c>
      <c r="O138">
        <v>50.381188888888872</v>
      </c>
      <c r="P138" t="s">
        <v>164</v>
      </c>
      <c r="Q138" t="s">
        <v>382</v>
      </c>
      <c r="R138" t="s">
        <v>141</v>
      </c>
      <c r="S138" t="s">
        <v>171</v>
      </c>
      <c r="T138" t="s">
        <v>172</v>
      </c>
      <c r="U138">
        <v>0</v>
      </c>
      <c r="V138" t="s">
        <v>165</v>
      </c>
      <c r="W138" t="s">
        <v>631</v>
      </c>
      <c r="X138" t="s">
        <v>173</v>
      </c>
    </row>
    <row r="139" spans="1:24">
      <c r="A139" t="s">
        <v>297</v>
      </c>
      <c r="B139" t="s">
        <v>765</v>
      </c>
      <c r="C139" t="s">
        <v>714</v>
      </c>
      <c r="D139" t="s">
        <v>40</v>
      </c>
      <c r="E139" t="s">
        <v>766</v>
      </c>
      <c r="F139" t="s">
        <v>767</v>
      </c>
      <c r="G139" t="s">
        <v>768</v>
      </c>
      <c r="H139" t="s">
        <v>44</v>
      </c>
      <c r="I139">
        <v>3.7294999999999998</v>
      </c>
      <c r="J139">
        <v>80</v>
      </c>
      <c r="K139">
        <v>83</v>
      </c>
      <c r="L139">
        <v>86</v>
      </c>
      <c r="M139">
        <v>89</v>
      </c>
      <c r="N139">
        <v>92</v>
      </c>
      <c r="O139">
        <v>100</v>
      </c>
      <c r="P139" t="s">
        <v>164</v>
      </c>
      <c r="Q139" t="s">
        <v>382</v>
      </c>
      <c r="R139" t="s">
        <v>141</v>
      </c>
      <c r="S139" t="s">
        <v>142</v>
      </c>
      <c r="T139" t="s">
        <v>172</v>
      </c>
      <c r="U139" t="s">
        <v>144</v>
      </c>
      <c r="V139" t="s">
        <v>145</v>
      </c>
      <c r="W139" t="s">
        <v>631</v>
      </c>
      <c r="X139" t="s">
        <v>173</v>
      </c>
    </row>
    <row r="140" spans="1:24">
      <c r="A140" t="s">
        <v>297</v>
      </c>
      <c r="B140" t="s">
        <v>769</v>
      </c>
      <c r="C140" t="s">
        <v>714</v>
      </c>
      <c r="D140" t="s">
        <v>40</v>
      </c>
      <c r="E140" t="s">
        <v>770</v>
      </c>
      <c r="F140" t="s">
        <v>771</v>
      </c>
      <c r="G140" t="s">
        <v>772</v>
      </c>
      <c r="H140" t="s">
        <v>44</v>
      </c>
      <c r="I140">
        <v>80</v>
      </c>
      <c r="J140">
        <v>82</v>
      </c>
      <c r="K140">
        <v>84</v>
      </c>
      <c r="L140">
        <v>86</v>
      </c>
      <c r="M140">
        <v>88</v>
      </c>
      <c r="N140">
        <v>90</v>
      </c>
      <c r="O140">
        <v>92</v>
      </c>
      <c r="P140" t="s">
        <v>139</v>
      </c>
      <c r="Q140" t="s">
        <v>382</v>
      </c>
      <c r="R140" t="s">
        <v>141</v>
      </c>
      <c r="S140" t="s">
        <v>142</v>
      </c>
      <c r="T140" t="s">
        <v>699</v>
      </c>
      <c r="U140" t="s">
        <v>144</v>
      </c>
      <c r="V140" t="s">
        <v>165</v>
      </c>
      <c r="W140" t="s">
        <v>631</v>
      </c>
      <c r="X140" t="s">
        <v>701</v>
      </c>
    </row>
    <row r="141" spans="1:24">
      <c r="A141" t="s">
        <v>297</v>
      </c>
      <c r="B141" t="s">
        <v>773</v>
      </c>
      <c r="C141" t="s">
        <v>714</v>
      </c>
      <c r="D141" t="s">
        <v>40</v>
      </c>
      <c r="E141" t="s">
        <v>774</v>
      </c>
      <c r="F141" t="s">
        <v>775</v>
      </c>
      <c r="G141" t="s">
        <v>776</v>
      </c>
      <c r="H141" t="s">
        <v>44</v>
      </c>
      <c r="I141">
        <v>44.73</v>
      </c>
      <c r="J141">
        <v>50</v>
      </c>
      <c r="K141">
        <v>55</v>
      </c>
      <c r="L141">
        <v>60</v>
      </c>
      <c r="M141">
        <v>65</v>
      </c>
      <c r="N141">
        <v>70</v>
      </c>
      <c r="O141">
        <v>75</v>
      </c>
      <c r="P141" t="s">
        <v>139</v>
      </c>
      <c r="Q141" t="s">
        <v>382</v>
      </c>
      <c r="R141" t="s">
        <v>141</v>
      </c>
      <c r="S141" t="s">
        <v>142</v>
      </c>
      <c r="T141" t="s">
        <v>699</v>
      </c>
      <c r="U141" t="s">
        <v>144</v>
      </c>
      <c r="V141" t="s">
        <v>165</v>
      </c>
      <c r="W141" t="s">
        <v>631</v>
      </c>
      <c r="X141" t="s">
        <v>701</v>
      </c>
    </row>
    <row r="142" spans="1:24">
      <c r="A142" t="s">
        <v>297</v>
      </c>
      <c r="B142" t="s">
        <v>777</v>
      </c>
      <c r="C142" t="s">
        <v>714</v>
      </c>
      <c r="D142" t="s">
        <v>40</v>
      </c>
      <c r="E142" t="s">
        <v>778</v>
      </c>
      <c r="F142" t="s">
        <v>779</v>
      </c>
      <c r="G142" t="s">
        <v>780</v>
      </c>
      <c r="H142" t="s">
        <v>44</v>
      </c>
      <c r="I142">
        <v>8.3000000000000007</v>
      </c>
      <c r="J142">
        <v>10</v>
      </c>
      <c r="K142">
        <v>15</v>
      </c>
      <c r="L142">
        <v>20</v>
      </c>
      <c r="M142">
        <v>25</v>
      </c>
      <c r="N142">
        <v>30</v>
      </c>
      <c r="O142">
        <v>35</v>
      </c>
      <c r="P142" t="s">
        <v>139</v>
      </c>
      <c r="Q142" t="s">
        <v>382</v>
      </c>
      <c r="R142" t="s">
        <v>141</v>
      </c>
      <c r="S142" t="s">
        <v>142</v>
      </c>
      <c r="T142" t="s">
        <v>699</v>
      </c>
      <c r="U142" t="s">
        <v>144</v>
      </c>
      <c r="V142" t="s">
        <v>165</v>
      </c>
      <c r="W142" t="s">
        <v>631</v>
      </c>
      <c r="X142" t="s">
        <v>701</v>
      </c>
    </row>
    <row r="143" spans="1:24">
      <c r="A143" t="s">
        <v>297</v>
      </c>
      <c r="B143" t="s">
        <v>781</v>
      </c>
      <c r="C143" t="s">
        <v>714</v>
      </c>
      <c r="D143" t="s">
        <v>40</v>
      </c>
      <c r="E143" t="s">
        <v>782</v>
      </c>
      <c r="F143" t="s">
        <v>783</v>
      </c>
      <c r="G143" t="s">
        <v>784</v>
      </c>
      <c r="H143" t="s">
        <v>785</v>
      </c>
      <c r="I143">
        <v>0</v>
      </c>
      <c r="J143">
        <v>0</v>
      </c>
      <c r="K143">
        <v>1</v>
      </c>
      <c r="L143">
        <v>2</v>
      </c>
      <c r="M143">
        <v>2</v>
      </c>
      <c r="N143">
        <v>2</v>
      </c>
      <c r="O143">
        <v>1</v>
      </c>
      <c r="P143" t="s">
        <v>139</v>
      </c>
      <c r="Q143" t="s">
        <v>382</v>
      </c>
      <c r="R143" t="s">
        <v>786</v>
      </c>
      <c r="S143" t="s">
        <v>363</v>
      </c>
      <c r="T143" t="s">
        <v>172</v>
      </c>
      <c r="U143" t="s">
        <v>144</v>
      </c>
      <c r="V143" t="s">
        <v>165</v>
      </c>
      <c r="W143" t="s">
        <v>631</v>
      </c>
      <c r="X143" t="s">
        <v>173</v>
      </c>
    </row>
    <row r="144" spans="1:24">
      <c r="A144" t="s">
        <v>297</v>
      </c>
      <c r="B144" t="s">
        <v>787</v>
      </c>
      <c r="C144" t="s">
        <v>714</v>
      </c>
      <c r="D144" t="s">
        <v>40</v>
      </c>
      <c r="E144" t="s">
        <v>788</v>
      </c>
      <c r="F144" t="s">
        <v>789</v>
      </c>
      <c r="G144" t="s">
        <v>790</v>
      </c>
      <c r="H144" t="s">
        <v>791</v>
      </c>
      <c r="I144">
        <v>0</v>
      </c>
      <c r="J144">
        <v>0</v>
      </c>
      <c r="K144">
        <v>10</v>
      </c>
      <c r="L144">
        <v>10</v>
      </c>
      <c r="M144">
        <v>10</v>
      </c>
      <c r="N144">
        <v>10</v>
      </c>
      <c r="O144">
        <v>10</v>
      </c>
      <c r="P144" t="s">
        <v>139</v>
      </c>
      <c r="Q144" t="s">
        <v>382</v>
      </c>
      <c r="R144" t="s">
        <v>786</v>
      </c>
      <c r="S144" t="s">
        <v>363</v>
      </c>
      <c r="T144" t="s">
        <v>172</v>
      </c>
      <c r="U144" t="s">
        <v>144</v>
      </c>
      <c r="V144" t="s">
        <v>165</v>
      </c>
      <c r="W144" t="s">
        <v>631</v>
      </c>
      <c r="X144" t="s">
        <v>173</v>
      </c>
    </row>
    <row r="145" spans="1:24">
      <c r="A145" t="s">
        <v>375</v>
      </c>
      <c r="B145" t="s">
        <v>792</v>
      </c>
      <c r="C145" t="s">
        <v>793</v>
      </c>
      <c r="D145" t="s">
        <v>377</v>
      </c>
      <c r="E145" t="s">
        <v>794</v>
      </c>
      <c r="F145" t="s">
        <v>795</v>
      </c>
      <c r="G145" t="s">
        <v>796</v>
      </c>
      <c r="H145" t="s">
        <v>248</v>
      </c>
      <c r="I145" t="s">
        <v>797</v>
      </c>
      <c r="J145">
        <v>12688</v>
      </c>
      <c r="K145">
        <v>12688</v>
      </c>
      <c r="L145">
        <v>12688</v>
      </c>
      <c r="M145">
        <v>12688</v>
      </c>
      <c r="N145">
        <v>12688</v>
      </c>
      <c r="O145">
        <v>12688</v>
      </c>
      <c r="P145" t="s">
        <v>798</v>
      </c>
      <c r="Q145" t="s">
        <v>273</v>
      </c>
      <c r="R145" t="s">
        <v>141</v>
      </c>
      <c r="S145" t="s">
        <v>142</v>
      </c>
      <c r="T145" t="s">
        <v>195</v>
      </c>
      <c r="U145" t="s">
        <v>236</v>
      </c>
      <c r="V145" t="s">
        <v>145</v>
      </c>
      <c r="W145" t="s">
        <v>793</v>
      </c>
      <c r="X145" t="s">
        <v>196</v>
      </c>
    </row>
    <row r="146" spans="1:24">
      <c r="A146" t="s">
        <v>375</v>
      </c>
      <c r="B146" t="s">
        <v>799</v>
      </c>
      <c r="C146" t="s">
        <v>793</v>
      </c>
      <c r="D146" t="s">
        <v>377</v>
      </c>
      <c r="E146" t="s">
        <v>800</v>
      </c>
      <c r="F146" t="s">
        <v>801</v>
      </c>
      <c r="G146" t="s">
        <v>802</v>
      </c>
      <c r="H146" t="s">
        <v>803</v>
      </c>
      <c r="I146" t="s">
        <v>804</v>
      </c>
      <c r="J146">
        <v>147105</v>
      </c>
      <c r="K146">
        <v>154460.25</v>
      </c>
      <c r="L146">
        <v>157549.45499999999</v>
      </c>
      <c r="M146">
        <v>160700.44409999999</v>
      </c>
      <c r="N146">
        <v>162307.44854099999</v>
      </c>
      <c r="O146">
        <v>162307.44854099999</v>
      </c>
      <c r="P146" t="s">
        <v>798</v>
      </c>
      <c r="Q146" t="s">
        <v>273</v>
      </c>
      <c r="R146" t="s">
        <v>141</v>
      </c>
      <c r="S146" t="s">
        <v>142</v>
      </c>
      <c r="T146" t="s">
        <v>195</v>
      </c>
      <c r="U146" t="s">
        <v>805</v>
      </c>
      <c r="V146" t="s">
        <v>145</v>
      </c>
      <c r="W146" t="s">
        <v>793</v>
      </c>
      <c r="X146" t="s">
        <v>196</v>
      </c>
    </row>
    <row r="147" spans="1:24">
      <c r="A147" t="s">
        <v>375</v>
      </c>
      <c r="B147" t="s">
        <v>806</v>
      </c>
      <c r="C147" t="s">
        <v>793</v>
      </c>
      <c r="D147" t="s">
        <v>377</v>
      </c>
      <c r="E147" t="s">
        <v>807</v>
      </c>
      <c r="F147" t="s">
        <v>808</v>
      </c>
      <c r="G147" t="s">
        <v>809</v>
      </c>
      <c r="H147" t="s">
        <v>810</v>
      </c>
      <c r="I147">
        <v>1411</v>
      </c>
      <c r="J147">
        <v>15521</v>
      </c>
      <c r="K147">
        <v>31042</v>
      </c>
      <c r="L147">
        <v>34146.199999999997</v>
      </c>
      <c r="M147">
        <v>34487.661999999997</v>
      </c>
      <c r="N147">
        <v>34487.661999999997</v>
      </c>
      <c r="O147">
        <v>34487.661999999997</v>
      </c>
      <c r="P147" t="s">
        <v>139</v>
      </c>
      <c r="Q147" t="s">
        <v>273</v>
      </c>
      <c r="R147" t="s">
        <v>141</v>
      </c>
      <c r="S147" t="s">
        <v>142</v>
      </c>
      <c r="T147" t="s">
        <v>195</v>
      </c>
      <c r="U147" t="s">
        <v>805</v>
      </c>
      <c r="V147" t="s">
        <v>145</v>
      </c>
      <c r="W147" t="s">
        <v>793</v>
      </c>
      <c r="X147" t="s">
        <v>196</v>
      </c>
    </row>
    <row r="148" spans="1:24">
      <c r="A148" t="s">
        <v>375</v>
      </c>
      <c r="B148" t="s">
        <v>811</v>
      </c>
      <c r="C148" t="s">
        <v>793</v>
      </c>
      <c r="D148" t="s">
        <v>377</v>
      </c>
      <c r="E148" t="s">
        <v>812</v>
      </c>
      <c r="F148" t="s">
        <v>813</v>
      </c>
      <c r="G148" t="s">
        <v>814</v>
      </c>
      <c r="H148" t="s">
        <v>803</v>
      </c>
      <c r="I148" t="s">
        <v>815</v>
      </c>
      <c r="J148">
        <v>5070</v>
      </c>
      <c r="K148">
        <v>5070</v>
      </c>
      <c r="L148">
        <v>5070</v>
      </c>
      <c r="M148">
        <v>5070</v>
      </c>
      <c r="N148">
        <v>5070</v>
      </c>
      <c r="O148">
        <v>5070</v>
      </c>
      <c r="P148" t="s">
        <v>139</v>
      </c>
      <c r="Q148" t="s">
        <v>273</v>
      </c>
      <c r="R148" t="s">
        <v>141</v>
      </c>
      <c r="S148" t="s">
        <v>142</v>
      </c>
      <c r="T148" t="s">
        <v>195</v>
      </c>
      <c r="U148" t="s">
        <v>236</v>
      </c>
      <c r="V148" t="s">
        <v>145</v>
      </c>
      <c r="W148" t="s">
        <v>793</v>
      </c>
      <c r="X148" t="s">
        <v>196</v>
      </c>
    </row>
    <row r="149" spans="1:24">
      <c r="A149" t="s">
        <v>375</v>
      </c>
      <c r="B149" t="s">
        <v>816</v>
      </c>
      <c r="C149" t="s">
        <v>793</v>
      </c>
      <c r="D149" t="s">
        <v>377</v>
      </c>
      <c r="E149" t="s">
        <v>817</v>
      </c>
      <c r="F149" t="s">
        <v>818</v>
      </c>
      <c r="G149" t="s">
        <v>819</v>
      </c>
      <c r="H149" t="s">
        <v>820</v>
      </c>
      <c r="I149" t="s">
        <v>821</v>
      </c>
      <c r="J149">
        <v>9041.5499999999993</v>
      </c>
      <c r="K149">
        <v>9493.6274999999987</v>
      </c>
      <c r="L149">
        <v>9683.5000499999987</v>
      </c>
      <c r="M149">
        <v>9877.1700509999991</v>
      </c>
      <c r="N149">
        <v>9975.9417515099994</v>
      </c>
      <c r="O149">
        <v>9975.9417515099994</v>
      </c>
      <c r="P149" t="s">
        <v>139</v>
      </c>
      <c r="Q149" t="s">
        <v>273</v>
      </c>
      <c r="R149" t="s">
        <v>141</v>
      </c>
      <c r="S149" t="s">
        <v>142</v>
      </c>
      <c r="T149" t="s">
        <v>195</v>
      </c>
      <c r="U149" t="s">
        <v>236</v>
      </c>
      <c r="V149" t="s">
        <v>165</v>
      </c>
      <c r="W149" t="s">
        <v>793</v>
      </c>
      <c r="X149" t="s">
        <v>196</v>
      </c>
    </row>
    <row r="150" spans="1:24">
      <c r="A150" t="s">
        <v>375</v>
      </c>
      <c r="B150" t="s">
        <v>822</v>
      </c>
      <c r="C150" t="s">
        <v>793</v>
      </c>
      <c r="D150" t="s">
        <v>377</v>
      </c>
      <c r="E150" t="s">
        <v>823</v>
      </c>
      <c r="F150" t="s">
        <v>824</v>
      </c>
      <c r="G150" t="s">
        <v>825</v>
      </c>
      <c r="H150" t="s">
        <v>826</v>
      </c>
      <c r="I150" t="s">
        <v>827</v>
      </c>
      <c r="J150">
        <v>6000</v>
      </c>
      <c r="K150">
        <v>6100</v>
      </c>
      <c r="L150">
        <v>6200</v>
      </c>
      <c r="M150">
        <v>6300</v>
      </c>
      <c r="N150">
        <v>6400</v>
      </c>
      <c r="O150">
        <v>6500</v>
      </c>
      <c r="P150" t="s">
        <v>164</v>
      </c>
      <c r="Q150" t="s">
        <v>273</v>
      </c>
      <c r="R150" t="s">
        <v>141</v>
      </c>
      <c r="S150" t="s">
        <v>142</v>
      </c>
      <c r="T150" t="s">
        <v>195</v>
      </c>
      <c r="U150" t="s">
        <v>236</v>
      </c>
      <c r="V150" t="s">
        <v>165</v>
      </c>
      <c r="W150" t="s">
        <v>793</v>
      </c>
      <c r="X150" t="s">
        <v>196</v>
      </c>
    </row>
    <row r="151" spans="1:24">
      <c r="A151" t="s">
        <v>375</v>
      </c>
      <c r="B151" t="s">
        <v>828</v>
      </c>
      <c r="C151" t="s">
        <v>793</v>
      </c>
      <c r="D151" t="s">
        <v>377</v>
      </c>
      <c r="E151" t="s">
        <v>829</v>
      </c>
      <c r="F151" t="s">
        <v>830</v>
      </c>
      <c r="G151" t="s">
        <v>831</v>
      </c>
      <c r="H151" t="s">
        <v>832</v>
      </c>
      <c r="I151" t="s">
        <v>236</v>
      </c>
      <c r="J151">
        <v>36</v>
      </c>
      <c r="K151">
        <v>48</v>
      </c>
      <c r="L151">
        <v>60</v>
      </c>
      <c r="M151">
        <v>72</v>
      </c>
      <c r="N151">
        <v>72</v>
      </c>
      <c r="O151">
        <v>72</v>
      </c>
      <c r="P151" t="s">
        <v>164</v>
      </c>
      <c r="Q151" t="s">
        <v>273</v>
      </c>
      <c r="R151" t="s">
        <v>141</v>
      </c>
      <c r="S151" t="s">
        <v>363</v>
      </c>
      <c r="T151" t="s">
        <v>195</v>
      </c>
      <c r="U151" t="s">
        <v>236</v>
      </c>
      <c r="V151" t="s">
        <v>165</v>
      </c>
      <c r="W151" t="s">
        <v>793</v>
      </c>
      <c r="X151" t="s">
        <v>196</v>
      </c>
    </row>
    <row r="152" spans="1:24">
      <c r="A152" t="s">
        <v>375</v>
      </c>
      <c r="B152" t="s">
        <v>833</v>
      </c>
      <c r="C152" t="s">
        <v>834</v>
      </c>
      <c r="D152" t="s">
        <v>377</v>
      </c>
      <c r="E152" t="s">
        <v>835</v>
      </c>
      <c r="F152" t="s">
        <v>836</v>
      </c>
      <c r="G152" t="s">
        <v>837</v>
      </c>
      <c r="H152" t="s">
        <v>248</v>
      </c>
      <c r="I152">
        <v>54749.919999999998</v>
      </c>
      <c r="J152">
        <v>54749.919999999998</v>
      </c>
      <c r="K152">
        <v>54749.919999999998</v>
      </c>
      <c r="L152">
        <v>54749.919999999998</v>
      </c>
      <c r="M152">
        <v>54749.919999999998</v>
      </c>
      <c r="N152">
        <v>54749.919999999998</v>
      </c>
      <c r="O152">
        <v>54749.919999999998</v>
      </c>
      <c r="P152" t="s">
        <v>139</v>
      </c>
      <c r="Q152" t="s">
        <v>273</v>
      </c>
      <c r="R152" t="s">
        <v>141</v>
      </c>
      <c r="S152" t="s">
        <v>142</v>
      </c>
      <c r="T152" t="s">
        <v>172</v>
      </c>
      <c r="U152" t="s">
        <v>144</v>
      </c>
      <c r="V152" t="s">
        <v>277</v>
      </c>
      <c r="W152" t="s">
        <v>838</v>
      </c>
      <c r="X152" t="s">
        <v>173</v>
      </c>
    </row>
    <row r="153" spans="1:24">
      <c r="A153" t="s">
        <v>375</v>
      </c>
      <c r="B153" t="s">
        <v>839</v>
      </c>
      <c r="C153" t="s">
        <v>834</v>
      </c>
      <c r="D153" t="s">
        <v>377</v>
      </c>
      <c r="E153" t="s">
        <v>840</v>
      </c>
      <c r="F153" t="s">
        <v>836</v>
      </c>
      <c r="G153" t="s">
        <v>841</v>
      </c>
      <c r="H153" t="s">
        <v>820</v>
      </c>
      <c r="I153">
        <v>34060</v>
      </c>
      <c r="J153">
        <v>34060</v>
      </c>
      <c r="K153">
        <v>34060</v>
      </c>
      <c r="L153">
        <v>34060</v>
      </c>
      <c r="M153">
        <v>34060</v>
      </c>
      <c r="N153">
        <v>34060</v>
      </c>
      <c r="O153">
        <v>34060</v>
      </c>
      <c r="P153" t="s">
        <v>139</v>
      </c>
      <c r="Q153" t="s">
        <v>273</v>
      </c>
      <c r="R153" t="s">
        <v>141</v>
      </c>
      <c r="S153" t="s">
        <v>142</v>
      </c>
      <c r="T153" t="s">
        <v>172</v>
      </c>
      <c r="U153" t="s">
        <v>144</v>
      </c>
      <c r="V153" t="s">
        <v>277</v>
      </c>
      <c r="W153" t="s">
        <v>838</v>
      </c>
      <c r="X153" t="s">
        <v>173</v>
      </c>
    </row>
    <row r="154" spans="1:24">
      <c r="A154" t="s">
        <v>375</v>
      </c>
      <c r="B154" t="s">
        <v>842</v>
      </c>
      <c r="C154" t="s">
        <v>834</v>
      </c>
      <c r="D154" t="s">
        <v>377</v>
      </c>
      <c r="E154" t="s">
        <v>843</v>
      </c>
      <c r="F154" t="s">
        <v>836</v>
      </c>
      <c r="G154" t="s">
        <v>844</v>
      </c>
      <c r="H154" t="s">
        <v>845</v>
      </c>
      <c r="I154">
        <v>3253</v>
      </c>
      <c r="J154">
        <v>3253</v>
      </c>
      <c r="K154">
        <v>3253</v>
      </c>
      <c r="L154">
        <v>3253</v>
      </c>
      <c r="M154">
        <v>3253</v>
      </c>
      <c r="N154">
        <v>3253</v>
      </c>
      <c r="O154">
        <v>3253</v>
      </c>
      <c r="P154" t="s">
        <v>139</v>
      </c>
      <c r="Q154" t="s">
        <v>273</v>
      </c>
      <c r="R154" t="s">
        <v>141</v>
      </c>
      <c r="S154" t="s">
        <v>142</v>
      </c>
      <c r="T154" t="s">
        <v>172</v>
      </c>
      <c r="U154" t="s">
        <v>144</v>
      </c>
      <c r="V154" t="s">
        <v>277</v>
      </c>
      <c r="W154" t="s">
        <v>838</v>
      </c>
      <c r="X154" t="s">
        <v>173</v>
      </c>
    </row>
    <row r="155" spans="1:24">
      <c r="A155" t="s">
        <v>375</v>
      </c>
      <c r="B155" t="s">
        <v>846</v>
      </c>
      <c r="C155" t="s">
        <v>834</v>
      </c>
      <c r="D155" t="s">
        <v>377</v>
      </c>
      <c r="E155" t="s">
        <v>847</v>
      </c>
      <c r="F155" t="s">
        <v>836</v>
      </c>
      <c r="G155" t="s">
        <v>848</v>
      </c>
      <c r="H155" t="s">
        <v>810</v>
      </c>
      <c r="I155">
        <v>15118.919999999998</v>
      </c>
      <c r="J155">
        <v>15118.919999999998</v>
      </c>
      <c r="K155">
        <v>15118.919999999998</v>
      </c>
      <c r="L155">
        <v>15118.919999999998</v>
      </c>
      <c r="M155">
        <v>15118.919999999998</v>
      </c>
      <c r="N155">
        <v>15118.919999999998</v>
      </c>
      <c r="O155">
        <v>15118.919999999998</v>
      </c>
      <c r="P155" t="s">
        <v>139</v>
      </c>
      <c r="Q155" t="s">
        <v>273</v>
      </c>
      <c r="R155" t="s">
        <v>141</v>
      </c>
      <c r="S155" t="s">
        <v>142</v>
      </c>
      <c r="T155" t="s">
        <v>172</v>
      </c>
      <c r="U155" t="s">
        <v>144</v>
      </c>
      <c r="V155" t="s">
        <v>277</v>
      </c>
      <c r="W155" t="s">
        <v>838</v>
      </c>
      <c r="X155" t="s">
        <v>173</v>
      </c>
    </row>
    <row r="156" spans="1:24">
      <c r="A156" t="s">
        <v>849</v>
      </c>
      <c r="B156" t="s">
        <v>850</v>
      </c>
      <c r="C156" t="s">
        <v>851</v>
      </c>
      <c r="D156" t="s">
        <v>852</v>
      </c>
      <c r="E156" t="s">
        <v>853</v>
      </c>
      <c r="F156" t="s">
        <v>854</v>
      </c>
      <c r="G156" t="s">
        <v>855</v>
      </c>
      <c r="H156" t="s">
        <v>856</v>
      </c>
      <c r="I156" t="s">
        <v>236</v>
      </c>
      <c r="J156">
        <v>1602.85</v>
      </c>
      <c r="K156">
        <v>7651.74</v>
      </c>
      <c r="L156">
        <v>4000</v>
      </c>
      <c r="M156">
        <v>4000</v>
      </c>
      <c r="N156">
        <v>4000</v>
      </c>
      <c r="O156">
        <v>4000</v>
      </c>
      <c r="P156" t="s">
        <v>139</v>
      </c>
      <c r="Q156" t="s">
        <v>857</v>
      </c>
      <c r="R156" t="s">
        <v>786</v>
      </c>
      <c r="S156" t="s">
        <v>142</v>
      </c>
      <c r="T156" t="s">
        <v>858</v>
      </c>
      <c r="U156" t="s">
        <v>341</v>
      </c>
      <c r="V156" t="s">
        <v>277</v>
      </c>
      <c r="W156" t="s">
        <v>859</v>
      </c>
      <c r="X156" t="s">
        <v>860</v>
      </c>
    </row>
    <row r="157" spans="1:24">
      <c r="A157" t="s">
        <v>849</v>
      </c>
      <c r="B157" t="s">
        <v>861</v>
      </c>
      <c r="C157" t="s">
        <v>851</v>
      </c>
      <c r="D157" t="s">
        <v>852</v>
      </c>
      <c r="E157" t="s">
        <v>862</v>
      </c>
      <c r="F157" t="s">
        <v>863</v>
      </c>
      <c r="G157" t="s">
        <v>864</v>
      </c>
      <c r="H157" t="s">
        <v>865</v>
      </c>
      <c r="I157">
        <v>46.97</v>
      </c>
      <c r="J157">
        <v>52.606400000000001</v>
      </c>
      <c r="K157">
        <v>54.710656</v>
      </c>
      <c r="L157">
        <v>56.899082240000006</v>
      </c>
      <c r="M157">
        <v>59.175045529600006</v>
      </c>
      <c r="N157">
        <v>61.54204735078401</v>
      </c>
      <c r="O157">
        <v>64.003729244815375</v>
      </c>
      <c r="P157" t="s">
        <v>139</v>
      </c>
      <c r="Q157" t="s">
        <v>857</v>
      </c>
      <c r="R157" t="s">
        <v>141</v>
      </c>
      <c r="S157" t="s">
        <v>142</v>
      </c>
      <c r="T157" t="s">
        <v>858</v>
      </c>
      <c r="U157" t="s">
        <v>866</v>
      </c>
      <c r="V157" t="s">
        <v>277</v>
      </c>
      <c r="W157" t="s">
        <v>859</v>
      </c>
      <c r="X157" t="s">
        <v>860</v>
      </c>
    </row>
    <row r="158" spans="1:24">
      <c r="A158" t="s">
        <v>849</v>
      </c>
      <c r="B158" t="s">
        <v>867</v>
      </c>
      <c r="C158" t="s">
        <v>851</v>
      </c>
      <c r="D158" t="s">
        <v>852</v>
      </c>
      <c r="E158" t="s">
        <v>868</v>
      </c>
      <c r="F158" t="s">
        <v>869</v>
      </c>
      <c r="G158" t="s">
        <v>870</v>
      </c>
      <c r="H158" t="s">
        <v>856</v>
      </c>
      <c r="I158">
        <v>53481.63</v>
      </c>
      <c r="J158">
        <v>59739.45</v>
      </c>
      <c r="K158">
        <v>72710.350000000006</v>
      </c>
      <c r="L158">
        <v>87252.42</v>
      </c>
      <c r="M158">
        <v>104702.90399999999</v>
      </c>
      <c r="N158">
        <v>125643.48479999999</v>
      </c>
      <c r="O158">
        <v>150772.18175999998</v>
      </c>
      <c r="P158" t="s">
        <v>164</v>
      </c>
      <c r="Q158" t="s">
        <v>857</v>
      </c>
      <c r="R158" t="s">
        <v>141</v>
      </c>
      <c r="S158" t="s">
        <v>142</v>
      </c>
      <c r="T158" t="s">
        <v>858</v>
      </c>
      <c r="U158" t="s">
        <v>866</v>
      </c>
      <c r="V158" t="s">
        <v>277</v>
      </c>
      <c r="W158" t="s">
        <v>859</v>
      </c>
      <c r="X158" t="s">
        <v>860</v>
      </c>
    </row>
    <row r="159" spans="1:24">
      <c r="A159" t="s">
        <v>849</v>
      </c>
      <c r="B159" t="s">
        <v>871</v>
      </c>
      <c r="C159" t="s">
        <v>851</v>
      </c>
      <c r="D159" t="s">
        <v>852</v>
      </c>
      <c r="E159" t="s">
        <v>872</v>
      </c>
      <c r="F159" t="s">
        <v>873</v>
      </c>
      <c r="G159" t="s">
        <v>874</v>
      </c>
      <c r="H159" t="s">
        <v>44</v>
      </c>
      <c r="I159">
        <v>0.56999999999999995</v>
      </c>
      <c r="J159">
        <v>0.56999999999999995</v>
      </c>
      <c r="K159">
        <v>1</v>
      </c>
      <c r="L159">
        <v>1</v>
      </c>
      <c r="M159">
        <v>1</v>
      </c>
      <c r="N159">
        <v>1</v>
      </c>
      <c r="O159">
        <v>1</v>
      </c>
      <c r="P159" t="s">
        <v>164</v>
      </c>
      <c r="Q159" t="s">
        <v>273</v>
      </c>
      <c r="R159" t="s">
        <v>141</v>
      </c>
      <c r="S159" t="s">
        <v>142</v>
      </c>
      <c r="T159" t="s">
        <v>875</v>
      </c>
      <c r="U159" t="s">
        <v>876</v>
      </c>
      <c r="V159" t="s">
        <v>277</v>
      </c>
      <c r="W159" t="s">
        <v>859</v>
      </c>
      <c r="X159" t="s">
        <v>877</v>
      </c>
    </row>
    <row r="160" spans="1:24">
      <c r="A160" t="s">
        <v>849</v>
      </c>
      <c r="B160" t="s">
        <v>878</v>
      </c>
      <c r="C160" t="s">
        <v>851</v>
      </c>
      <c r="D160" t="s">
        <v>852</v>
      </c>
      <c r="E160" t="s">
        <v>879</v>
      </c>
      <c r="F160" t="s">
        <v>880</v>
      </c>
      <c r="G160" t="s">
        <v>881</v>
      </c>
      <c r="H160" t="s">
        <v>44</v>
      </c>
      <c r="I160">
        <v>100</v>
      </c>
      <c r="J160">
        <v>100</v>
      </c>
      <c r="K160">
        <v>100</v>
      </c>
      <c r="L160">
        <v>100</v>
      </c>
      <c r="M160">
        <v>100</v>
      </c>
      <c r="N160">
        <v>100</v>
      </c>
      <c r="O160">
        <v>100</v>
      </c>
      <c r="P160" t="s">
        <v>164</v>
      </c>
      <c r="Q160" t="s">
        <v>273</v>
      </c>
      <c r="R160" t="s">
        <v>141</v>
      </c>
      <c r="S160" t="s">
        <v>171</v>
      </c>
      <c r="T160" t="s">
        <v>875</v>
      </c>
      <c r="U160" t="s">
        <v>876</v>
      </c>
      <c r="V160" t="s">
        <v>277</v>
      </c>
      <c r="W160" t="s">
        <v>859</v>
      </c>
      <c r="X160" t="s">
        <v>877</v>
      </c>
    </row>
    <row r="161" spans="1:24">
      <c r="A161" t="s">
        <v>849</v>
      </c>
      <c r="B161" t="s">
        <v>882</v>
      </c>
      <c r="C161" t="s">
        <v>851</v>
      </c>
      <c r="D161" t="s">
        <v>852</v>
      </c>
      <c r="E161" t="s">
        <v>883</v>
      </c>
      <c r="F161" t="s">
        <v>884</v>
      </c>
      <c r="G161" t="s">
        <v>885</v>
      </c>
      <c r="H161" t="s">
        <v>886</v>
      </c>
      <c r="I161">
        <v>0.74</v>
      </c>
      <c r="J161">
        <v>0.85099999999999998</v>
      </c>
      <c r="K161">
        <v>0.91056999999999999</v>
      </c>
      <c r="L161">
        <v>0.97430990000000006</v>
      </c>
      <c r="M161">
        <v>1.0425115930000002</v>
      </c>
      <c r="N161">
        <v>1.1154874045100003</v>
      </c>
      <c r="O161">
        <v>1.1935715228257004</v>
      </c>
      <c r="P161" t="s">
        <v>139</v>
      </c>
      <c r="Q161" t="s">
        <v>273</v>
      </c>
      <c r="R161" t="s">
        <v>141</v>
      </c>
      <c r="S161" t="s">
        <v>142</v>
      </c>
      <c r="T161" t="s">
        <v>639</v>
      </c>
      <c r="V161" t="s">
        <v>277</v>
      </c>
      <c r="W161" t="s">
        <v>859</v>
      </c>
      <c r="X161" t="s">
        <v>642</v>
      </c>
    </row>
    <row r="162" spans="1:24">
      <c r="A162" t="s">
        <v>849</v>
      </c>
      <c r="B162" t="s">
        <v>887</v>
      </c>
      <c r="C162" t="s">
        <v>851</v>
      </c>
      <c r="D162" t="s">
        <v>852</v>
      </c>
      <c r="E162" t="s">
        <v>888</v>
      </c>
      <c r="F162" t="s">
        <v>889</v>
      </c>
      <c r="G162" t="s">
        <v>890</v>
      </c>
      <c r="H162" t="s">
        <v>886</v>
      </c>
      <c r="I162">
        <v>233.21</v>
      </c>
      <c r="J162">
        <v>268.19149999999996</v>
      </c>
      <c r="K162">
        <v>286.96490499999999</v>
      </c>
      <c r="L162">
        <v>307.05244835000002</v>
      </c>
      <c r="M162">
        <v>328.54611973450005</v>
      </c>
      <c r="N162">
        <v>351.54434811591506</v>
      </c>
      <c r="O162">
        <v>376.15245248402914</v>
      </c>
      <c r="P162" t="s">
        <v>139</v>
      </c>
      <c r="Q162" t="s">
        <v>273</v>
      </c>
      <c r="R162" t="s">
        <v>141</v>
      </c>
      <c r="S162" t="s">
        <v>142</v>
      </c>
      <c r="T162" t="s">
        <v>639</v>
      </c>
      <c r="V162" t="s">
        <v>277</v>
      </c>
      <c r="W162" t="s">
        <v>859</v>
      </c>
      <c r="X162" t="s">
        <v>642</v>
      </c>
    </row>
    <row r="163" spans="1:24">
      <c r="A163" t="s">
        <v>849</v>
      </c>
      <c r="B163" t="s">
        <v>891</v>
      </c>
      <c r="C163" t="s">
        <v>851</v>
      </c>
      <c r="D163" t="s">
        <v>852</v>
      </c>
      <c r="E163" t="s">
        <v>892</v>
      </c>
      <c r="F163" t="s">
        <v>893</v>
      </c>
      <c r="G163" t="s">
        <v>894</v>
      </c>
      <c r="H163" t="s">
        <v>886</v>
      </c>
      <c r="I163">
        <v>0.81</v>
      </c>
      <c r="J163">
        <v>0.93149999999999999</v>
      </c>
      <c r="K163">
        <v>0.99670500000000006</v>
      </c>
      <c r="L163">
        <v>1.0664743500000002</v>
      </c>
      <c r="M163">
        <v>1.1411275545000004</v>
      </c>
      <c r="N163">
        <v>1.2210064833150005</v>
      </c>
      <c r="O163">
        <v>1.3064769371470506</v>
      </c>
      <c r="P163" t="s">
        <v>139</v>
      </c>
      <c r="Q163" t="s">
        <v>273</v>
      </c>
      <c r="R163" t="s">
        <v>141</v>
      </c>
      <c r="S163" t="s">
        <v>142</v>
      </c>
      <c r="T163" t="s">
        <v>639</v>
      </c>
      <c r="V163" t="s">
        <v>277</v>
      </c>
      <c r="W163" t="s">
        <v>859</v>
      </c>
      <c r="X163" t="s">
        <v>642</v>
      </c>
    </row>
    <row r="164" spans="1:24">
      <c r="A164" t="s">
        <v>849</v>
      </c>
      <c r="B164" t="s">
        <v>895</v>
      </c>
      <c r="C164" t="s">
        <v>851</v>
      </c>
      <c r="D164" t="s">
        <v>852</v>
      </c>
      <c r="E164" t="s">
        <v>896</v>
      </c>
      <c r="F164" t="s">
        <v>897</v>
      </c>
      <c r="G164" t="s">
        <v>896</v>
      </c>
      <c r="H164" t="s">
        <v>886</v>
      </c>
      <c r="I164">
        <v>5.83</v>
      </c>
      <c r="J164">
        <v>5.83</v>
      </c>
      <c r="K164">
        <v>5.83</v>
      </c>
      <c r="L164">
        <v>5.83</v>
      </c>
      <c r="M164">
        <v>5.83</v>
      </c>
      <c r="N164">
        <v>5.83</v>
      </c>
      <c r="O164">
        <v>5.83</v>
      </c>
      <c r="P164" t="s">
        <v>185</v>
      </c>
      <c r="Q164" t="s">
        <v>273</v>
      </c>
      <c r="R164" t="s">
        <v>141</v>
      </c>
      <c r="S164" t="s">
        <v>142</v>
      </c>
      <c r="T164" t="s">
        <v>898</v>
      </c>
      <c r="U164" t="s">
        <v>876</v>
      </c>
      <c r="V164" t="s">
        <v>277</v>
      </c>
      <c r="W164" t="s">
        <v>859</v>
      </c>
      <c r="X164" t="s">
        <v>899</v>
      </c>
    </row>
    <row r="165" spans="1:24">
      <c r="A165" t="s">
        <v>849</v>
      </c>
      <c r="B165" t="s">
        <v>900</v>
      </c>
      <c r="C165" t="s">
        <v>851</v>
      </c>
      <c r="D165" t="s">
        <v>852</v>
      </c>
      <c r="E165" t="s">
        <v>901</v>
      </c>
      <c r="F165" t="s">
        <v>902</v>
      </c>
      <c r="G165" t="s">
        <v>903</v>
      </c>
      <c r="H165" t="s">
        <v>886</v>
      </c>
      <c r="I165">
        <v>399.05</v>
      </c>
      <c r="J165">
        <v>399.05</v>
      </c>
      <c r="K165">
        <v>399.05</v>
      </c>
      <c r="L165">
        <v>399.05</v>
      </c>
      <c r="M165">
        <v>399.05</v>
      </c>
      <c r="N165">
        <v>399.05</v>
      </c>
      <c r="O165">
        <v>399.05</v>
      </c>
      <c r="P165" t="s">
        <v>185</v>
      </c>
      <c r="Q165" t="s">
        <v>273</v>
      </c>
      <c r="R165" t="s">
        <v>141</v>
      </c>
      <c r="S165" t="s">
        <v>142</v>
      </c>
      <c r="T165" t="s">
        <v>904</v>
      </c>
      <c r="U165" t="s">
        <v>876</v>
      </c>
      <c r="V165" t="s">
        <v>277</v>
      </c>
      <c r="W165" t="s">
        <v>859</v>
      </c>
      <c r="X165" t="s">
        <v>905</v>
      </c>
    </row>
    <row r="166" spans="1:24">
      <c r="A166" t="s">
        <v>849</v>
      </c>
      <c r="B166" t="s">
        <v>906</v>
      </c>
      <c r="C166" t="s">
        <v>851</v>
      </c>
      <c r="D166" t="s">
        <v>852</v>
      </c>
      <c r="E166" t="s">
        <v>907</v>
      </c>
      <c r="F166" t="s">
        <v>908</v>
      </c>
      <c r="G166" t="s">
        <v>909</v>
      </c>
      <c r="H166" t="s">
        <v>886</v>
      </c>
      <c r="I166">
        <v>270.08999999999997</v>
      </c>
      <c r="J166">
        <v>264.68819999999999</v>
      </c>
      <c r="K166">
        <v>259.39443599999998</v>
      </c>
      <c r="L166">
        <v>254.20654727999997</v>
      </c>
      <c r="M166">
        <v>249.12241633439996</v>
      </c>
      <c r="N166">
        <v>244.13996800771196</v>
      </c>
      <c r="O166">
        <v>239.25716864755771</v>
      </c>
      <c r="P166" t="s">
        <v>185</v>
      </c>
      <c r="Q166" t="s">
        <v>273</v>
      </c>
      <c r="R166" t="s">
        <v>141</v>
      </c>
      <c r="S166" t="s">
        <v>142</v>
      </c>
      <c r="T166" t="s">
        <v>910</v>
      </c>
      <c r="U166" t="s">
        <v>876</v>
      </c>
      <c r="V166" t="s">
        <v>277</v>
      </c>
      <c r="W166" t="s">
        <v>859</v>
      </c>
      <c r="X166" t="s">
        <v>911</v>
      </c>
    </row>
    <row r="167" spans="1:24">
      <c r="A167" t="s">
        <v>849</v>
      </c>
      <c r="B167" t="s">
        <v>912</v>
      </c>
      <c r="C167" t="s">
        <v>851</v>
      </c>
      <c r="D167" t="s">
        <v>852</v>
      </c>
      <c r="E167" t="s">
        <v>913</v>
      </c>
      <c r="F167" t="s">
        <v>914</v>
      </c>
      <c r="G167" t="s">
        <v>915</v>
      </c>
      <c r="H167" t="s">
        <v>886</v>
      </c>
      <c r="I167">
        <v>163.81</v>
      </c>
      <c r="J167">
        <v>160.53379999999999</v>
      </c>
      <c r="K167">
        <v>157.32312399999998</v>
      </c>
      <c r="L167">
        <v>154.17666151999998</v>
      </c>
      <c r="M167">
        <v>151.09312828959997</v>
      </c>
      <c r="N167">
        <v>148.07126572380798</v>
      </c>
      <c r="O167">
        <v>145.10984040933181</v>
      </c>
      <c r="P167" t="s">
        <v>185</v>
      </c>
      <c r="Q167" t="s">
        <v>273</v>
      </c>
      <c r="R167" t="s">
        <v>141</v>
      </c>
      <c r="S167" t="s">
        <v>142</v>
      </c>
      <c r="T167" t="s">
        <v>910</v>
      </c>
      <c r="U167" t="s">
        <v>876</v>
      </c>
      <c r="V167" t="s">
        <v>277</v>
      </c>
      <c r="W167" t="s">
        <v>859</v>
      </c>
      <c r="X167" t="s">
        <v>911</v>
      </c>
    </row>
    <row r="168" spans="1:24">
      <c r="A168" t="s">
        <v>849</v>
      </c>
      <c r="B168" t="s">
        <v>916</v>
      </c>
      <c r="C168" t="s">
        <v>851</v>
      </c>
      <c r="D168" t="s">
        <v>852</v>
      </c>
      <c r="E168" t="s">
        <v>917</v>
      </c>
      <c r="F168" t="s">
        <v>918</v>
      </c>
      <c r="G168" t="s">
        <v>919</v>
      </c>
      <c r="H168" t="s">
        <v>886</v>
      </c>
      <c r="I168">
        <v>7.0659273074512852</v>
      </c>
      <c r="J168">
        <v>7.2072458536003108</v>
      </c>
      <c r="K168">
        <v>7.3513907706723174</v>
      </c>
      <c r="L168">
        <v>7.4984185860857639</v>
      </c>
      <c r="M168">
        <v>7.648386957807479</v>
      </c>
      <c r="N168">
        <v>7.8013546969636289</v>
      </c>
      <c r="O168">
        <v>7.9573817909029012</v>
      </c>
      <c r="P168" t="s">
        <v>164</v>
      </c>
      <c r="Q168" t="s">
        <v>273</v>
      </c>
      <c r="R168" t="s">
        <v>141</v>
      </c>
      <c r="S168" t="s">
        <v>142</v>
      </c>
      <c r="T168" t="s">
        <v>875</v>
      </c>
      <c r="U168" t="s">
        <v>876</v>
      </c>
      <c r="V168" t="s">
        <v>277</v>
      </c>
      <c r="W168" t="s">
        <v>859</v>
      </c>
      <c r="X168" t="s">
        <v>877</v>
      </c>
    </row>
    <row r="169" spans="1:24">
      <c r="A169" t="s">
        <v>920</v>
      </c>
      <c r="B169" t="s">
        <v>97</v>
      </c>
      <c r="C169" t="s">
        <v>921</v>
      </c>
      <c r="D169" t="s">
        <v>922</v>
      </c>
      <c r="E169" t="s">
        <v>923</v>
      </c>
      <c r="F169" t="s">
        <v>924</v>
      </c>
      <c r="G169" t="s">
        <v>925</v>
      </c>
      <c r="H169" t="s">
        <v>749</v>
      </c>
      <c r="I169">
        <v>37</v>
      </c>
      <c r="J169">
        <v>20</v>
      </c>
      <c r="K169">
        <v>30</v>
      </c>
      <c r="L169">
        <v>40</v>
      </c>
      <c r="M169">
        <v>40</v>
      </c>
      <c r="N169">
        <v>50</v>
      </c>
      <c r="O169">
        <v>50</v>
      </c>
      <c r="P169" t="s">
        <v>926</v>
      </c>
      <c r="Q169" t="s">
        <v>382</v>
      </c>
      <c r="R169" t="s">
        <v>141</v>
      </c>
      <c r="S169" t="s">
        <v>142</v>
      </c>
      <c r="T169" t="s">
        <v>927</v>
      </c>
      <c r="U169" t="s">
        <v>928</v>
      </c>
      <c r="V169" t="s">
        <v>145</v>
      </c>
      <c r="W169" t="s">
        <v>929</v>
      </c>
      <c r="X169" t="s">
        <v>930</v>
      </c>
    </row>
    <row r="170" spans="1:24">
      <c r="A170" t="s">
        <v>920</v>
      </c>
      <c r="B170" t="s">
        <v>98</v>
      </c>
      <c r="C170" t="s">
        <v>921</v>
      </c>
      <c r="D170" t="s">
        <v>922</v>
      </c>
      <c r="E170" t="s">
        <v>931</v>
      </c>
      <c r="F170" t="s">
        <v>932</v>
      </c>
      <c r="G170" t="s">
        <v>933</v>
      </c>
      <c r="H170" t="s">
        <v>749</v>
      </c>
      <c r="I170">
        <v>142</v>
      </c>
      <c r="J170">
        <v>60</v>
      </c>
      <c r="K170">
        <v>70</v>
      </c>
      <c r="L170">
        <v>80</v>
      </c>
      <c r="M170">
        <v>90</v>
      </c>
      <c r="N170">
        <v>100</v>
      </c>
      <c r="O170">
        <v>150</v>
      </c>
      <c r="P170" t="s">
        <v>926</v>
      </c>
      <c r="Q170" t="s">
        <v>382</v>
      </c>
      <c r="R170" t="s">
        <v>141</v>
      </c>
      <c r="S170" t="s">
        <v>363</v>
      </c>
      <c r="T170" t="s">
        <v>934</v>
      </c>
      <c r="U170" t="s">
        <v>572</v>
      </c>
      <c r="V170" t="s">
        <v>145</v>
      </c>
      <c r="W170" t="s">
        <v>929</v>
      </c>
      <c r="X170" t="s">
        <v>935</v>
      </c>
    </row>
    <row r="171" spans="1:24">
      <c r="A171" t="s">
        <v>920</v>
      </c>
      <c r="B171" t="s">
        <v>936</v>
      </c>
      <c r="C171" t="s">
        <v>921</v>
      </c>
      <c r="D171" t="s">
        <v>922</v>
      </c>
      <c r="E171" t="s">
        <v>937</v>
      </c>
      <c r="F171" t="s">
        <v>938</v>
      </c>
      <c r="G171" t="s">
        <v>939</v>
      </c>
      <c r="H171" t="s">
        <v>44</v>
      </c>
      <c r="I171">
        <v>19</v>
      </c>
      <c r="J171">
        <v>10</v>
      </c>
      <c r="K171">
        <v>15</v>
      </c>
      <c r="L171">
        <v>20</v>
      </c>
      <c r="M171">
        <v>25</v>
      </c>
      <c r="N171">
        <v>30</v>
      </c>
      <c r="O171">
        <v>35</v>
      </c>
      <c r="P171" t="s">
        <v>164</v>
      </c>
      <c r="Q171" t="s">
        <v>382</v>
      </c>
      <c r="R171" t="s">
        <v>141</v>
      </c>
      <c r="S171" t="s">
        <v>142</v>
      </c>
      <c r="T171" t="s">
        <v>940</v>
      </c>
      <c r="U171" t="s">
        <v>941</v>
      </c>
      <c r="V171" t="s">
        <v>277</v>
      </c>
      <c r="W171" t="s">
        <v>929</v>
      </c>
      <c r="X171" t="s">
        <v>942</v>
      </c>
    </row>
    <row r="172" spans="1:24">
      <c r="A172" t="s">
        <v>920</v>
      </c>
      <c r="B172" t="s">
        <v>943</v>
      </c>
      <c r="C172" t="s">
        <v>921</v>
      </c>
      <c r="D172" t="s">
        <v>922</v>
      </c>
      <c r="E172" t="s">
        <v>944</v>
      </c>
      <c r="F172" t="s">
        <v>945</v>
      </c>
      <c r="G172" t="s">
        <v>946</v>
      </c>
      <c r="H172" t="s">
        <v>44</v>
      </c>
      <c r="I172">
        <v>36</v>
      </c>
      <c r="J172">
        <v>30</v>
      </c>
      <c r="K172">
        <v>36</v>
      </c>
      <c r="L172">
        <v>40</v>
      </c>
      <c r="M172">
        <v>46</v>
      </c>
      <c r="N172">
        <v>50</v>
      </c>
      <c r="O172">
        <v>54</v>
      </c>
      <c r="P172" t="s">
        <v>164</v>
      </c>
      <c r="Q172" t="s">
        <v>382</v>
      </c>
      <c r="R172" t="s">
        <v>141</v>
      </c>
      <c r="S172" t="s">
        <v>363</v>
      </c>
      <c r="T172" t="s">
        <v>940</v>
      </c>
      <c r="U172" t="s">
        <v>947</v>
      </c>
      <c r="V172" t="s">
        <v>277</v>
      </c>
      <c r="W172" t="s">
        <v>929</v>
      </c>
      <c r="X172" t="s">
        <v>942</v>
      </c>
    </row>
    <row r="173" spans="1:24">
      <c r="A173" t="s">
        <v>297</v>
      </c>
      <c r="B173" t="s">
        <v>99</v>
      </c>
      <c r="C173" t="s">
        <v>921</v>
      </c>
      <c r="D173" t="s">
        <v>40</v>
      </c>
      <c r="E173" t="s">
        <v>948</v>
      </c>
      <c r="F173" t="s">
        <v>949</v>
      </c>
      <c r="G173" t="s">
        <v>950</v>
      </c>
      <c r="H173" t="s">
        <v>749</v>
      </c>
      <c r="I173">
        <v>30</v>
      </c>
      <c r="J173">
        <v>20</v>
      </c>
      <c r="K173">
        <v>20</v>
      </c>
      <c r="L173">
        <v>20</v>
      </c>
      <c r="M173">
        <v>30</v>
      </c>
      <c r="N173">
        <v>30</v>
      </c>
      <c r="O173">
        <v>30</v>
      </c>
      <c r="P173" t="s">
        <v>926</v>
      </c>
      <c r="Q173" t="s">
        <v>382</v>
      </c>
      <c r="R173" t="s">
        <v>141</v>
      </c>
      <c r="S173" t="s">
        <v>142</v>
      </c>
      <c r="T173" t="s">
        <v>951</v>
      </c>
      <c r="U173" t="s">
        <v>952</v>
      </c>
      <c r="V173" t="s">
        <v>145</v>
      </c>
      <c r="W173" t="s">
        <v>631</v>
      </c>
      <c r="X173" t="s">
        <v>953</v>
      </c>
    </row>
    <row r="174" spans="1:24">
      <c r="A174" t="s">
        <v>920</v>
      </c>
      <c r="B174" t="s">
        <v>100</v>
      </c>
      <c r="C174" t="s">
        <v>921</v>
      </c>
      <c r="D174" t="s">
        <v>922</v>
      </c>
      <c r="E174" t="s">
        <v>954</v>
      </c>
      <c r="F174" t="s">
        <v>955</v>
      </c>
      <c r="G174" t="s">
        <v>956</v>
      </c>
      <c r="H174" t="s">
        <v>749</v>
      </c>
      <c r="I174">
        <v>85</v>
      </c>
      <c r="J174">
        <v>16</v>
      </c>
      <c r="K174">
        <v>16</v>
      </c>
      <c r="L174">
        <v>24</v>
      </c>
      <c r="M174">
        <v>32</v>
      </c>
      <c r="N174">
        <v>32</v>
      </c>
      <c r="O174">
        <v>48</v>
      </c>
      <c r="P174" t="s">
        <v>926</v>
      </c>
      <c r="Q174" t="s">
        <v>382</v>
      </c>
      <c r="R174" t="s">
        <v>141</v>
      </c>
      <c r="S174" t="s">
        <v>142</v>
      </c>
      <c r="T174" t="s">
        <v>940</v>
      </c>
      <c r="U174" t="s">
        <v>957</v>
      </c>
      <c r="V174" t="s">
        <v>145</v>
      </c>
      <c r="W174" t="s">
        <v>929</v>
      </c>
      <c r="X174" t="s">
        <v>942</v>
      </c>
    </row>
    <row r="175" spans="1:24">
      <c r="A175" t="s">
        <v>920</v>
      </c>
      <c r="B175" t="s">
        <v>101</v>
      </c>
      <c r="C175" t="s">
        <v>921</v>
      </c>
      <c r="D175" t="s">
        <v>922</v>
      </c>
      <c r="E175" t="s">
        <v>958</v>
      </c>
      <c r="F175" t="s">
        <v>959</v>
      </c>
      <c r="G175" t="s">
        <v>960</v>
      </c>
      <c r="H175" t="s">
        <v>749</v>
      </c>
      <c r="I175">
        <v>72</v>
      </c>
      <c r="J175">
        <v>32</v>
      </c>
      <c r="K175">
        <v>48</v>
      </c>
      <c r="L175">
        <v>48</v>
      </c>
      <c r="M175">
        <v>48</v>
      </c>
      <c r="N175">
        <v>48</v>
      </c>
      <c r="O175">
        <v>48</v>
      </c>
      <c r="P175" t="s">
        <v>926</v>
      </c>
      <c r="Q175" t="s">
        <v>382</v>
      </c>
      <c r="R175" t="s">
        <v>141</v>
      </c>
      <c r="S175" t="s">
        <v>142</v>
      </c>
      <c r="T175" t="s">
        <v>961</v>
      </c>
      <c r="U175" t="s">
        <v>962</v>
      </c>
      <c r="V175" t="s">
        <v>145</v>
      </c>
      <c r="W175" t="s">
        <v>929</v>
      </c>
      <c r="X175" t="s">
        <v>963</v>
      </c>
    </row>
    <row r="176" spans="1:24">
      <c r="A176" t="s">
        <v>920</v>
      </c>
      <c r="B176" t="s">
        <v>102</v>
      </c>
      <c r="C176" t="s">
        <v>921</v>
      </c>
      <c r="D176" t="s">
        <v>922</v>
      </c>
      <c r="E176" t="s">
        <v>964</v>
      </c>
      <c r="F176" t="s">
        <v>965</v>
      </c>
      <c r="G176" t="s">
        <v>966</v>
      </c>
      <c r="H176" t="s">
        <v>749</v>
      </c>
      <c r="I176">
        <v>92</v>
      </c>
      <c r="J176">
        <v>16</v>
      </c>
      <c r="K176">
        <v>16</v>
      </c>
      <c r="L176">
        <v>24</v>
      </c>
      <c r="M176">
        <v>24</v>
      </c>
      <c r="N176">
        <v>24</v>
      </c>
      <c r="O176">
        <v>32</v>
      </c>
      <c r="P176" t="s">
        <v>926</v>
      </c>
      <c r="Q176" t="s">
        <v>382</v>
      </c>
      <c r="R176" t="s">
        <v>141</v>
      </c>
      <c r="S176" t="s">
        <v>142</v>
      </c>
      <c r="T176" t="s">
        <v>961</v>
      </c>
      <c r="U176" t="s">
        <v>144</v>
      </c>
      <c r="V176" t="s">
        <v>145</v>
      </c>
      <c r="W176" t="s">
        <v>929</v>
      </c>
      <c r="X176" t="s">
        <v>963</v>
      </c>
    </row>
    <row r="177" spans="1:24">
      <c r="A177" t="s">
        <v>920</v>
      </c>
      <c r="B177" t="s">
        <v>967</v>
      </c>
      <c r="C177" t="s">
        <v>921</v>
      </c>
      <c r="D177" t="s">
        <v>922</v>
      </c>
      <c r="E177" t="s">
        <v>968</v>
      </c>
      <c r="F177" t="s">
        <v>969</v>
      </c>
      <c r="G177" t="s">
        <v>970</v>
      </c>
      <c r="H177" t="s">
        <v>44</v>
      </c>
      <c r="I177">
        <v>6</v>
      </c>
      <c r="J177">
        <v>4</v>
      </c>
      <c r="K177">
        <v>6</v>
      </c>
      <c r="L177">
        <v>8</v>
      </c>
      <c r="M177">
        <v>10</v>
      </c>
      <c r="N177">
        <v>12</v>
      </c>
      <c r="O177">
        <v>16</v>
      </c>
      <c r="P177" t="s">
        <v>164</v>
      </c>
      <c r="Q177" t="s">
        <v>382</v>
      </c>
      <c r="R177" t="s">
        <v>141</v>
      </c>
      <c r="S177" t="s">
        <v>142</v>
      </c>
      <c r="T177" t="s">
        <v>961</v>
      </c>
      <c r="U177" t="s">
        <v>971</v>
      </c>
      <c r="V177" t="s">
        <v>277</v>
      </c>
      <c r="W177" t="s">
        <v>929</v>
      </c>
      <c r="X177" t="s">
        <v>963</v>
      </c>
    </row>
    <row r="178" spans="1:24">
      <c r="A178" t="s">
        <v>920</v>
      </c>
      <c r="B178" t="s">
        <v>972</v>
      </c>
      <c r="C178" t="s">
        <v>921</v>
      </c>
      <c r="D178" t="s">
        <v>922</v>
      </c>
      <c r="E178" t="s">
        <v>973</v>
      </c>
      <c r="F178" t="s">
        <v>974</v>
      </c>
      <c r="G178" t="s">
        <v>975</v>
      </c>
      <c r="H178" t="s">
        <v>44</v>
      </c>
      <c r="I178">
        <v>6</v>
      </c>
      <c r="J178">
        <v>12</v>
      </c>
      <c r="K178">
        <v>16</v>
      </c>
      <c r="L178">
        <v>20</v>
      </c>
      <c r="M178">
        <v>24</v>
      </c>
      <c r="N178">
        <v>30</v>
      </c>
      <c r="O178">
        <v>32</v>
      </c>
      <c r="P178" t="s">
        <v>164</v>
      </c>
      <c r="Q178" t="s">
        <v>382</v>
      </c>
      <c r="R178" t="s">
        <v>141</v>
      </c>
      <c r="S178" t="s">
        <v>363</v>
      </c>
      <c r="T178" t="s">
        <v>961</v>
      </c>
      <c r="U178" t="s">
        <v>971</v>
      </c>
      <c r="V178" t="s">
        <v>277</v>
      </c>
      <c r="W178" t="s">
        <v>929</v>
      </c>
      <c r="X178" t="s">
        <v>963</v>
      </c>
    </row>
    <row r="179" spans="1:24">
      <c r="A179" t="s">
        <v>920</v>
      </c>
      <c r="B179" t="s">
        <v>976</v>
      </c>
      <c r="C179" t="s">
        <v>921</v>
      </c>
      <c r="D179" t="s">
        <v>922</v>
      </c>
      <c r="E179" t="s">
        <v>977</v>
      </c>
      <c r="F179" t="s">
        <v>978</v>
      </c>
      <c r="G179" t="s">
        <v>979</v>
      </c>
      <c r="H179" t="s">
        <v>340</v>
      </c>
      <c r="I179">
        <v>60</v>
      </c>
      <c r="J179">
        <v>45</v>
      </c>
      <c r="K179">
        <v>45</v>
      </c>
      <c r="L179">
        <v>60</v>
      </c>
      <c r="M179">
        <v>90</v>
      </c>
      <c r="N179">
        <v>90</v>
      </c>
      <c r="O179">
        <v>100</v>
      </c>
      <c r="P179" t="s">
        <v>164</v>
      </c>
      <c r="Q179" t="s">
        <v>382</v>
      </c>
      <c r="R179" t="s">
        <v>141</v>
      </c>
      <c r="S179" t="s">
        <v>363</v>
      </c>
      <c r="T179" t="s">
        <v>940</v>
      </c>
      <c r="U179" t="s">
        <v>971</v>
      </c>
      <c r="V179" t="s">
        <v>411</v>
      </c>
      <c r="W179" t="s">
        <v>929</v>
      </c>
      <c r="X179" t="s">
        <v>942</v>
      </c>
    </row>
    <row r="180" spans="1:24">
      <c r="A180" t="s">
        <v>920</v>
      </c>
      <c r="B180" t="s">
        <v>103</v>
      </c>
      <c r="C180" t="s">
        <v>921</v>
      </c>
      <c r="D180" t="s">
        <v>922</v>
      </c>
      <c r="E180" t="s">
        <v>980</v>
      </c>
      <c r="F180" t="s">
        <v>981</v>
      </c>
      <c r="G180" t="s">
        <v>982</v>
      </c>
      <c r="H180" t="s">
        <v>44</v>
      </c>
      <c r="I180">
        <v>8.5</v>
      </c>
      <c r="J180">
        <v>10.77</v>
      </c>
      <c r="K180">
        <v>12.51</v>
      </c>
      <c r="L180">
        <v>14.48</v>
      </c>
      <c r="M180">
        <v>15.63</v>
      </c>
      <c r="N180">
        <v>16.82</v>
      </c>
      <c r="O180">
        <v>18.079999999999998</v>
      </c>
      <c r="P180" t="s">
        <v>983</v>
      </c>
      <c r="Q180" t="s">
        <v>382</v>
      </c>
      <c r="R180" t="s">
        <v>141</v>
      </c>
      <c r="S180" t="s">
        <v>142</v>
      </c>
      <c r="T180" t="s">
        <v>961</v>
      </c>
      <c r="U180" t="s">
        <v>984</v>
      </c>
      <c r="V180" t="s">
        <v>145</v>
      </c>
      <c r="W180" t="s">
        <v>929</v>
      </c>
      <c r="X180" t="s">
        <v>963</v>
      </c>
    </row>
    <row r="181" spans="1:24">
      <c r="A181" t="s">
        <v>920</v>
      </c>
      <c r="B181" t="s">
        <v>104</v>
      </c>
      <c r="C181" t="s">
        <v>921</v>
      </c>
      <c r="D181" t="s">
        <v>922</v>
      </c>
      <c r="E181" t="s">
        <v>985</v>
      </c>
      <c r="F181" t="s">
        <v>986</v>
      </c>
      <c r="G181" t="s">
        <v>987</v>
      </c>
      <c r="H181" t="s">
        <v>44</v>
      </c>
      <c r="I181">
        <v>32</v>
      </c>
      <c r="J181">
        <v>16</v>
      </c>
      <c r="K181">
        <v>24</v>
      </c>
      <c r="L181">
        <v>32</v>
      </c>
      <c r="M181">
        <v>48</v>
      </c>
      <c r="N181">
        <v>32</v>
      </c>
      <c r="O181">
        <v>32</v>
      </c>
      <c r="P181" t="s">
        <v>988</v>
      </c>
      <c r="Q181" t="s">
        <v>382</v>
      </c>
      <c r="R181" t="s">
        <v>141</v>
      </c>
      <c r="S181" t="s">
        <v>142</v>
      </c>
      <c r="T181" t="s">
        <v>961</v>
      </c>
      <c r="U181" t="s">
        <v>989</v>
      </c>
      <c r="V181" t="s">
        <v>145</v>
      </c>
      <c r="W181" t="s">
        <v>929</v>
      </c>
      <c r="X181" t="s">
        <v>963</v>
      </c>
    </row>
    <row r="182" spans="1:24">
      <c r="A182" t="s">
        <v>443</v>
      </c>
      <c r="B182" t="s">
        <v>990</v>
      </c>
      <c r="C182" t="s">
        <v>921</v>
      </c>
      <c r="D182" t="s">
        <v>445</v>
      </c>
      <c r="E182" t="s">
        <v>991</v>
      </c>
      <c r="F182" t="s">
        <v>992</v>
      </c>
      <c r="G182" t="s">
        <v>993</v>
      </c>
      <c r="H182" t="s">
        <v>994</v>
      </c>
      <c r="I182">
        <v>3</v>
      </c>
      <c r="J182">
        <v>6</v>
      </c>
      <c r="K182">
        <v>6</v>
      </c>
      <c r="L182">
        <v>6</v>
      </c>
      <c r="M182">
        <v>7</v>
      </c>
      <c r="N182">
        <v>8</v>
      </c>
      <c r="O182">
        <v>8</v>
      </c>
      <c r="P182" t="s">
        <v>164</v>
      </c>
      <c r="Q182" t="s">
        <v>382</v>
      </c>
      <c r="R182" t="s">
        <v>141</v>
      </c>
      <c r="S182" t="s">
        <v>363</v>
      </c>
      <c r="T182" t="s">
        <v>940</v>
      </c>
      <c r="U182" t="s">
        <v>947</v>
      </c>
      <c r="V182" t="s">
        <v>411</v>
      </c>
      <c r="W182" t="s">
        <v>929</v>
      </c>
      <c r="X182" t="s">
        <v>942</v>
      </c>
    </row>
    <row r="183" spans="1:24">
      <c r="A183" t="s">
        <v>920</v>
      </c>
      <c r="B183" t="s">
        <v>995</v>
      </c>
      <c r="C183" t="s">
        <v>921</v>
      </c>
      <c r="D183" t="s">
        <v>922</v>
      </c>
      <c r="E183" t="s">
        <v>996</v>
      </c>
      <c r="F183" t="s">
        <v>997</v>
      </c>
      <c r="G183" t="s">
        <v>998</v>
      </c>
      <c r="H183" t="s">
        <v>44</v>
      </c>
      <c r="I183">
        <v>2</v>
      </c>
      <c r="J183">
        <v>2</v>
      </c>
      <c r="K183">
        <v>3</v>
      </c>
      <c r="L183">
        <v>4</v>
      </c>
      <c r="M183">
        <v>5</v>
      </c>
      <c r="N183">
        <v>6</v>
      </c>
      <c r="O183">
        <v>7</v>
      </c>
      <c r="P183" t="s">
        <v>164</v>
      </c>
      <c r="Q183" t="s">
        <v>382</v>
      </c>
      <c r="R183" t="s">
        <v>141</v>
      </c>
      <c r="S183" t="s">
        <v>142</v>
      </c>
      <c r="T183" t="s">
        <v>940</v>
      </c>
      <c r="U183" t="s">
        <v>947</v>
      </c>
      <c r="V183" t="s">
        <v>411</v>
      </c>
      <c r="W183" t="s">
        <v>929</v>
      </c>
      <c r="X183" t="s">
        <v>942</v>
      </c>
    </row>
    <row r="184" spans="1:24">
      <c r="A184" t="s">
        <v>920</v>
      </c>
      <c r="B184" t="s">
        <v>999</v>
      </c>
      <c r="C184" t="s">
        <v>921</v>
      </c>
      <c r="D184" t="s">
        <v>922</v>
      </c>
      <c r="E184" t="s">
        <v>1000</v>
      </c>
      <c r="F184" t="s">
        <v>1001</v>
      </c>
      <c r="G184" t="s">
        <v>1002</v>
      </c>
      <c r="H184" t="s">
        <v>44</v>
      </c>
      <c r="I184">
        <v>3</v>
      </c>
      <c r="J184">
        <v>2</v>
      </c>
      <c r="K184">
        <v>4</v>
      </c>
      <c r="L184">
        <v>6</v>
      </c>
      <c r="M184">
        <v>7</v>
      </c>
      <c r="N184">
        <v>8</v>
      </c>
      <c r="O184">
        <v>8</v>
      </c>
      <c r="P184" t="s">
        <v>164</v>
      </c>
      <c r="Q184" t="s">
        <v>382</v>
      </c>
      <c r="R184" t="s">
        <v>141</v>
      </c>
      <c r="S184" t="s">
        <v>142</v>
      </c>
      <c r="T184" t="s">
        <v>961</v>
      </c>
      <c r="U184" t="s">
        <v>971</v>
      </c>
      <c r="V184" t="s">
        <v>277</v>
      </c>
      <c r="W184" t="s">
        <v>929</v>
      </c>
      <c r="X184" t="s">
        <v>963</v>
      </c>
    </row>
    <row r="185" spans="1:24">
      <c r="A185" t="s">
        <v>443</v>
      </c>
      <c r="B185" t="s">
        <v>1003</v>
      </c>
      <c r="C185" t="s">
        <v>921</v>
      </c>
      <c r="D185" t="s">
        <v>445</v>
      </c>
      <c r="E185" t="s">
        <v>1004</v>
      </c>
      <c r="F185" t="s">
        <v>1005</v>
      </c>
      <c r="G185" t="s">
        <v>1006</v>
      </c>
      <c r="H185" t="s">
        <v>994</v>
      </c>
      <c r="I185">
        <v>5</v>
      </c>
      <c r="J185">
        <v>5</v>
      </c>
      <c r="K185">
        <v>6</v>
      </c>
      <c r="L185">
        <v>6</v>
      </c>
      <c r="M185">
        <v>8</v>
      </c>
      <c r="N185">
        <v>8</v>
      </c>
      <c r="O185">
        <v>8</v>
      </c>
      <c r="P185" t="s">
        <v>164</v>
      </c>
      <c r="Q185" t="s">
        <v>382</v>
      </c>
      <c r="R185" t="s">
        <v>141</v>
      </c>
      <c r="S185" t="s">
        <v>142</v>
      </c>
      <c r="T185" t="s">
        <v>961</v>
      </c>
      <c r="U185" t="s">
        <v>971</v>
      </c>
      <c r="V185" t="s">
        <v>411</v>
      </c>
      <c r="W185" t="s">
        <v>929</v>
      </c>
      <c r="X185" t="s">
        <v>963</v>
      </c>
    </row>
    <row r="186" spans="1:24">
      <c r="A186" t="s">
        <v>920</v>
      </c>
      <c r="B186" t="s">
        <v>1007</v>
      </c>
      <c r="C186" t="s">
        <v>921</v>
      </c>
      <c r="D186" t="s">
        <v>922</v>
      </c>
      <c r="E186" t="s">
        <v>1008</v>
      </c>
      <c r="F186" t="s">
        <v>1009</v>
      </c>
      <c r="G186" t="s">
        <v>1010</v>
      </c>
      <c r="H186" t="s">
        <v>1011</v>
      </c>
      <c r="I186">
        <v>6</v>
      </c>
      <c r="J186">
        <v>10</v>
      </c>
      <c r="K186">
        <v>10</v>
      </c>
      <c r="L186">
        <v>10</v>
      </c>
      <c r="M186">
        <v>10</v>
      </c>
      <c r="N186">
        <v>10</v>
      </c>
      <c r="O186">
        <v>10</v>
      </c>
      <c r="P186" t="s">
        <v>164</v>
      </c>
      <c r="Q186" t="s">
        <v>382</v>
      </c>
      <c r="R186" t="s">
        <v>141</v>
      </c>
      <c r="S186" t="s">
        <v>363</v>
      </c>
      <c r="T186" t="s">
        <v>940</v>
      </c>
      <c r="U186" t="s">
        <v>971</v>
      </c>
      <c r="V186" t="s">
        <v>277</v>
      </c>
      <c r="W186" t="s">
        <v>929</v>
      </c>
      <c r="X186" t="s">
        <v>942</v>
      </c>
    </row>
    <row r="187" spans="1:24">
      <c r="A187" t="s">
        <v>920</v>
      </c>
      <c r="B187" t="s">
        <v>1012</v>
      </c>
      <c r="C187" t="s">
        <v>921</v>
      </c>
      <c r="D187" t="s">
        <v>922</v>
      </c>
      <c r="E187" t="s">
        <v>1013</v>
      </c>
      <c r="F187" t="s">
        <v>1014</v>
      </c>
      <c r="G187" t="s">
        <v>1015</v>
      </c>
      <c r="H187" t="s">
        <v>44</v>
      </c>
      <c r="I187" t="s">
        <v>236</v>
      </c>
      <c r="J187">
        <v>0</v>
      </c>
      <c r="K187">
        <v>0</v>
      </c>
      <c r="L187">
        <v>0</v>
      </c>
      <c r="M187">
        <v>1</v>
      </c>
      <c r="N187">
        <v>1</v>
      </c>
      <c r="O187">
        <v>2</v>
      </c>
      <c r="P187" t="s">
        <v>164</v>
      </c>
      <c r="Q187" t="s">
        <v>382</v>
      </c>
      <c r="R187" t="s">
        <v>141</v>
      </c>
      <c r="S187" t="s">
        <v>363</v>
      </c>
      <c r="T187" t="s">
        <v>940</v>
      </c>
      <c r="U187" t="s">
        <v>971</v>
      </c>
      <c r="V187" t="s">
        <v>277</v>
      </c>
      <c r="W187" t="s">
        <v>929</v>
      </c>
      <c r="X187" t="s">
        <v>942</v>
      </c>
    </row>
    <row r="188" spans="1:24">
      <c r="A188" t="s">
        <v>920</v>
      </c>
      <c r="B188" t="s">
        <v>1016</v>
      </c>
      <c r="C188" t="s">
        <v>921</v>
      </c>
      <c r="D188" t="s">
        <v>922</v>
      </c>
      <c r="E188" t="s">
        <v>1017</v>
      </c>
      <c r="F188" t="s">
        <v>1018</v>
      </c>
      <c r="G188" t="s">
        <v>1019</v>
      </c>
      <c r="H188" t="s">
        <v>1020</v>
      </c>
      <c r="I188">
        <v>400</v>
      </c>
      <c r="J188">
        <v>200</v>
      </c>
      <c r="K188">
        <v>300</v>
      </c>
      <c r="L188">
        <v>400</v>
      </c>
      <c r="M188">
        <v>400</v>
      </c>
      <c r="N188">
        <v>400</v>
      </c>
      <c r="O188">
        <v>400</v>
      </c>
      <c r="P188" t="s">
        <v>1021</v>
      </c>
      <c r="Q188" t="s">
        <v>382</v>
      </c>
      <c r="R188" t="s">
        <v>141</v>
      </c>
      <c r="S188" t="s">
        <v>363</v>
      </c>
      <c r="T188" t="s">
        <v>1022</v>
      </c>
      <c r="U188" t="s">
        <v>971</v>
      </c>
      <c r="V188" t="s">
        <v>277</v>
      </c>
      <c r="W188" t="s">
        <v>929</v>
      </c>
      <c r="X188" t="s">
        <v>1023</v>
      </c>
    </row>
    <row r="189" spans="1:24">
      <c r="A189" t="s">
        <v>920</v>
      </c>
      <c r="B189" t="s">
        <v>1024</v>
      </c>
      <c r="C189" t="s">
        <v>921</v>
      </c>
      <c r="D189" t="s">
        <v>922</v>
      </c>
      <c r="E189" t="s">
        <v>1025</v>
      </c>
      <c r="F189" t="s">
        <v>1026</v>
      </c>
      <c r="G189" t="s">
        <v>1027</v>
      </c>
      <c r="H189" t="s">
        <v>1020</v>
      </c>
      <c r="I189">
        <v>100</v>
      </c>
      <c r="J189">
        <v>150</v>
      </c>
      <c r="K189">
        <v>150</v>
      </c>
      <c r="L189">
        <v>200</v>
      </c>
      <c r="M189">
        <v>200</v>
      </c>
      <c r="N189">
        <v>200</v>
      </c>
      <c r="O189">
        <v>200</v>
      </c>
      <c r="P189" t="s">
        <v>1021</v>
      </c>
      <c r="Q189" t="s">
        <v>382</v>
      </c>
      <c r="R189" t="s">
        <v>141</v>
      </c>
      <c r="S189" t="s">
        <v>363</v>
      </c>
      <c r="T189" t="s">
        <v>172</v>
      </c>
      <c r="U189" t="s">
        <v>971</v>
      </c>
      <c r="V189" t="s">
        <v>411</v>
      </c>
      <c r="W189" t="s">
        <v>929</v>
      </c>
      <c r="X189" t="s">
        <v>173</v>
      </c>
    </row>
    <row r="190" spans="1:24">
      <c r="A190" t="s">
        <v>1028</v>
      </c>
      <c r="B190" t="s">
        <v>105</v>
      </c>
      <c r="C190" t="s">
        <v>1029</v>
      </c>
      <c r="D190" t="s">
        <v>1030</v>
      </c>
      <c r="E190" t="s">
        <v>1031</v>
      </c>
      <c r="F190" t="s">
        <v>1032</v>
      </c>
      <c r="G190" t="s">
        <v>1033</v>
      </c>
      <c r="H190" t="s">
        <v>1034</v>
      </c>
      <c r="I190">
        <v>5</v>
      </c>
      <c r="J190">
        <v>1</v>
      </c>
      <c r="K190">
        <v>7</v>
      </c>
      <c r="L190">
        <v>8</v>
      </c>
      <c r="M190">
        <v>5</v>
      </c>
      <c r="N190">
        <v>2</v>
      </c>
      <c r="O190">
        <v>1</v>
      </c>
      <c r="P190" t="s">
        <v>139</v>
      </c>
      <c r="Q190" t="s">
        <v>382</v>
      </c>
      <c r="R190" t="s">
        <v>786</v>
      </c>
      <c r="S190" t="s">
        <v>363</v>
      </c>
      <c r="T190" t="s">
        <v>383</v>
      </c>
      <c r="U190" t="s">
        <v>572</v>
      </c>
      <c r="V190" t="s">
        <v>1035</v>
      </c>
      <c r="W190" t="s">
        <v>1036</v>
      </c>
      <c r="X190" t="s">
        <v>386</v>
      </c>
    </row>
    <row r="191" spans="1:24">
      <c r="A191" t="s">
        <v>1028</v>
      </c>
      <c r="B191" t="s">
        <v>106</v>
      </c>
      <c r="C191" t="s">
        <v>1029</v>
      </c>
      <c r="D191" t="s">
        <v>1030</v>
      </c>
      <c r="E191" t="s">
        <v>1037</v>
      </c>
      <c r="F191" t="s">
        <v>1038</v>
      </c>
      <c r="G191" t="s">
        <v>1039</v>
      </c>
      <c r="H191" t="s">
        <v>69</v>
      </c>
      <c r="I191">
        <v>4.17</v>
      </c>
      <c r="J191">
        <v>4.6128124999999995</v>
      </c>
      <c r="K191">
        <v>4.7534374999999995</v>
      </c>
      <c r="L191">
        <v>4.8106249999999999</v>
      </c>
      <c r="M191">
        <v>5.2403124999999999</v>
      </c>
      <c r="N191">
        <v>5.3965624999999999</v>
      </c>
      <c r="O191">
        <v>5.4590624999999999</v>
      </c>
      <c r="P191" t="s">
        <v>1040</v>
      </c>
      <c r="Q191" t="s">
        <v>382</v>
      </c>
      <c r="R191" t="s">
        <v>141</v>
      </c>
      <c r="S191" t="s">
        <v>142</v>
      </c>
      <c r="T191" t="s">
        <v>383</v>
      </c>
      <c r="U191" t="s">
        <v>572</v>
      </c>
      <c r="V191" t="s">
        <v>145</v>
      </c>
      <c r="W191" t="s">
        <v>1036</v>
      </c>
      <c r="X191" t="s">
        <v>386</v>
      </c>
    </row>
    <row r="192" spans="1:24">
      <c r="A192" t="s">
        <v>1028</v>
      </c>
      <c r="B192" t="s">
        <v>107</v>
      </c>
      <c r="C192" t="s">
        <v>1029</v>
      </c>
      <c r="D192" t="s">
        <v>1030</v>
      </c>
      <c r="E192" t="s">
        <v>1041</v>
      </c>
      <c r="F192" t="s">
        <v>1042</v>
      </c>
      <c r="G192" t="s">
        <v>1043</v>
      </c>
      <c r="H192" t="s">
        <v>309</v>
      </c>
      <c r="I192">
        <v>4099</v>
      </c>
      <c r="J192">
        <v>4274</v>
      </c>
      <c r="K192">
        <v>4410</v>
      </c>
      <c r="L192">
        <v>4583</v>
      </c>
      <c r="M192">
        <v>4729</v>
      </c>
      <c r="N192">
        <v>4867</v>
      </c>
      <c r="O192">
        <v>4925</v>
      </c>
      <c r="P192" t="s">
        <v>139</v>
      </c>
      <c r="Q192" t="s">
        <v>382</v>
      </c>
      <c r="R192" t="s">
        <v>141</v>
      </c>
      <c r="S192" t="s">
        <v>142</v>
      </c>
      <c r="T192" t="s">
        <v>383</v>
      </c>
      <c r="U192" t="s">
        <v>572</v>
      </c>
      <c r="V192" t="s">
        <v>145</v>
      </c>
      <c r="W192" t="s">
        <v>1036</v>
      </c>
      <c r="X192" t="s">
        <v>386</v>
      </c>
    </row>
    <row r="193" spans="1:24">
      <c r="A193" t="s">
        <v>1028</v>
      </c>
      <c r="B193" t="s">
        <v>108</v>
      </c>
      <c r="C193" t="s">
        <v>1029</v>
      </c>
      <c r="D193" t="s">
        <v>1030</v>
      </c>
      <c r="E193" t="s">
        <v>1044</v>
      </c>
      <c r="F193" t="s">
        <v>1045</v>
      </c>
      <c r="G193" t="s">
        <v>1046</v>
      </c>
      <c r="H193" t="s">
        <v>785</v>
      </c>
      <c r="I193">
        <v>3</v>
      </c>
      <c r="J193">
        <v>2</v>
      </c>
      <c r="K193">
        <v>4</v>
      </c>
      <c r="L193">
        <v>6</v>
      </c>
      <c r="M193">
        <v>1</v>
      </c>
      <c r="N193">
        <v>0</v>
      </c>
      <c r="O193">
        <v>0</v>
      </c>
      <c r="P193" t="s">
        <v>139</v>
      </c>
      <c r="Q193" t="s">
        <v>382</v>
      </c>
      <c r="R193" t="s">
        <v>141</v>
      </c>
      <c r="S193" t="s">
        <v>142</v>
      </c>
      <c r="T193" t="s">
        <v>383</v>
      </c>
      <c r="U193" t="s">
        <v>572</v>
      </c>
      <c r="V193" t="s">
        <v>165</v>
      </c>
      <c r="W193" t="s">
        <v>1036</v>
      </c>
      <c r="X193" t="s">
        <v>386</v>
      </c>
    </row>
    <row r="194" spans="1:24">
      <c r="A194" t="s">
        <v>1028</v>
      </c>
      <c r="B194" t="s">
        <v>109</v>
      </c>
      <c r="C194" t="s">
        <v>1029</v>
      </c>
      <c r="D194" t="s">
        <v>1030</v>
      </c>
      <c r="E194" t="s">
        <v>1047</v>
      </c>
      <c r="F194" t="s">
        <v>1048</v>
      </c>
      <c r="G194" t="s">
        <v>1049</v>
      </c>
      <c r="H194" t="s">
        <v>309</v>
      </c>
      <c r="I194">
        <v>290</v>
      </c>
      <c r="J194">
        <v>290</v>
      </c>
      <c r="K194">
        <v>290</v>
      </c>
      <c r="L194">
        <v>290</v>
      </c>
      <c r="M194">
        <v>290</v>
      </c>
      <c r="N194">
        <v>290</v>
      </c>
      <c r="O194">
        <v>290</v>
      </c>
      <c r="P194" t="s">
        <v>139</v>
      </c>
      <c r="Q194" t="s">
        <v>382</v>
      </c>
      <c r="R194" t="s">
        <v>141</v>
      </c>
      <c r="S194" t="s">
        <v>363</v>
      </c>
      <c r="T194" t="s">
        <v>172</v>
      </c>
      <c r="U194" t="s">
        <v>144</v>
      </c>
      <c r="V194" t="s">
        <v>165</v>
      </c>
      <c r="W194" t="s">
        <v>1036</v>
      </c>
      <c r="X194" t="s">
        <v>173</v>
      </c>
    </row>
    <row r="195" spans="1:24">
      <c r="A195" t="s">
        <v>1028</v>
      </c>
      <c r="B195" t="s">
        <v>110</v>
      </c>
      <c r="C195" t="s">
        <v>1029</v>
      </c>
      <c r="D195" t="s">
        <v>1030</v>
      </c>
      <c r="E195" t="s">
        <v>1050</v>
      </c>
      <c r="F195" t="s">
        <v>1051</v>
      </c>
      <c r="G195" t="s">
        <v>1052</v>
      </c>
      <c r="H195" t="s">
        <v>1053</v>
      </c>
      <c r="I195">
        <v>0</v>
      </c>
      <c r="J195">
        <v>0</v>
      </c>
      <c r="K195">
        <v>1</v>
      </c>
      <c r="L195">
        <v>3</v>
      </c>
      <c r="M195">
        <v>0</v>
      </c>
      <c r="N195">
        <v>0</v>
      </c>
      <c r="O195">
        <v>0</v>
      </c>
      <c r="P195" t="s">
        <v>139</v>
      </c>
      <c r="Q195" t="s">
        <v>382</v>
      </c>
      <c r="R195" t="s">
        <v>141</v>
      </c>
      <c r="S195" t="s">
        <v>142</v>
      </c>
      <c r="T195" t="s">
        <v>172</v>
      </c>
      <c r="U195" t="s">
        <v>144</v>
      </c>
      <c r="V195" t="s">
        <v>165</v>
      </c>
      <c r="W195" t="s">
        <v>1036</v>
      </c>
      <c r="X195" t="s">
        <v>173</v>
      </c>
    </row>
    <row r="196" spans="1:24">
      <c r="A196" t="s">
        <v>1028</v>
      </c>
      <c r="B196" t="s">
        <v>111</v>
      </c>
      <c r="C196" t="s">
        <v>1029</v>
      </c>
      <c r="D196" t="s">
        <v>1030</v>
      </c>
      <c r="E196" t="s">
        <v>1054</v>
      </c>
      <c r="F196" t="s">
        <v>1055</v>
      </c>
      <c r="G196" t="s">
        <v>1056</v>
      </c>
      <c r="H196" t="s">
        <v>309</v>
      </c>
      <c r="I196">
        <v>73</v>
      </c>
      <c r="J196">
        <v>77</v>
      </c>
      <c r="K196">
        <v>83.666666666666671</v>
      </c>
      <c r="L196">
        <v>83.666666666666671</v>
      </c>
      <c r="M196">
        <v>83.666666666666671</v>
      </c>
      <c r="N196">
        <v>83.666666666666671</v>
      </c>
      <c r="O196">
        <v>83.666666666666671</v>
      </c>
      <c r="P196" t="s">
        <v>139</v>
      </c>
      <c r="Q196" t="s">
        <v>382</v>
      </c>
      <c r="R196" t="s">
        <v>141</v>
      </c>
      <c r="S196" t="s">
        <v>142</v>
      </c>
      <c r="T196" t="s">
        <v>172</v>
      </c>
      <c r="U196" t="s">
        <v>144</v>
      </c>
      <c r="V196" t="s">
        <v>165</v>
      </c>
      <c r="W196" t="s">
        <v>1036</v>
      </c>
      <c r="X196" t="s">
        <v>173</v>
      </c>
    </row>
    <row r="197" spans="1:24">
      <c r="A197" t="s">
        <v>1028</v>
      </c>
      <c r="B197" t="s">
        <v>112</v>
      </c>
      <c r="C197" t="s">
        <v>1029</v>
      </c>
      <c r="D197" t="s">
        <v>1030</v>
      </c>
      <c r="E197" t="s">
        <v>1057</v>
      </c>
      <c r="F197" t="s">
        <v>1058</v>
      </c>
      <c r="G197" t="s">
        <v>1059</v>
      </c>
      <c r="H197" t="s">
        <v>44</v>
      </c>
      <c r="I197">
        <v>82.318181818181813</v>
      </c>
      <c r="J197">
        <v>86.454545454545453</v>
      </c>
      <c r="K197">
        <v>87.454545454545453</v>
      </c>
      <c r="L197">
        <v>88.318181818181813</v>
      </c>
      <c r="M197">
        <v>88.545454545454547</v>
      </c>
      <c r="N197">
        <v>89.545454545454547</v>
      </c>
      <c r="O197">
        <v>90.27272727272728</v>
      </c>
      <c r="P197" t="s">
        <v>381</v>
      </c>
      <c r="Q197" t="s">
        <v>382</v>
      </c>
      <c r="R197" t="s">
        <v>141</v>
      </c>
      <c r="S197" t="s">
        <v>142</v>
      </c>
      <c r="T197" t="s">
        <v>383</v>
      </c>
      <c r="U197" t="s">
        <v>144</v>
      </c>
      <c r="V197" t="s">
        <v>165</v>
      </c>
      <c r="W197" t="s">
        <v>1036</v>
      </c>
      <c r="X197" t="s">
        <v>386</v>
      </c>
    </row>
    <row r="198" spans="1:24">
      <c r="A198" t="s">
        <v>1028</v>
      </c>
      <c r="B198" t="s">
        <v>113</v>
      </c>
      <c r="C198" t="s">
        <v>1029</v>
      </c>
      <c r="D198" t="s">
        <v>1030</v>
      </c>
      <c r="E198" t="s">
        <v>1060</v>
      </c>
      <c r="F198" t="s">
        <v>1061</v>
      </c>
      <c r="G198" t="s">
        <v>1062</v>
      </c>
      <c r="H198" t="s">
        <v>44</v>
      </c>
      <c r="I198">
        <v>55.631034482758622</v>
      </c>
      <c r="J198">
        <v>63.04877641824249</v>
      </c>
      <c r="K198">
        <v>66.048776418242483</v>
      </c>
      <c r="L198">
        <v>68.00038932146829</v>
      </c>
      <c r="M198">
        <v>69.858453837597324</v>
      </c>
      <c r="N198">
        <v>72.0036151279199</v>
      </c>
      <c r="O198">
        <v>73.697163515016669</v>
      </c>
      <c r="P198" t="s">
        <v>164</v>
      </c>
      <c r="Q198" t="s">
        <v>382</v>
      </c>
      <c r="R198" t="s">
        <v>141</v>
      </c>
      <c r="S198" t="s">
        <v>142</v>
      </c>
      <c r="T198" t="s">
        <v>383</v>
      </c>
      <c r="U198" t="s">
        <v>572</v>
      </c>
      <c r="V198" t="s">
        <v>145</v>
      </c>
      <c r="W198" t="s">
        <v>1036</v>
      </c>
      <c r="X198" t="s">
        <v>386</v>
      </c>
    </row>
    <row r="199" spans="1:24">
      <c r="A199" t="s">
        <v>1028</v>
      </c>
      <c r="B199" t="s">
        <v>114</v>
      </c>
      <c r="C199" t="s">
        <v>1029</v>
      </c>
      <c r="D199" t="s">
        <v>1030</v>
      </c>
      <c r="E199" t="s">
        <v>1063</v>
      </c>
      <c r="F199" t="s">
        <v>1064</v>
      </c>
      <c r="G199" t="s">
        <v>1065</v>
      </c>
      <c r="H199" t="s">
        <v>44</v>
      </c>
      <c r="I199">
        <v>10.696559139784947</v>
      </c>
      <c r="J199">
        <v>12.266236559139786</v>
      </c>
      <c r="K199">
        <v>13.980430107526884</v>
      </c>
      <c r="L199">
        <v>15.907204301075272</v>
      </c>
      <c r="M199">
        <v>17.005376344086024</v>
      </c>
      <c r="N199">
        <v>18.77956989247312</v>
      </c>
      <c r="O199">
        <v>19.053763440860216</v>
      </c>
      <c r="P199" t="s">
        <v>164</v>
      </c>
      <c r="Q199" t="s">
        <v>382</v>
      </c>
      <c r="R199" t="s">
        <v>141</v>
      </c>
      <c r="S199" t="s">
        <v>142</v>
      </c>
      <c r="T199" t="s">
        <v>383</v>
      </c>
      <c r="U199" t="s">
        <v>572</v>
      </c>
      <c r="V199" t="s">
        <v>145</v>
      </c>
      <c r="W199" t="s">
        <v>1036</v>
      </c>
      <c r="X199" t="s">
        <v>386</v>
      </c>
    </row>
    <row r="200" spans="1:24">
      <c r="A200" t="s">
        <v>1028</v>
      </c>
      <c r="B200" t="s">
        <v>1066</v>
      </c>
      <c r="C200" t="s">
        <v>1029</v>
      </c>
      <c r="D200" t="s">
        <v>1030</v>
      </c>
      <c r="E200" t="s">
        <v>1067</v>
      </c>
      <c r="F200" t="s">
        <v>1068</v>
      </c>
      <c r="G200" t="s">
        <v>1069</v>
      </c>
      <c r="H200" t="s">
        <v>1070</v>
      </c>
      <c r="I200">
        <v>72.8</v>
      </c>
      <c r="J200">
        <v>75.221874999999997</v>
      </c>
      <c r="K200">
        <v>76.378124999999997</v>
      </c>
      <c r="L200">
        <v>78.346874999999997</v>
      </c>
      <c r="M200">
        <v>79.534374999999997</v>
      </c>
      <c r="N200">
        <v>81.471874999999997</v>
      </c>
      <c r="O200">
        <v>82.190624999999997</v>
      </c>
      <c r="P200" t="s">
        <v>164</v>
      </c>
      <c r="Q200" t="s">
        <v>382</v>
      </c>
      <c r="R200" t="s">
        <v>141</v>
      </c>
      <c r="S200" t="s">
        <v>142</v>
      </c>
      <c r="T200" t="s">
        <v>1071</v>
      </c>
      <c r="U200" t="s">
        <v>1072</v>
      </c>
      <c r="V200" t="s">
        <v>145</v>
      </c>
      <c r="W200" t="s">
        <v>1036</v>
      </c>
      <c r="X200" t="s">
        <v>1073</v>
      </c>
    </row>
    <row r="201" spans="1:24">
      <c r="A201" t="s">
        <v>1028</v>
      </c>
      <c r="B201" t="s">
        <v>1074</v>
      </c>
      <c r="C201" t="s">
        <v>1029</v>
      </c>
      <c r="D201" t="s">
        <v>1030</v>
      </c>
      <c r="E201" t="s">
        <v>1075</v>
      </c>
      <c r="F201" t="s">
        <v>1076</v>
      </c>
      <c r="G201" t="s">
        <v>1077</v>
      </c>
      <c r="H201" t="s">
        <v>1070</v>
      </c>
      <c r="I201">
        <v>21.57</v>
      </c>
      <c r="J201">
        <v>24.136666666666667</v>
      </c>
      <c r="K201">
        <v>25.77</v>
      </c>
      <c r="L201">
        <v>27.669999999999998</v>
      </c>
      <c r="M201">
        <v>29.136666666666663</v>
      </c>
      <c r="N201">
        <v>30.669999999999998</v>
      </c>
      <c r="O201">
        <v>31.77</v>
      </c>
      <c r="P201" t="s">
        <v>164</v>
      </c>
      <c r="Q201" t="s">
        <v>382</v>
      </c>
      <c r="R201" t="s">
        <v>141</v>
      </c>
      <c r="S201" t="s">
        <v>142</v>
      </c>
      <c r="T201" t="s">
        <v>1071</v>
      </c>
      <c r="U201" t="s">
        <v>1072</v>
      </c>
      <c r="V201" t="s">
        <v>145</v>
      </c>
      <c r="W201" t="s">
        <v>1036</v>
      </c>
      <c r="X201" t="s">
        <v>1073</v>
      </c>
    </row>
    <row r="202" spans="1:24">
      <c r="A202" t="s">
        <v>1028</v>
      </c>
      <c r="B202" t="s">
        <v>1078</v>
      </c>
      <c r="C202" t="s">
        <v>1029</v>
      </c>
      <c r="D202" t="s">
        <v>1030</v>
      </c>
      <c r="E202" t="s">
        <v>1079</v>
      </c>
      <c r="F202" t="s">
        <v>1080</v>
      </c>
      <c r="G202" t="s">
        <v>1081</v>
      </c>
      <c r="H202" t="s">
        <v>1082</v>
      </c>
      <c r="I202">
        <v>78</v>
      </c>
      <c r="J202">
        <v>81</v>
      </c>
      <c r="K202">
        <v>94</v>
      </c>
      <c r="L202">
        <v>106</v>
      </c>
      <c r="M202">
        <v>113</v>
      </c>
      <c r="N202">
        <v>118</v>
      </c>
      <c r="O202">
        <v>122</v>
      </c>
      <c r="P202" t="s">
        <v>164</v>
      </c>
      <c r="Q202" t="s">
        <v>382</v>
      </c>
      <c r="R202" t="s">
        <v>141</v>
      </c>
      <c r="S202" t="s">
        <v>142</v>
      </c>
      <c r="T202" t="s">
        <v>1071</v>
      </c>
      <c r="U202" t="s">
        <v>1083</v>
      </c>
      <c r="V202" t="s">
        <v>145</v>
      </c>
      <c r="W202" t="s">
        <v>1036</v>
      </c>
      <c r="X202" t="s">
        <v>1073</v>
      </c>
    </row>
    <row r="203" spans="1:24">
      <c r="A203" t="s">
        <v>1028</v>
      </c>
      <c r="B203" t="s">
        <v>1084</v>
      </c>
      <c r="C203" t="s">
        <v>1029</v>
      </c>
      <c r="D203" t="s">
        <v>1030</v>
      </c>
      <c r="E203" t="s">
        <v>1085</v>
      </c>
      <c r="F203" t="s">
        <v>1086</v>
      </c>
      <c r="G203" t="s">
        <v>1087</v>
      </c>
      <c r="H203" t="s">
        <v>1070</v>
      </c>
      <c r="I203">
        <v>12.064516129032258</v>
      </c>
      <c r="J203">
        <v>13.741935483870968</v>
      </c>
      <c r="K203">
        <v>14.32258064516129</v>
      </c>
      <c r="L203">
        <v>15.67741935483871</v>
      </c>
      <c r="M203">
        <v>16.580645161290324</v>
      </c>
      <c r="N203">
        <v>17.580645161290324</v>
      </c>
      <c r="O203">
        <v>18.516129032258064</v>
      </c>
      <c r="P203" t="s">
        <v>139</v>
      </c>
      <c r="Q203" t="s">
        <v>382</v>
      </c>
      <c r="R203" t="s">
        <v>141</v>
      </c>
      <c r="S203" t="s">
        <v>142</v>
      </c>
      <c r="T203" t="s">
        <v>1071</v>
      </c>
      <c r="U203" t="s">
        <v>1088</v>
      </c>
      <c r="V203" t="s">
        <v>145</v>
      </c>
      <c r="W203" t="s">
        <v>1036</v>
      </c>
      <c r="X203" t="s">
        <v>1073</v>
      </c>
    </row>
    <row r="204" spans="1:24">
      <c r="A204" t="s">
        <v>1028</v>
      </c>
      <c r="B204" t="s">
        <v>1089</v>
      </c>
      <c r="C204" t="s">
        <v>1029</v>
      </c>
      <c r="D204" t="s">
        <v>1030</v>
      </c>
      <c r="E204" t="s">
        <v>1090</v>
      </c>
      <c r="F204" t="s">
        <v>1091</v>
      </c>
      <c r="G204" t="s">
        <v>1092</v>
      </c>
      <c r="H204" t="s">
        <v>1070</v>
      </c>
      <c r="I204">
        <v>0</v>
      </c>
      <c r="J204">
        <v>1.5806451612903225</v>
      </c>
      <c r="K204">
        <v>2.6451612903225805</v>
      </c>
      <c r="L204">
        <v>3.806451612903226</v>
      </c>
      <c r="M204">
        <v>5.032258064516129</v>
      </c>
      <c r="N204">
        <v>6.290322580645161</v>
      </c>
      <c r="O204">
        <v>7.419354838709677</v>
      </c>
      <c r="P204" t="s">
        <v>139</v>
      </c>
      <c r="Q204" t="s">
        <v>382</v>
      </c>
      <c r="R204" t="s">
        <v>141</v>
      </c>
      <c r="S204" t="s">
        <v>142</v>
      </c>
      <c r="T204" t="s">
        <v>1071</v>
      </c>
      <c r="U204" t="s">
        <v>1093</v>
      </c>
      <c r="V204" t="s">
        <v>145</v>
      </c>
      <c r="W204" t="s">
        <v>1036</v>
      </c>
      <c r="X204" t="s">
        <v>1073</v>
      </c>
    </row>
    <row r="205" spans="1:24">
      <c r="A205" t="s">
        <v>1028</v>
      </c>
      <c r="B205" t="s">
        <v>1094</v>
      </c>
      <c r="C205" t="s">
        <v>1029</v>
      </c>
      <c r="D205" t="s">
        <v>1030</v>
      </c>
      <c r="E205" t="s">
        <v>1095</v>
      </c>
      <c r="F205" t="s">
        <v>1096</v>
      </c>
      <c r="G205" t="s">
        <v>1097</v>
      </c>
      <c r="H205" t="s">
        <v>1070</v>
      </c>
      <c r="I205">
        <v>9.83</v>
      </c>
      <c r="J205">
        <v>11.396666666666667</v>
      </c>
      <c r="K205">
        <v>11.996666666666666</v>
      </c>
      <c r="L205">
        <v>13.263333333333332</v>
      </c>
      <c r="M205">
        <v>14.263333333333332</v>
      </c>
      <c r="N205">
        <v>15.429999999999998</v>
      </c>
      <c r="O205">
        <v>16.029999999999998</v>
      </c>
      <c r="P205" t="s">
        <v>139</v>
      </c>
      <c r="Q205" t="s">
        <v>382</v>
      </c>
      <c r="R205" t="s">
        <v>141</v>
      </c>
      <c r="S205" t="s">
        <v>142</v>
      </c>
      <c r="T205" t="s">
        <v>1071</v>
      </c>
      <c r="U205" t="s">
        <v>1093</v>
      </c>
      <c r="V205" t="s">
        <v>145</v>
      </c>
      <c r="W205" t="s">
        <v>1036</v>
      </c>
      <c r="X205" t="s">
        <v>1073</v>
      </c>
    </row>
    <row r="206" spans="1:24">
      <c r="A206" t="s">
        <v>1028</v>
      </c>
      <c r="B206" t="s">
        <v>1098</v>
      </c>
      <c r="C206" t="s">
        <v>1029</v>
      </c>
      <c r="D206" t="s">
        <v>1030</v>
      </c>
      <c r="E206" t="s">
        <v>1099</v>
      </c>
      <c r="F206" t="s">
        <v>1100</v>
      </c>
      <c r="G206" t="s">
        <v>1101</v>
      </c>
      <c r="H206" t="s">
        <v>1102</v>
      </c>
      <c r="I206">
        <v>30</v>
      </c>
      <c r="J206">
        <v>30</v>
      </c>
      <c r="K206">
        <v>30</v>
      </c>
      <c r="L206">
        <v>30</v>
      </c>
      <c r="M206">
        <v>30</v>
      </c>
      <c r="N206">
        <v>30</v>
      </c>
      <c r="O206">
        <v>30</v>
      </c>
      <c r="P206" t="s">
        <v>164</v>
      </c>
      <c r="Q206" t="s">
        <v>382</v>
      </c>
      <c r="R206" t="s">
        <v>141</v>
      </c>
      <c r="S206" t="s">
        <v>142</v>
      </c>
      <c r="T206" t="s">
        <v>1103</v>
      </c>
      <c r="U206">
        <v>0</v>
      </c>
      <c r="V206" t="s">
        <v>145</v>
      </c>
      <c r="W206" t="s">
        <v>1036</v>
      </c>
      <c r="X206" t="s">
        <v>1104</v>
      </c>
    </row>
    <row r="207" spans="1:24">
      <c r="A207" t="s">
        <v>1028</v>
      </c>
      <c r="B207" t="s">
        <v>1105</v>
      </c>
      <c r="C207" t="s">
        <v>1029</v>
      </c>
      <c r="D207" t="s">
        <v>1030</v>
      </c>
      <c r="E207" t="s">
        <v>1106</v>
      </c>
      <c r="F207" t="s">
        <v>1107</v>
      </c>
      <c r="G207" t="s">
        <v>1108</v>
      </c>
      <c r="H207" t="s">
        <v>1109</v>
      </c>
      <c r="I207">
        <v>26</v>
      </c>
      <c r="J207">
        <v>26</v>
      </c>
      <c r="K207">
        <v>26</v>
      </c>
      <c r="L207">
        <v>26</v>
      </c>
      <c r="M207">
        <v>26</v>
      </c>
      <c r="N207">
        <v>26</v>
      </c>
      <c r="O207">
        <v>26</v>
      </c>
      <c r="P207" t="s">
        <v>164</v>
      </c>
      <c r="Q207" t="s">
        <v>382</v>
      </c>
      <c r="R207" t="s">
        <v>141</v>
      </c>
      <c r="S207" t="s">
        <v>142</v>
      </c>
      <c r="T207" t="s">
        <v>1103</v>
      </c>
      <c r="U207">
        <v>0</v>
      </c>
      <c r="V207" t="s">
        <v>411</v>
      </c>
      <c r="W207" t="s">
        <v>1036</v>
      </c>
      <c r="X207" t="s">
        <v>1104</v>
      </c>
    </row>
    <row r="208" spans="1:24">
      <c r="A208" t="s">
        <v>443</v>
      </c>
      <c r="B208" t="s">
        <v>1110</v>
      </c>
      <c r="C208" t="s">
        <v>1029</v>
      </c>
      <c r="D208" t="s">
        <v>445</v>
      </c>
      <c r="E208" t="s">
        <v>1111</v>
      </c>
      <c r="F208" t="s">
        <v>1112</v>
      </c>
      <c r="G208" t="s">
        <v>1113</v>
      </c>
      <c r="H208" t="s">
        <v>1114</v>
      </c>
      <c r="I208">
        <v>11</v>
      </c>
      <c r="J208">
        <v>13</v>
      </c>
      <c r="K208">
        <v>15</v>
      </c>
      <c r="L208">
        <v>17</v>
      </c>
      <c r="M208">
        <v>19</v>
      </c>
      <c r="N208">
        <v>21</v>
      </c>
      <c r="O208">
        <v>23</v>
      </c>
      <c r="P208" t="s">
        <v>164</v>
      </c>
      <c r="Q208" t="s">
        <v>382</v>
      </c>
      <c r="R208" t="s">
        <v>141</v>
      </c>
      <c r="S208" t="s">
        <v>171</v>
      </c>
      <c r="T208" t="s">
        <v>1115</v>
      </c>
      <c r="U208">
        <v>0</v>
      </c>
      <c r="V208" t="s">
        <v>411</v>
      </c>
      <c r="W208" t="s">
        <v>1036</v>
      </c>
      <c r="X208" t="s">
        <v>1116</v>
      </c>
    </row>
    <row r="209" spans="1:24">
      <c r="A209" t="s">
        <v>1028</v>
      </c>
      <c r="B209" t="s">
        <v>1117</v>
      </c>
      <c r="C209" t="s">
        <v>1029</v>
      </c>
      <c r="D209" t="s">
        <v>1030</v>
      </c>
      <c r="E209" t="s">
        <v>1118</v>
      </c>
      <c r="F209" t="s">
        <v>1119</v>
      </c>
      <c r="G209" t="s">
        <v>1120</v>
      </c>
      <c r="H209" t="s">
        <v>1121</v>
      </c>
      <c r="I209">
        <v>218</v>
      </c>
      <c r="J209">
        <v>218</v>
      </c>
      <c r="K209">
        <v>218</v>
      </c>
      <c r="L209">
        <v>218</v>
      </c>
      <c r="M209">
        <v>218</v>
      </c>
      <c r="N209">
        <v>218</v>
      </c>
      <c r="O209">
        <v>218</v>
      </c>
      <c r="P209" t="s">
        <v>164</v>
      </c>
      <c r="Q209" t="s">
        <v>382</v>
      </c>
      <c r="R209" t="s">
        <v>141</v>
      </c>
      <c r="S209" t="s">
        <v>142</v>
      </c>
      <c r="T209" t="s">
        <v>1115</v>
      </c>
      <c r="U209">
        <v>0</v>
      </c>
      <c r="V209" t="s">
        <v>411</v>
      </c>
      <c r="W209" t="s">
        <v>1036</v>
      </c>
      <c r="X209" t="s">
        <v>1116</v>
      </c>
    </row>
    <row r="210" spans="1:24">
      <c r="A210" t="s">
        <v>1028</v>
      </c>
      <c r="B210" t="s">
        <v>1122</v>
      </c>
      <c r="C210" t="s">
        <v>1029</v>
      </c>
      <c r="D210" t="s">
        <v>1030</v>
      </c>
      <c r="E210" t="s">
        <v>1123</v>
      </c>
      <c r="F210" t="s">
        <v>1124</v>
      </c>
      <c r="G210" t="s">
        <v>1125</v>
      </c>
      <c r="H210" t="s">
        <v>44</v>
      </c>
      <c r="I210">
        <v>1.3223140499999999</v>
      </c>
      <c r="J210">
        <v>2</v>
      </c>
      <c r="K210">
        <v>3</v>
      </c>
      <c r="L210">
        <v>4</v>
      </c>
      <c r="M210">
        <v>5</v>
      </c>
      <c r="N210">
        <v>6</v>
      </c>
      <c r="O210">
        <v>7</v>
      </c>
      <c r="P210" t="s">
        <v>164</v>
      </c>
      <c r="Q210" t="s">
        <v>382</v>
      </c>
      <c r="R210" t="s">
        <v>141</v>
      </c>
      <c r="S210" t="s">
        <v>142</v>
      </c>
      <c r="T210" t="s">
        <v>1103</v>
      </c>
      <c r="U210">
        <v>0</v>
      </c>
      <c r="V210" t="s">
        <v>411</v>
      </c>
      <c r="W210" t="s">
        <v>1036</v>
      </c>
      <c r="X210" t="s">
        <v>1104</v>
      </c>
    </row>
    <row r="211" spans="1:24">
      <c r="A211" t="s">
        <v>1028</v>
      </c>
      <c r="B211" t="s">
        <v>1126</v>
      </c>
      <c r="C211" t="s">
        <v>1029</v>
      </c>
      <c r="D211" t="s">
        <v>1030</v>
      </c>
      <c r="E211" t="s">
        <v>1127</v>
      </c>
      <c r="F211" t="s">
        <v>1128</v>
      </c>
      <c r="G211" t="s">
        <v>1129</v>
      </c>
      <c r="H211" t="s">
        <v>1130</v>
      </c>
      <c r="I211">
        <v>5</v>
      </c>
      <c r="J211">
        <v>5</v>
      </c>
      <c r="K211">
        <v>6</v>
      </c>
      <c r="L211">
        <v>6</v>
      </c>
      <c r="M211">
        <v>6</v>
      </c>
      <c r="N211">
        <v>7</v>
      </c>
      <c r="O211">
        <v>7</v>
      </c>
      <c r="P211" t="s">
        <v>164</v>
      </c>
      <c r="Q211" t="s">
        <v>382</v>
      </c>
      <c r="R211" t="s">
        <v>141</v>
      </c>
      <c r="S211" t="s">
        <v>142</v>
      </c>
      <c r="T211" t="s">
        <v>1115</v>
      </c>
      <c r="U211">
        <v>0</v>
      </c>
      <c r="V211" t="s">
        <v>1131</v>
      </c>
      <c r="W211" t="s">
        <v>1036</v>
      </c>
      <c r="X211" t="s">
        <v>1116</v>
      </c>
    </row>
    <row r="212" spans="1:24">
      <c r="A212" t="s">
        <v>297</v>
      </c>
      <c r="B212" t="s">
        <v>1132</v>
      </c>
      <c r="C212" t="s">
        <v>1133</v>
      </c>
      <c r="D212" t="s">
        <v>40</v>
      </c>
      <c r="E212" t="s">
        <v>1134</v>
      </c>
      <c r="F212" t="s">
        <v>1135</v>
      </c>
      <c r="G212" t="s">
        <v>1136</v>
      </c>
      <c r="H212" t="s">
        <v>1137</v>
      </c>
      <c r="I212">
        <v>356871</v>
      </c>
      <c r="J212">
        <v>358655</v>
      </c>
      <c r="K212">
        <v>360440</v>
      </c>
      <c r="L212">
        <v>362224</v>
      </c>
      <c r="M212">
        <v>364008</v>
      </c>
      <c r="N212">
        <v>365793</v>
      </c>
      <c r="O212">
        <v>367577</v>
      </c>
      <c r="P212" t="s">
        <v>139</v>
      </c>
      <c r="Q212" t="s">
        <v>1138</v>
      </c>
      <c r="R212" t="s">
        <v>141</v>
      </c>
      <c r="S212" t="s">
        <v>142</v>
      </c>
      <c r="T212" t="s">
        <v>699</v>
      </c>
      <c r="U212" t="s">
        <v>341</v>
      </c>
      <c r="V212" t="s">
        <v>145</v>
      </c>
      <c r="W212" t="s">
        <v>1139</v>
      </c>
      <c r="X212" t="s">
        <v>701</v>
      </c>
    </row>
    <row r="213" spans="1:24">
      <c r="A213" t="s">
        <v>297</v>
      </c>
      <c r="B213" t="s">
        <v>1140</v>
      </c>
      <c r="C213" t="s">
        <v>1133</v>
      </c>
      <c r="D213" t="s">
        <v>40</v>
      </c>
      <c r="E213" t="s">
        <v>1141</v>
      </c>
      <c r="F213" t="s">
        <v>1142</v>
      </c>
      <c r="G213" t="s">
        <v>1143</v>
      </c>
      <c r="H213" t="s">
        <v>1144</v>
      </c>
      <c r="I213">
        <v>561065</v>
      </c>
      <c r="J213">
        <v>566676</v>
      </c>
      <c r="K213">
        <v>572286</v>
      </c>
      <c r="L213">
        <v>577897</v>
      </c>
      <c r="M213">
        <v>583508</v>
      </c>
      <c r="N213">
        <v>589118</v>
      </c>
      <c r="O213">
        <v>594729</v>
      </c>
      <c r="P213" t="s">
        <v>139</v>
      </c>
      <c r="Q213" t="s">
        <v>1138</v>
      </c>
      <c r="R213" t="s">
        <v>141</v>
      </c>
      <c r="S213" t="s">
        <v>142</v>
      </c>
      <c r="T213" t="s">
        <v>1022</v>
      </c>
      <c r="U213" t="s">
        <v>341</v>
      </c>
      <c r="V213" t="s">
        <v>145</v>
      </c>
      <c r="W213" t="s">
        <v>1139</v>
      </c>
      <c r="X213" t="s">
        <v>1023</v>
      </c>
    </row>
    <row r="214" spans="1:24">
      <c r="A214" t="s">
        <v>1028</v>
      </c>
      <c r="B214" t="s">
        <v>1145</v>
      </c>
      <c r="C214" t="s">
        <v>1133</v>
      </c>
      <c r="D214" t="s">
        <v>1030</v>
      </c>
      <c r="E214" t="s">
        <v>1146</v>
      </c>
      <c r="F214" t="s">
        <v>1147</v>
      </c>
      <c r="G214" t="s">
        <v>1148</v>
      </c>
      <c r="H214" t="s">
        <v>1149</v>
      </c>
      <c r="I214">
        <v>5212</v>
      </c>
      <c r="J214">
        <v>5733</v>
      </c>
      <c r="K214">
        <v>6254</v>
      </c>
      <c r="L214">
        <v>6776</v>
      </c>
      <c r="M214">
        <v>7297</v>
      </c>
      <c r="N214">
        <v>7818</v>
      </c>
      <c r="O214">
        <v>8339</v>
      </c>
      <c r="P214" t="s">
        <v>139</v>
      </c>
      <c r="Q214" t="s">
        <v>1138</v>
      </c>
      <c r="R214" t="s">
        <v>141</v>
      </c>
      <c r="S214" t="s">
        <v>142</v>
      </c>
      <c r="T214" t="s">
        <v>1150</v>
      </c>
      <c r="U214" t="s">
        <v>341</v>
      </c>
      <c r="V214" t="s">
        <v>145</v>
      </c>
      <c r="W214" t="s">
        <v>1139</v>
      </c>
      <c r="X214" t="s">
        <v>1151</v>
      </c>
    </row>
    <row r="215" spans="1:24">
      <c r="A215" t="s">
        <v>1028</v>
      </c>
      <c r="B215" t="s">
        <v>1152</v>
      </c>
      <c r="C215" t="s">
        <v>1133</v>
      </c>
      <c r="D215" t="s">
        <v>1030</v>
      </c>
      <c r="E215" t="s">
        <v>1153</v>
      </c>
      <c r="F215" t="s">
        <v>1154</v>
      </c>
      <c r="G215" t="s">
        <v>1155</v>
      </c>
      <c r="H215" t="s">
        <v>1156</v>
      </c>
      <c r="I215">
        <v>785</v>
      </c>
      <c r="J215">
        <v>1178</v>
      </c>
      <c r="K215">
        <v>1256</v>
      </c>
      <c r="L215">
        <v>1335</v>
      </c>
      <c r="M215">
        <v>1413</v>
      </c>
      <c r="N215">
        <v>1492</v>
      </c>
      <c r="O215">
        <v>1570</v>
      </c>
      <c r="P215" t="s">
        <v>139</v>
      </c>
      <c r="Q215" t="s">
        <v>1138</v>
      </c>
      <c r="R215" t="s">
        <v>141</v>
      </c>
      <c r="S215" t="s">
        <v>142</v>
      </c>
      <c r="T215" t="s">
        <v>1157</v>
      </c>
      <c r="U215" t="s">
        <v>341</v>
      </c>
      <c r="V215" t="s">
        <v>145</v>
      </c>
      <c r="W215" t="s">
        <v>1139</v>
      </c>
      <c r="X215" t="s">
        <v>1158</v>
      </c>
    </row>
    <row r="216" spans="1:24">
      <c r="A216" t="s">
        <v>1028</v>
      </c>
      <c r="B216" t="s">
        <v>1159</v>
      </c>
      <c r="C216" t="s">
        <v>1133</v>
      </c>
      <c r="D216" t="s">
        <v>1030</v>
      </c>
      <c r="E216" t="s">
        <v>1160</v>
      </c>
      <c r="F216" t="s">
        <v>1161</v>
      </c>
      <c r="G216" t="s">
        <v>1162</v>
      </c>
      <c r="H216" t="s">
        <v>1163</v>
      </c>
      <c r="I216">
        <v>2782</v>
      </c>
      <c r="J216">
        <v>6955</v>
      </c>
      <c r="K216">
        <v>7233</v>
      </c>
      <c r="L216">
        <v>7511</v>
      </c>
      <c r="M216">
        <v>7790</v>
      </c>
      <c r="N216">
        <v>8068</v>
      </c>
      <c r="O216">
        <v>8346</v>
      </c>
      <c r="P216" t="s">
        <v>139</v>
      </c>
      <c r="Q216" t="s">
        <v>1138</v>
      </c>
      <c r="R216" t="s">
        <v>141</v>
      </c>
      <c r="S216" t="s">
        <v>142</v>
      </c>
      <c r="T216" t="s">
        <v>1164</v>
      </c>
      <c r="U216" t="s">
        <v>341</v>
      </c>
      <c r="V216" t="s">
        <v>145</v>
      </c>
      <c r="W216" t="s">
        <v>1139</v>
      </c>
      <c r="X216" t="s">
        <v>1165</v>
      </c>
    </row>
    <row r="217" spans="1:24">
      <c r="A217" t="s">
        <v>1028</v>
      </c>
      <c r="B217" t="s">
        <v>1166</v>
      </c>
      <c r="C217" t="s">
        <v>1133</v>
      </c>
      <c r="D217" t="s">
        <v>1030</v>
      </c>
      <c r="E217" t="s">
        <v>1167</v>
      </c>
      <c r="F217" t="s">
        <v>1168</v>
      </c>
      <c r="G217" t="s">
        <v>1169</v>
      </c>
      <c r="H217" t="s">
        <v>1170</v>
      </c>
      <c r="I217">
        <v>1525</v>
      </c>
      <c r="J217">
        <v>2288</v>
      </c>
      <c r="K217">
        <v>2440</v>
      </c>
      <c r="L217">
        <v>2593</v>
      </c>
      <c r="M217">
        <v>2745</v>
      </c>
      <c r="N217">
        <v>2898</v>
      </c>
      <c r="O217">
        <v>3050</v>
      </c>
      <c r="P217" t="s">
        <v>139</v>
      </c>
      <c r="Q217" t="s">
        <v>1138</v>
      </c>
      <c r="R217" t="s">
        <v>141</v>
      </c>
      <c r="S217" t="s">
        <v>142</v>
      </c>
      <c r="T217" t="s">
        <v>1171</v>
      </c>
      <c r="U217" t="s">
        <v>341</v>
      </c>
      <c r="V217" t="s">
        <v>145</v>
      </c>
      <c r="W217" t="s">
        <v>1139</v>
      </c>
      <c r="X217" t="s">
        <v>1172</v>
      </c>
    </row>
    <row r="218" spans="1:24">
      <c r="A218" t="s">
        <v>297</v>
      </c>
      <c r="B218" t="s">
        <v>1173</v>
      </c>
      <c r="C218" t="s">
        <v>1133</v>
      </c>
      <c r="D218" t="s">
        <v>40</v>
      </c>
      <c r="E218" t="s">
        <v>1174</v>
      </c>
      <c r="F218" t="s">
        <v>1175</v>
      </c>
      <c r="G218" t="s">
        <v>1176</v>
      </c>
      <c r="H218" t="s">
        <v>1144</v>
      </c>
      <c r="I218">
        <v>12924</v>
      </c>
      <c r="J218">
        <v>12900</v>
      </c>
      <c r="K218">
        <v>12900</v>
      </c>
      <c r="L218">
        <v>12900</v>
      </c>
      <c r="M218">
        <v>12900</v>
      </c>
      <c r="N218">
        <v>12900</v>
      </c>
      <c r="O218">
        <v>12900</v>
      </c>
      <c r="P218" t="s">
        <v>139</v>
      </c>
      <c r="Q218" t="s">
        <v>1138</v>
      </c>
      <c r="R218" t="s">
        <v>141</v>
      </c>
      <c r="S218" t="s">
        <v>142</v>
      </c>
      <c r="T218" t="s">
        <v>1177</v>
      </c>
      <c r="U218" t="s">
        <v>341</v>
      </c>
      <c r="V218" t="s">
        <v>145</v>
      </c>
      <c r="W218" t="s">
        <v>1139</v>
      </c>
      <c r="X218" t="s">
        <v>1178</v>
      </c>
    </row>
    <row r="219" spans="1:24">
      <c r="A219" t="s">
        <v>297</v>
      </c>
      <c r="B219" t="s">
        <v>1179</v>
      </c>
      <c r="C219" t="s">
        <v>1133</v>
      </c>
      <c r="D219" t="s">
        <v>40</v>
      </c>
      <c r="E219" t="s">
        <v>1180</v>
      </c>
      <c r="F219" t="s">
        <v>1181</v>
      </c>
      <c r="G219" t="s">
        <v>1182</v>
      </c>
      <c r="H219" t="s">
        <v>1137</v>
      </c>
      <c r="I219">
        <v>7005</v>
      </c>
      <c r="J219">
        <v>7000</v>
      </c>
      <c r="K219">
        <v>7000</v>
      </c>
      <c r="L219">
        <v>7000</v>
      </c>
      <c r="M219">
        <v>7000</v>
      </c>
      <c r="N219">
        <v>7000</v>
      </c>
      <c r="O219">
        <v>7000</v>
      </c>
      <c r="P219" t="s">
        <v>139</v>
      </c>
      <c r="Q219" t="s">
        <v>1138</v>
      </c>
      <c r="R219" t="s">
        <v>141</v>
      </c>
      <c r="S219" t="s">
        <v>142</v>
      </c>
      <c r="T219" t="s">
        <v>1183</v>
      </c>
      <c r="U219" t="s">
        <v>341</v>
      </c>
      <c r="V219" t="s">
        <v>145</v>
      </c>
      <c r="W219" t="s">
        <v>1139</v>
      </c>
      <c r="X219" t="s">
        <v>1184</v>
      </c>
    </row>
    <row r="220" spans="1:24">
      <c r="A220" t="s">
        <v>297</v>
      </c>
      <c r="B220" t="s">
        <v>1185</v>
      </c>
      <c r="C220" t="s">
        <v>1133</v>
      </c>
      <c r="D220" t="s">
        <v>40</v>
      </c>
      <c r="E220" t="s">
        <v>1186</v>
      </c>
      <c r="F220" t="s">
        <v>1187</v>
      </c>
      <c r="G220" t="s">
        <v>1188</v>
      </c>
      <c r="H220" t="s">
        <v>1144</v>
      </c>
      <c r="I220">
        <v>8279</v>
      </c>
      <c r="J220">
        <v>8200</v>
      </c>
      <c r="K220">
        <v>8200</v>
      </c>
      <c r="L220">
        <v>8200</v>
      </c>
      <c r="M220">
        <v>8200</v>
      </c>
      <c r="N220">
        <v>8200</v>
      </c>
      <c r="O220">
        <v>8200</v>
      </c>
      <c r="P220" t="s">
        <v>139</v>
      </c>
      <c r="Q220" t="s">
        <v>1138</v>
      </c>
      <c r="R220" t="s">
        <v>141</v>
      </c>
      <c r="S220" t="s">
        <v>142</v>
      </c>
      <c r="T220" t="s">
        <v>1189</v>
      </c>
      <c r="U220" t="s">
        <v>341</v>
      </c>
      <c r="V220" t="s">
        <v>145</v>
      </c>
      <c r="W220" t="s">
        <v>1139</v>
      </c>
      <c r="X220" t="s">
        <v>1190</v>
      </c>
    </row>
    <row r="221" spans="1:24">
      <c r="A221" t="s">
        <v>297</v>
      </c>
      <c r="B221" t="s">
        <v>1191</v>
      </c>
      <c r="C221" t="s">
        <v>1133</v>
      </c>
      <c r="D221" t="s">
        <v>40</v>
      </c>
      <c r="E221" t="s">
        <v>1192</v>
      </c>
      <c r="F221" t="s">
        <v>1193</v>
      </c>
      <c r="G221" t="s">
        <v>1194</v>
      </c>
      <c r="H221" t="s">
        <v>1144</v>
      </c>
      <c r="I221">
        <v>4088</v>
      </c>
      <c r="J221">
        <v>4000</v>
      </c>
      <c r="K221">
        <v>4000</v>
      </c>
      <c r="L221">
        <v>4000</v>
      </c>
      <c r="M221">
        <v>4000</v>
      </c>
      <c r="N221">
        <v>4000</v>
      </c>
      <c r="O221">
        <v>4000</v>
      </c>
      <c r="P221" t="s">
        <v>139</v>
      </c>
      <c r="Q221" t="s">
        <v>1138</v>
      </c>
      <c r="R221" t="s">
        <v>141</v>
      </c>
      <c r="S221" t="s">
        <v>142</v>
      </c>
      <c r="T221" t="s">
        <v>1195</v>
      </c>
      <c r="U221" t="s">
        <v>341</v>
      </c>
      <c r="V221" t="s">
        <v>145</v>
      </c>
      <c r="W221" t="s">
        <v>1139</v>
      </c>
      <c r="X221" t="s">
        <v>1196</v>
      </c>
    </row>
    <row r="222" spans="1:24">
      <c r="A222" t="s">
        <v>297</v>
      </c>
      <c r="B222" t="s">
        <v>1197</v>
      </c>
      <c r="C222" t="s">
        <v>1133</v>
      </c>
      <c r="D222" t="s">
        <v>40</v>
      </c>
      <c r="E222" t="s">
        <v>1198</v>
      </c>
      <c r="F222" t="s">
        <v>1199</v>
      </c>
      <c r="G222" t="s">
        <v>1200</v>
      </c>
      <c r="H222" t="s">
        <v>1201</v>
      </c>
      <c r="I222">
        <v>1163612</v>
      </c>
      <c r="J222">
        <v>1100000</v>
      </c>
      <c r="K222">
        <v>1100000</v>
      </c>
      <c r="L222">
        <v>1100000</v>
      </c>
      <c r="M222">
        <v>1100000</v>
      </c>
      <c r="N222">
        <v>1100000</v>
      </c>
      <c r="O222">
        <v>1100000</v>
      </c>
      <c r="P222" t="s">
        <v>139</v>
      </c>
      <c r="Q222" t="s">
        <v>1138</v>
      </c>
      <c r="R222" t="s">
        <v>274</v>
      </c>
      <c r="S222" t="s">
        <v>142</v>
      </c>
      <c r="T222" t="s">
        <v>1202</v>
      </c>
      <c r="U222" t="s">
        <v>341</v>
      </c>
      <c r="V222" t="s">
        <v>145</v>
      </c>
      <c r="W222" t="s">
        <v>1139</v>
      </c>
      <c r="X222" t="s">
        <v>1203</v>
      </c>
    </row>
    <row r="223" spans="1:24">
      <c r="A223" t="s">
        <v>297</v>
      </c>
      <c r="B223" t="s">
        <v>1204</v>
      </c>
      <c r="C223" t="s">
        <v>1133</v>
      </c>
      <c r="D223" t="s">
        <v>40</v>
      </c>
      <c r="E223" t="s">
        <v>1205</v>
      </c>
      <c r="F223" t="s">
        <v>1206</v>
      </c>
      <c r="G223" t="s">
        <v>1207</v>
      </c>
      <c r="H223" t="s">
        <v>1208</v>
      </c>
      <c r="I223">
        <v>22947</v>
      </c>
      <c r="J223">
        <v>22900</v>
      </c>
      <c r="K223">
        <v>22900</v>
      </c>
      <c r="L223">
        <v>22900</v>
      </c>
      <c r="M223">
        <v>22900</v>
      </c>
      <c r="N223">
        <v>22900</v>
      </c>
      <c r="O223">
        <v>22900</v>
      </c>
      <c r="P223" t="s">
        <v>139</v>
      </c>
      <c r="Q223" t="s">
        <v>1138</v>
      </c>
      <c r="R223" t="s">
        <v>274</v>
      </c>
      <c r="S223" t="s">
        <v>142</v>
      </c>
      <c r="T223" t="s">
        <v>1209</v>
      </c>
      <c r="U223" t="s">
        <v>341</v>
      </c>
      <c r="V223" t="s">
        <v>145</v>
      </c>
      <c r="W223" t="s">
        <v>1139</v>
      </c>
      <c r="X223" t="s">
        <v>1210</v>
      </c>
    </row>
    <row r="224" spans="1:24">
      <c r="A224" t="s">
        <v>1028</v>
      </c>
      <c r="B224" t="s">
        <v>1211</v>
      </c>
      <c r="C224" t="s">
        <v>1133</v>
      </c>
      <c r="D224" t="s">
        <v>1030</v>
      </c>
      <c r="E224" t="s">
        <v>1212</v>
      </c>
      <c r="F224" t="s">
        <v>1213</v>
      </c>
      <c r="G224" t="s">
        <v>1214</v>
      </c>
      <c r="H224" t="s">
        <v>1215</v>
      </c>
      <c r="I224">
        <v>702544</v>
      </c>
      <c r="J224">
        <v>706057</v>
      </c>
      <c r="K224">
        <v>709569</v>
      </c>
      <c r="L224">
        <v>713082</v>
      </c>
      <c r="M224">
        <v>716595</v>
      </c>
      <c r="N224">
        <v>720108</v>
      </c>
      <c r="O224">
        <v>723620</v>
      </c>
      <c r="P224" t="s">
        <v>139</v>
      </c>
      <c r="Q224" t="s">
        <v>1138</v>
      </c>
      <c r="R224" t="s">
        <v>141</v>
      </c>
      <c r="S224" t="s">
        <v>142</v>
      </c>
      <c r="T224" t="s">
        <v>1216</v>
      </c>
      <c r="U224" t="s">
        <v>341</v>
      </c>
      <c r="V224" t="s">
        <v>145</v>
      </c>
      <c r="W224" t="s">
        <v>1139</v>
      </c>
      <c r="X224" t="s">
        <v>1217</v>
      </c>
    </row>
    <row r="225" spans="1:24">
      <c r="A225" t="s">
        <v>1028</v>
      </c>
      <c r="B225" t="s">
        <v>1218</v>
      </c>
      <c r="C225" t="s">
        <v>1133</v>
      </c>
      <c r="D225" t="s">
        <v>1030</v>
      </c>
      <c r="E225" t="s">
        <v>1219</v>
      </c>
      <c r="F225" t="s">
        <v>1220</v>
      </c>
      <c r="G225" t="s">
        <v>1221</v>
      </c>
      <c r="H225" t="s">
        <v>1222</v>
      </c>
      <c r="I225">
        <v>11175</v>
      </c>
      <c r="J225">
        <v>11510.25</v>
      </c>
      <c r="K225">
        <v>11845.5</v>
      </c>
      <c r="L225">
        <v>12180.75</v>
      </c>
      <c r="M225">
        <v>12516</v>
      </c>
      <c r="N225">
        <v>12851.25</v>
      </c>
      <c r="O225">
        <v>13186.5</v>
      </c>
      <c r="P225" t="s">
        <v>139</v>
      </c>
      <c r="Q225" t="s">
        <v>1138</v>
      </c>
      <c r="R225" t="s">
        <v>141</v>
      </c>
      <c r="S225" t="s">
        <v>142</v>
      </c>
      <c r="T225" t="s">
        <v>1223</v>
      </c>
      <c r="U225" t="s">
        <v>341</v>
      </c>
      <c r="V225" t="s">
        <v>145</v>
      </c>
      <c r="W225" t="s">
        <v>1139</v>
      </c>
      <c r="X225" t="s">
        <v>1224</v>
      </c>
    </row>
    <row r="226" spans="1:24">
      <c r="A226" t="s">
        <v>297</v>
      </c>
      <c r="B226" t="s">
        <v>1225</v>
      </c>
      <c r="C226" t="s">
        <v>1133</v>
      </c>
      <c r="D226" t="s">
        <v>40</v>
      </c>
      <c r="E226" t="s">
        <v>1226</v>
      </c>
      <c r="F226" t="s">
        <v>1227</v>
      </c>
      <c r="G226" t="s">
        <v>1228</v>
      </c>
      <c r="H226" t="s">
        <v>1229</v>
      </c>
      <c r="I226">
        <v>144952</v>
      </c>
      <c r="J226">
        <v>140000</v>
      </c>
      <c r="K226">
        <v>140000</v>
      </c>
      <c r="L226">
        <v>140000</v>
      </c>
      <c r="M226">
        <v>140000</v>
      </c>
      <c r="N226">
        <v>140000</v>
      </c>
      <c r="O226">
        <v>140000</v>
      </c>
      <c r="P226" t="s">
        <v>139</v>
      </c>
      <c r="Q226" t="s">
        <v>1138</v>
      </c>
      <c r="R226" t="s">
        <v>274</v>
      </c>
      <c r="S226" t="s">
        <v>142</v>
      </c>
      <c r="T226" t="s">
        <v>1230</v>
      </c>
      <c r="U226" t="s">
        <v>341</v>
      </c>
      <c r="V226" t="s">
        <v>145</v>
      </c>
      <c r="W226" t="s">
        <v>1139</v>
      </c>
      <c r="X226" t="s">
        <v>1231</v>
      </c>
    </row>
    <row r="227" spans="1:24">
      <c r="A227" t="s">
        <v>297</v>
      </c>
      <c r="B227" t="s">
        <v>1232</v>
      </c>
      <c r="C227" t="s">
        <v>1133</v>
      </c>
      <c r="D227" t="s">
        <v>40</v>
      </c>
      <c r="E227" t="s">
        <v>1233</v>
      </c>
      <c r="F227" t="s">
        <v>1234</v>
      </c>
      <c r="G227" t="s">
        <v>1235</v>
      </c>
      <c r="H227" t="s">
        <v>1236</v>
      </c>
      <c r="I227">
        <v>301</v>
      </c>
      <c r="J227">
        <v>331</v>
      </c>
      <c r="K227">
        <v>361</v>
      </c>
      <c r="L227">
        <v>391</v>
      </c>
      <c r="M227">
        <v>421</v>
      </c>
      <c r="N227">
        <v>452</v>
      </c>
      <c r="O227">
        <v>482</v>
      </c>
      <c r="P227" t="s">
        <v>139</v>
      </c>
      <c r="Q227" t="s">
        <v>1138</v>
      </c>
      <c r="R227" t="s">
        <v>786</v>
      </c>
      <c r="S227" t="s">
        <v>363</v>
      </c>
      <c r="T227" t="s">
        <v>1237</v>
      </c>
      <c r="U227" t="s">
        <v>341</v>
      </c>
      <c r="V227" t="s">
        <v>145</v>
      </c>
      <c r="W227" t="s">
        <v>1139</v>
      </c>
      <c r="X227" t="s">
        <v>1238</v>
      </c>
    </row>
    <row r="228" spans="1:24">
      <c r="A228" t="s">
        <v>297</v>
      </c>
      <c r="B228" t="s">
        <v>1239</v>
      </c>
      <c r="C228" t="s">
        <v>1133</v>
      </c>
      <c r="D228" t="s">
        <v>40</v>
      </c>
      <c r="E228" t="s">
        <v>1240</v>
      </c>
      <c r="F228" t="s">
        <v>1241</v>
      </c>
      <c r="G228" t="s">
        <v>1242</v>
      </c>
      <c r="H228" t="s">
        <v>1243</v>
      </c>
      <c r="I228">
        <v>120</v>
      </c>
      <c r="J228">
        <v>132</v>
      </c>
      <c r="K228">
        <v>144</v>
      </c>
      <c r="L228">
        <v>156</v>
      </c>
      <c r="M228">
        <v>168</v>
      </c>
      <c r="N228">
        <v>180</v>
      </c>
      <c r="O228">
        <v>192</v>
      </c>
      <c r="P228" t="s">
        <v>139</v>
      </c>
      <c r="Q228" t="s">
        <v>1138</v>
      </c>
      <c r="R228" t="s">
        <v>786</v>
      </c>
      <c r="S228" t="s">
        <v>363</v>
      </c>
      <c r="T228" t="s">
        <v>1244</v>
      </c>
      <c r="U228" t="s">
        <v>341</v>
      </c>
      <c r="V228" t="s">
        <v>145</v>
      </c>
      <c r="W228" t="s">
        <v>1139</v>
      </c>
      <c r="X228" t="s">
        <v>1245</v>
      </c>
    </row>
    <row r="229" spans="1:24">
      <c r="A229" t="s">
        <v>297</v>
      </c>
      <c r="B229" t="s">
        <v>1246</v>
      </c>
      <c r="C229" t="s">
        <v>1133</v>
      </c>
      <c r="D229" t="s">
        <v>40</v>
      </c>
      <c r="E229" t="s">
        <v>1247</v>
      </c>
      <c r="F229" t="s">
        <v>1248</v>
      </c>
      <c r="G229" t="s">
        <v>1249</v>
      </c>
      <c r="H229" t="s">
        <v>1250</v>
      </c>
      <c r="I229">
        <v>1610</v>
      </c>
      <c r="J229">
        <v>1600</v>
      </c>
      <c r="K229">
        <v>1600</v>
      </c>
      <c r="L229">
        <v>1600</v>
      </c>
      <c r="M229">
        <v>1600</v>
      </c>
      <c r="N229">
        <v>1600</v>
      </c>
      <c r="O229">
        <v>1600</v>
      </c>
      <c r="P229" t="s">
        <v>139</v>
      </c>
      <c r="Q229" t="s">
        <v>1138</v>
      </c>
      <c r="R229" t="s">
        <v>786</v>
      </c>
      <c r="S229" t="s">
        <v>363</v>
      </c>
      <c r="T229" t="s">
        <v>1251</v>
      </c>
      <c r="U229" t="s">
        <v>341</v>
      </c>
      <c r="V229" t="s">
        <v>145</v>
      </c>
      <c r="W229" t="s">
        <v>1139</v>
      </c>
      <c r="X229" t="s">
        <v>1252</v>
      </c>
    </row>
    <row r="230" spans="1:24">
      <c r="A230" t="s">
        <v>297</v>
      </c>
      <c r="B230" t="s">
        <v>1253</v>
      </c>
      <c r="C230" t="s">
        <v>1133</v>
      </c>
      <c r="D230" t="s">
        <v>40</v>
      </c>
      <c r="E230" t="s">
        <v>1254</v>
      </c>
      <c r="F230" t="s">
        <v>1255</v>
      </c>
      <c r="G230" t="s">
        <v>1256</v>
      </c>
      <c r="H230" t="s">
        <v>1257</v>
      </c>
      <c r="I230">
        <v>771372</v>
      </c>
      <c r="J230">
        <v>770000</v>
      </c>
      <c r="K230">
        <v>770000</v>
      </c>
      <c r="L230">
        <v>770000</v>
      </c>
      <c r="M230">
        <v>770000</v>
      </c>
      <c r="N230">
        <v>770000</v>
      </c>
      <c r="O230">
        <v>770000</v>
      </c>
      <c r="P230" t="s">
        <v>139</v>
      </c>
      <c r="Q230" t="s">
        <v>1138</v>
      </c>
      <c r="R230" t="s">
        <v>274</v>
      </c>
      <c r="S230" t="s">
        <v>142</v>
      </c>
      <c r="T230" t="s">
        <v>1258</v>
      </c>
      <c r="U230" t="s">
        <v>341</v>
      </c>
      <c r="V230" t="s">
        <v>165</v>
      </c>
      <c r="W230" t="s">
        <v>1139</v>
      </c>
      <c r="X230" t="s">
        <v>1259</v>
      </c>
    </row>
    <row r="231" spans="1:24">
      <c r="A231" t="s">
        <v>297</v>
      </c>
      <c r="B231" t="s">
        <v>1260</v>
      </c>
      <c r="C231" t="s">
        <v>1133</v>
      </c>
      <c r="D231" t="s">
        <v>40</v>
      </c>
      <c r="E231" t="s">
        <v>1261</v>
      </c>
      <c r="F231" t="s">
        <v>1262</v>
      </c>
      <c r="G231" t="s">
        <v>1263</v>
      </c>
      <c r="H231" t="s">
        <v>1264</v>
      </c>
      <c r="I231">
        <v>2474</v>
      </c>
      <c r="J231">
        <v>2400</v>
      </c>
      <c r="K231">
        <v>2400</v>
      </c>
      <c r="L231">
        <v>2400</v>
      </c>
      <c r="M231">
        <v>2400</v>
      </c>
      <c r="N231">
        <v>2400</v>
      </c>
      <c r="O231">
        <v>2400</v>
      </c>
      <c r="P231" t="s">
        <v>139</v>
      </c>
      <c r="Q231" t="s">
        <v>1138</v>
      </c>
      <c r="R231" t="s">
        <v>274</v>
      </c>
      <c r="S231" t="s">
        <v>142</v>
      </c>
      <c r="T231" t="s">
        <v>1265</v>
      </c>
      <c r="U231" t="s">
        <v>341</v>
      </c>
      <c r="V231" t="s">
        <v>165</v>
      </c>
      <c r="W231" t="s">
        <v>1139</v>
      </c>
      <c r="X231" t="s">
        <v>1266</v>
      </c>
    </row>
    <row r="232" spans="1:24">
      <c r="A232" t="s">
        <v>297</v>
      </c>
      <c r="B232" t="s">
        <v>1267</v>
      </c>
      <c r="C232" t="s">
        <v>1133</v>
      </c>
      <c r="D232" t="s">
        <v>40</v>
      </c>
      <c r="E232" t="s">
        <v>1268</v>
      </c>
      <c r="F232" t="s">
        <v>1269</v>
      </c>
      <c r="G232" t="s">
        <v>1270</v>
      </c>
      <c r="H232" t="s">
        <v>1264</v>
      </c>
      <c r="I232">
        <v>53</v>
      </c>
      <c r="J232">
        <v>50</v>
      </c>
      <c r="K232">
        <v>50</v>
      </c>
      <c r="L232">
        <v>50</v>
      </c>
      <c r="M232">
        <v>50</v>
      </c>
      <c r="N232">
        <v>50</v>
      </c>
      <c r="O232">
        <v>50</v>
      </c>
      <c r="P232" t="s">
        <v>139</v>
      </c>
      <c r="Q232" t="s">
        <v>1138</v>
      </c>
      <c r="R232" t="s">
        <v>274</v>
      </c>
      <c r="S232" t="s">
        <v>142</v>
      </c>
      <c r="T232" t="s">
        <v>1271</v>
      </c>
      <c r="U232" t="s">
        <v>341</v>
      </c>
      <c r="V232" t="s">
        <v>165</v>
      </c>
      <c r="W232" t="s">
        <v>1139</v>
      </c>
      <c r="X232" t="s">
        <v>1272</v>
      </c>
    </row>
    <row r="233" spans="1:24">
      <c r="A233" t="s">
        <v>297</v>
      </c>
      <c r="B233" t="s">
        <v>1273</v>
      </c>
      <c r="C233" t="s">
        <v>1133</v>
      </c>
      <c r="D233" t="s">
        <v>40</v>
      </c>
      <c r="E233" t="s">
        <v>1274</v>
      </c>
      <c r="F233" t="s">
        <v>1275</v>
      </c>
      <c r="G233" t="s">
        <v>1276</v>
      </c>
      <c r="H233" t="s">
        <v>1277</v>
      </c>
      <c r="I233">
        <v>163</v>
      </c>
      <c r="J233">
        <v>130</v>
      </c>
      <c r="K233">
        <v>130</v>
      </c>
      <c r="L233">
        <v>130</v>
      </c>
      <c r="M233">
        <v>130</v>
      </c>
      <c r="N233">
        <v>130</v>
      </c>
      <c r="O233">
        <v>130</v>
      </c>
      <c r="P233" t="s">
        <v>139</v>
      </c>
      <c r="Q233" t="s">
        <v>1138</v>
      </c>
      <c r="R233" t="s">
        <v>141</v>
      </c>
      <c r="S233" t="s">
        <v>142</v>
      </c>
      <c r="T233" t="s">
        <v>1278</v>
      </c>
      <c r="U233" t="s">
        <v>341</v>
      </c>
      <c r="V233" t="s">
        <v>165</v>
      </c>
      <c r="W233" t="s">
        <v>1139</v>
      </c>
      <c r="X233" t="s">
        <v>1279</v>
      </c>
    </row>
    <row r="234" spans="1:24">
      <c r="A234" t="s">
        <v>297</v>
      </c>
      <c r="B234" t="s">
        <v>1280</v>
      </c>
      <c r="C234" t="s">
        <v>1133</v>
      </c>
      <c r="D234" t="s">
        <v>40</v>
      </c>
      <c r="E234" t="s">
        <v>1281</v>
      </c>
      <c r="F234" t="s">
        <v>1282</v>
      </c>
      <c r="G234" t="s">
        <v>1283</v>
      </c>
      <c r="H234" t="s">
        <v>248</v>
      </c>
      <c r="I234">
        <v>936</v>
      </c>
      <c r="J234">
        <v>900</v>
      </c>
      <c r="K234">
        <v>900</v>
      </c>
      <c r="L234">
        <v>900</v>
      </c>
      <c r="M234">
        <v>900</v>
      </c>
      <c r="N234">
        <v>900</v>
      </c>
      <c r="O234">
        <v>900</v>
      </c>
      <c r="P234" t="s">
        <v>139</v>
      </c>
      <c r="Q234" t="s">
        <v>1138</v>
      </c>
      <c r="R234" t="s">
        <v>274</v>
      </c>
      <c r="S234" t="s">
        <v>142</v>
      </c>
      <c r="T234" t="s">
        <v>1284</v>
      </c>
      <c r="U234" t="s">
        <v>341</v>
      </c>
      <c r="V234" t="s">
        <v>145</v>
      </c>
      <c r="W234" t="s">
        <v>1139</v>
      </c>
      <c r="X234" t="s">
        <v>1285</v>
      </c>
    </row>
    <row r="235" spans="1:24">
      <c r="A235" t="s">
        <v>297</v>
      </c>
      <c r="B235" t="s">
        <v>1286</v>
      </c>
      <c r="C235" t="s">
        <v>1133</v>
      </c>
      <c r="D235" t="s">
        <v>40</v>
      </c>
      <c r="E235" t="s">
        <v>1287</v>
      </c>
      <c r="F235" t="s">
        <v>1288</v>
      </c>
      <c r="G235" t="s">
        <v>1289</v>
      </c>
      <c r="H235" t="s">
        <v>1290</v>
      </c>
      <c r="I235" t="s">
        <v>236</v>
      </c>
      <c r="J235">
        <v>300</v>
      </c>
      <c r="K235">
        <v>300</v>
      </c>
      <c r="L235">
        <v>300</v>
      </c>
      <c r="M235">
        <v>300</v>
      </c>
      <c r="N235">
        <v>300</v>
      </c>
      <c r="O235">
        <v>300</v>
      </c>
      <c r="P235" t="s">
        <v>139</v>
      </c>
      <c r="Q235" t="s">
        <v>1138</v>
      </c>
      <c r="R235" t="s">
        <v>274</v>
      </c>
      <c r="S235" t="s">
        <v>142</v>
      </c>
      <c r="T235" t="s">
        <v>1291</v>
      </c>
      <c r="U235" t="s">
        <v>341</v>
      </c>
      <c r="V235" t="s">
        <v>145</v>
      </c>
      <c r="W235" t="s">
        <v>1139</v>
      </c>
      <c r="X235" t="s">
        <v>1292</v>
      </c>
    </row>
    <row r="236" spans="1:24">
      <c r="A236" t="s">
        <v>1028</v>
      </c>
      <c r="B236" t="s">
        <v>1293</v>
      </c>
      <c r="C236" t="s">
        <v>1133</v>
      </c>
      <c r="D236" t="s">
        <v>1030</v>
      </c>
      <c r="E236" t="s">
        <v>1294</v>
      </c>
      <c r="F236" t="s">
        <v>1295</v>
      </c>
      <c r="G236" t="s">
        <v>1296</v>
      </c>
      <c r="H236" t="s">
        <v>1297</v>
      </c>
      <c r="I236">
        <v>1358</v>
      </c>
      <c r="J236">
        <v>1385.16</v>
      </c>
      <c r="K236">
        <v>1412.32</v>
      </c>
      <c r="L236">
        <v>1439.48</v>
      </c>
      <c r="M236">
        <v>1466.64</v>
      </c>
      <c r="N236">
        <v>1493.8</v>
      </c>
      <c r="O236">
        <v>1520.96</v>
      </c>
      <c r="P236" t="s">
        <v>139</v>
      </c>
      <c r="Q236" t="s">
        <v>1138</v>
      </c>
      <c r="R236" t="s">
        <v>274</v>
      </c>
      <c r="S236" t="s">
        <v>142</v>
      </c>
      <c r="T236" t="s">
        <v>1298</v>
      </c>
      <c r="U236" t="s">
        <v>341</v>
      </c>
      <c r="V236" t="s">
        <v>145</v>
      </c>
      <c r="W236" t="s">
        <v>1299</v>
      </c>
      <c r="X236" t="s">
        <v>1300</v>
      </c>
    </row>
    <row r="237" spans="1:24">
      <c r="A237" t="s">
        <v>1028</v>
      </c>
      <c r="B237" t="s">
        <v>1301</v>
      </c>
      <c r="C237" t="s">
        <v>1133</v>
      </c>
      <c r="D237" t="s">
        <v>1030</v>
      </c>
      <c r="E237" t="s">
        <v>1302</v>
      </c>
      <c r="F237" t="s">
        <v>1303</v>
      </c>
      <c r="G237" t="s">
        <v>1304</v>
      </c>
      <c r="H237" t="s">
        <v>1305</v>
      </c>
      <c r="I237">
        <v>15</v>
      </c>
      <c r="J237">
        <v>16.5</v>
      </c>
      <c r="K237">
        <v>18</v>
      </c>
      <c r="L237">
        <v>19.5</v>
      </c>
      <c r="M237">
        <v>21</v>
      </c>
      <c r="N237">
        <v>22.5</v>
      </c>
      <c r="O237">
        <v>24</v>
      </c>
      <c r="P237" t="s">
        <v>139</v>
      </c>
      <c r="Q237" t="s">
        <v>1138</v>
      </c>
      <c r="R237" t="s">
        <v>274</v>
      </c>
      <c r="S237" t="s">
        <v>142</v>
      </c>
      <c r="T237" t="s">
        <v>1306</v>
      </c>
      <c r="U237" t="s">
        <v>341</v>
      </c>
      <c r="V237" t="s">
        <v>145</v>
      </c>
      <c r="W237" t="s">
        <v>1299</v>
      </c>
      <c r="X237" t="s">
        <v>1307</v>
      </c>
    </row>
    <row r="238" spans="1:24">
      <c r="A238" t="s">
        <v>297</v>
      </c>
      <c r="B238" t="s">
        <v>1308</v>
      </c>
      <c r="C238" t="s">
        <v>1133</v>
      </c>
      <c r="D238" t="s">
        <v>40</v>
      </c>
      <c r="E238" t="s">
        <v>1309</v>
      </c>
      <c r="F238" t="s">
        <v>1310</v>
      </c>
      <c r="G238" t="s">
        <v>1311</v>
      </c>
      <c r="H238" t="s">
        <v>1312</v>
      </c>
      <c r="I238">
        <v>5154</v>
      </c>
      <c r="J238">
        <v>5257.08</v>
      </c>
      <c r="K238">
        <v>5360.16</v>
      </c>
      <c r="L238">
        <v>5463.24</v>
      </c>
      <c r="M238">
        <v>5566.32</v>
      </c>
      <c r="N238">
        <v>5669.4</v>
      </c>
      <c r="O238">
        <v>5772.48</v>
      </c>
      <c r="P238" t="s">
        <v>139</v>
      </c>
      <c r="Q238" t="s">
        <v>1138</v>
      </c>
      <c r="R238" t="s">
        <v>274</v>
      </c>
      <c r="S238" t="s">
        <v>142</v>
      </c>
      <c r="T238" t="s">
        <v>1313</v>
      </c>
      <c r="U238" t="s">
        <v>341</v>
      </c>
      <c r="V238" t="s">
        <v>145</v>
      </c>
      <c r="W238" t="s">
        <v>1139</v>
      </c>
      <c r="X238" t="s">
        <v>1314</v>
      </c>
    </row>
    <row r="239" spans="1:24">
      <c r="A239" t="s">
        <v>297</v>
      </c>
      <c r="B239" t="s">
        <v>1315</v>
      </c>
      <c r="C239" t="s">
        <v>1133</v>
      </c>
      <c r="D239" t="s">
        <v>40</v>
      </c>
      <c r="E239" t="s">
        <v>1316</v>
      </c>
      <c r="F239" t="s">
        <v>1317</v>
      </c>
      <c r="G239" t="s">
        <v>271</v>
      </c>
      <c r="H239" t="s">
        <v>272</v>
      </c>
      <c r="I239">
        <v>9889</v>
      </c>
      <c r="J239">
        <v>10086.780000000001</v>
      </c>
      <c r="K239">
        <v>10284.56</v>
      </c>
      <c r="L239">
        <v>10482.34</v>
      </c>
      <c r="M239">
        <v>10680.12</v>
      </c>
      <c r="N239">
        <v>10877.9</v>
      </c>
      <c r="O239">
        <v>11075.68</v>
      </c>
      <c r="P239" t="s">
        <v>139</v>
      </c>
      <c r="Q239" t="s">
        <v>1138</v>
      </c>
      <c r="R239" t="s">
        <v>274</v>
      </c>
      <c r="S239" t="s">
        <v>142</v>
      </c>
      <c r="T239" t="s">
        <v>1318</v>
      </c>
      <c r="U239" t="s">
        <v>341</v>
      </c>
      <c r="V239" t="s">
        <v>145</v>
      </c>
      <c r="W239" t="s">
        <v>1139</v>
      </c>
      <c r="X239" t="s">
        <v>1319</v>
      </c>
    </row>
    <row r="240" spans="1:24">
      <c r="A240" t="s">
        <v>297</v>
      </c>
      <c r="B240" t="s">
        <v>1320</v>
      </c>
      <c r="C240" t="s">
        <v>1133</v>
      </c>
      <c r="D240" t="s">
        <v>40</v>
      </c>
      <c r="E240" t="s">
        <v>1321</v>
      </c>
      <c r="F240" t="s">
        <v>1322</v>
      </c>
      <c r="G240" t="s">
        <v>1323</v>
      </c>
      <c r="H240" t="s">
        <v>1324</v>
      </c>
      <c r="I240">
        <v>100189</v>
      </c>
      <c r="J240">
        <v>102192.78</v>
      </c>
      <c r="K240">
        <v>104196.56</v>
      </c>
      <c r="L240">
        <v>106200.34</v>
      </c>
      <c r="M240">
        <v>108204.12</v>
      </c>
      <c r="N240">
        <v>110207.9</v>
      </c>
      <c r="O240">
        <v>112211.68</v>
      </c>
      <c r="P240" t="s">
        <v>139</v>
      </c>
      <c r="Q240" t="s">
        <v>1138</v>
      </c>
      <c r="R240" t="s">
        <v>274</v>
      </c>
      <c r="S240" t="s">
        <v>142</v>
      </c>
      <c r="T240" t="s">
        <v>1325</v>
      </c>
      <c r="U240" t="s">
        <v>341</v>
      </c>
      <c r="V240" t="s">
        <v>145</v>
      </c>
      <c r="W240" t="s">
        <v>1139</v>
      </c>
      <c r="X240" t="s">
        <v>1326</v>
      </c>
    </row>
    <row r="241" spans="1:24">
      <c r="A241" t="s">
        <v>297</v>
      </c>
      <c r="B241" t="s">
        <v>1327</v>
      </c>
      <c r="C241" t="s">
        <v>1133</v>
      </c>
      <c r="D241" t="s">
        <v>40</v>
      </c>
      <c r="E241" t="s">
        <v>1328</v>
      </c>
      <c r="F241" t="s">
        <v>1329</v>
      </c>
      <c r="G241" t="s">
        <v>1330</v>
      </c>
      <c r="H241" t="s">
        <v>810</v>
      </c>
      <c r="I241">
        <v>356922</v>
      </c>
      <c r="J241">
        <v>364060.44</v>
      </c>
      <c r="K241">
        <v>371198.88</v>
      </c>
      <c r="L241">
        <v>378337.32</v>
      </c>
      <c r="M241">
        <v>385475.76</v>
      </c>
      <c r="N241">
        <v>392614.2</v>
      </c>
      <c r="O241">
        <v>399752.64</v>
      </c>
      <c r="P241" t="s">
        <v>139</v>
      </c>
      <c r="Q241" t="s">
        <v>1138</v>
      </c>
      <c r="R241" t="s">
        <v>274</v>
      </c>
      <c r="S241" t="s">
        <v>142</v>
      </c>
      <c r="T241" t="s">
        <v>1331</v>
      </c>
      <c r="U241" t="s">
        <v>341</v>
      </c>
      <c r="V241" t="s">
        <v>145</v>
      </c>
      <c r="W241" t="s">
        <v>1139</v>
      </c>
      <c r="X241" t="s">
        <v>1332</v>
      </c>
    </row>
    <row r="242" spans="1:24">
      <c r="A242" t="s">
        <v>297</v>
      </c>
      <c r="B242" t="s">
        <v>1333</v>
      </c>
      <c r="C242" t="s">
        <v>1133</v>
      </c>
      <c r="D242" t="s">
        <v>40</v>
      </c>
      <c r="E242" t="s">
        <v>1334</v>
      </c>
      <c r="F242" t="s">
        <v>1335</v>
      </c>
      <c r="G242" t="s">
        <v>1336</v>
      </c>
      <c r="H242" t="s">
        <v>1215</v>
      </c>
      <c r="I242" t="s">
        <v>236</v>
      </c>
      <c r="J242">
        <v>15</v>
      </c>
      <c r="K242">
        <v>15</v>
      </c>
      <c r="L242">
        <v>15</v>
      </c>
      <c r="M242">
        <v>15</v>
      </c>
      <c r="N242">
        <v>15</v>
      </c>
      <c r="O242">
        <v>15</v>
      </c>
      <c r="P242" t="s">
        <v>139</v>
      </c>
      <c r="Q242" t="s">
        <v>1138</v>
      </c>
      <c r="R242" t="s">
        <v>274</v>
      </c>
      <c r="S242" t="s">
        <v>142</v>
      </c>
      <c r="T242" t="s">
        <v>1337</v>
      </c>
      <c r="U242" t="s">
        <v>341</v>
      </c>
      <c r="V242" t="s">
        <v>145</v>
      </c>
      <c r="W242" t="s">
        <v>1139</v>
      </c>
      <c r="X242" t="s">
        <v>1338</v>
      </c>
    </row>
    <row r="243" spans="1:24">
      <c r="A243" t="s">
        <v>297</v>
      </c>
      <c r="B243" t="s">
        <v>1339</v>
      </c>
      <c r="C243" t="s">
        <v>1133</v>
      </c>
      <c r="D243" t="s">
        <v>40</v>
      </c>
      <c r="E243" t="s">
        <v>1340</v>
      </c>
      <c r="F243" t="s">
        <v>1341</v>
      </c>
      <c r="G243" t="s">
        <v>1342</v>
      </c>
      <c r="H243" t="s">
        <v>1343</v>
      </c>
      <c r="I243">
        <v>1635</v>
      </c>
      <c r="J243">
        <v>1500</v>
      </c>
      <c r="K243">
        <v>1500</v>
      </c>
      <c r="L243">
        <v>1500</v>
      </c>
      <c r="M243">
        <v>1500</v>
      </c>
      <c r="N243">
        <v>1500</v>
      </c>
      <c r="O243">
        <v>1500</v>
      </c>
      <c r="P243" t="s">
        <v>139</v>
      </c>
      <c r="Q243" t="s">
        <v>1138</v>
      </c>
      <c r="R243" t="s">
        <v>141</v>
      </c>
      <c r="S243" t="s">
        <v>142</v>
      </c>
      <c r="T243" t="s">
        <v>1344</v>
      </c>
      <c r="U243" t="s">
        <v>341</v>
      </c>
      <c r="V243" t="s">
        <v>145</v>
      </c>
      <c r="W243" t="s">
        <v>1139</v>
      </c>
      <c r="X243" t="s">
        <v>1345</v>
      </c>
    </row>
    <row r="244" spans="1:24">
      <c r="A244" t="s">
        <v>297</v>
      </c>
      <c r="B244" t="s">
        <v>1346</v>
      </c>
      <c r="C244" t="s">
        <v>1133</v>
      </c>
      <c r="D244" t="s">
        <v>40</v>
      </c>
      <c r="E244" t="s">
        <v>1347</v>
      </c>
      <c r="F244" t="s">
        <v>1348</v>
      </c>
      <c r="G244" t="s">
        <v>1349</v>
      </c>
      <c r="H244" t="s">
        <v>1343</v>
      </c>
      <c r="I244" t="s">
        <v>236</v>
      </c>
      <c r="J244">
        <v>200</v>
      </c>
      <c r="K244">
        <v>200</v>
      </c>
      <c r="L244">
        <v>200</v>
      </c>
      <c r="M244">
        <v>200</v>
      </c>
      <c r="N244">
        <v>200</v>
      </c>
      <c r="O244">
        <v>200</v>
      </c>
      <c r="P244" t="s">
        <v>139</v>
      </c>
      <c r="Q244" t="s">
        <v>1138</v>
      </c>
      <c r="R244" t="s">
        <v>786</v>
      </c>
      <c r="S244" t="s">
        <v>142</v>
      </c>
      <c r="T244" t="s">
        <v>1350</v>
      </c>
      <c r="U244" t="s">
        <v>341</v>
      </c>
      <c r="V244" t="s">
        <v>145</v>
      </c>
      <c r="W244" t="s">
        <v>1139</v>
      </c>
      <c r="X244" t="s">
        <v>1351</v>
      </c>
    </row>
    <row r="245" spans="1:24">
      <c r="A245" t="s">
        <v>1352</v>
      </c>
      <c r="B245" t="s">
        <v>1353</v>
      </c>
      <c r="C245" t="s">
        <v>1354</v>
      </c>
      <c r="D245" t="s">
        <v>1355</v>
      </c>
      <c r="E245" t="s">
        <v>1356</v>
      </c>
      <c r="F245" t="s">
        <v>1357</v>
      </c>
      <c r="G245" t="s">
        <v>1358</v>
      </c>
      <c r="H245" t="s">
        <v>44</v>
      </c>
      <c r="I245">
        <v>1.17</v>
      </c>
      <c r="J245" t="s">
        <v>1359</v>
      </c>
      <c r="K245" t="s">
        <v>1360</v>
      </c>
      <c r="L245" t="s">
        <v>1361</v>
      </c>
      <c r="M245" t="s">
        <v>1362</v>
      </c>
      <c r="N245" t="s">
        <v>1363</v>
      </c>
      <c r="O245">
        <v>2</v>
      </c>
      <c r="P245" t="s">
        <v>1364</v>
      </c>
      <c r="Q245" t="s">
        <v>273</v>
      </c>
      <c r="R245" t="s">
        <v>141</v>
      </c>
      <c r="S245" t="s">
        <v>171</v>
      </c>
      <c r="T245" t="s">
        <v>1365</v>
      </c>
      <c r="U245" t="s">
        <v>276</v>
      </c>
      <c r="V245" t="s">
        <v>277</v>
      </c>
      <c r="W245" t="s">
        <v>1366</v>
      </c>
      <c r="X245" t="s">
        <v>1367</v>
      </c>
    </row>
    <row r="246" spans="1:24">
      <c r="A246" t="s">
        <v>1352</v>
      </c>
      <c r="B246" t="s">
        <v>1368</v>
      </c>
      <c r="C246" t="s">
        <v>1354</v>
      </c>
      <c r="D246" t="s">
        <v>1355</v>
      </c>
      <c r="E246" t="s">
        <v>1369</v>
      </c>
      <c r="F246" t="s">
        <v>1370</v>
      </c>
      <c r="G246" t="s">
        <v>1371</v>
      </c>
      <c r="H246" t="s">
        <v>44</v>
      </c>
      <c r="I246">
        <v>60</v>
      </c>
      <c r="J246">
        <v>60</v>
      </c>
      <c r="K246">
        <v>65</v>
      </c>
      <c r="L246">
        <v>70</v>
      </c>
      <c r="M246">
        <v>70</v>
      </c>
      <c r="N246">
        <v>75</v>
      </c>
      <c r="O246">
        <v>80</v>
      </c>
      <c r="P246" t="s">
        <v>164</v>
      </c>
      <c r="Q246" t="s">
        <v>273</v>
      </c>
      <c r="R246" t="s">
        <v>786</v>
      </c>
      <c r="S246" t="s">
        <v>142</v>
      </c>
      <c r="T246" t="s">
        <v>1365</v>
      </c>
      <c r="U246" t="s">
        <v>276</v>
      </c>
      <c r="V246" t="s">
        <v>277</v>
      </c>
      <c r="W246" t="s">
        <v>1366</v>
      </c>
      <c r="X246" t="s">
        <v>1367</v>
      </c>
    </row>
    <row r="247" spans="1:24">
      <c r="A247" t="s">
        <v>1352</v>
      </c>
      <c r="B247" t="s">
        <v>1372</v>
      </c>
      <c r="C247" t="s">
        <v>1354</v>
      </c>
      <c r="D247" t="s">
        <v>1355</v>
      </c>
      <c r="E247" t="s">
        <v>1373</v>
      </c>
      <c r="F247" t="s">
        <v>1374</v>
      </c>
      <c r="G247" t="s">
        <v>1375</v>
      </c>
      <c r="H247" t="s">
        <v>44</v>
      </c>
      <c r="I247">
        <v>80</v>
      </c>
      <c r="J247">
        <v>80</v>
      </c>
      <c r="K247">
        <v>85</v>
      </c>
      <c r="L247">
        <v>85</v>
      </c>
      <c r="M247">
        <v>85</v>
      </c>
      <c r="N247">
        <v>85</v>
      </c>
      <c r="O247">
        <v>90</v>
      </c>
      <c r="P247" t="s">
        <v>164</v>
      </c>
      <c r="Q247" t="s">
        <v>273</v>
      </c>
      <c r="R247" t="s">
        <v>786</v>
      </c>
      <c r="S247" t="s">
        <v>142</v>
      </c>
      <c r="T247" t="s">
        <v>1365</v>
      </c>
      <c r="U247" t="s">
        <v>276</v>
      </c>
      <c r="V247" t="s">
        <v>411</v>
      </c>
      <c r="W247" t="s">
        <v>1366</v>
      </c>
      <c r="X247" t="s">
        <v>1367</v>
      </c>
    </row>
    <row r="248" spans="1:24">
      <c r="A248" t="s">
        <v>1352</v>
      </c>
      <c r="B248" t="s">
        <v>1376</v>
      </c>
      <c r="C248" t="s">
        <v>1354</v>
      </c>
      <c r="D248" t="s">
        <v>1355</v>
      </c>
      <c r="E248" t="s">
        <v>1377</v>
      </c>
      <c r="F248" t="s">
        <v>1378</v>
      </c>
      <c r="G248" t="s">
        <v>1379</v>
      </c>
      <c r="H248" t="s">
        <v>44</v>
      </c>
      <c r="I248">
        <v>50</v>
      </c>
      <c r="J248">
        <v>60</v>
      </c>
      <c r="K248">
        <v>65</v>
      </c>
      <c r="L248">
        <v>70</v>
      </c>
      <c r="M248">
        <v>75</v>
      </c>
      <c r="N248">
        <v>80</v>
      </c>
      <c r="O248">
        <v>80</v>
      </c>
      <c r="P248" t="s">
        <v>164</v>
      </c>
      <c r="Q248" t="s">
        <v>273</v>
      </c>
      <c r="R248" t="s">
        <v>786</v>
      </c>
      <c r="S248" t="s">
        <v>142</v>
      </c>
      <c r="T248" t="s">
        <v>1365</v>
      </c>
      <c r="U248" t="s">
        <v>276</v>
      </c>
      <c r="V248" t="s">
        <v>411</v>
      </c>
      <c r="W248" t="s">
        <v>1366</v>
      </c>
      <c r="X248" t="s">
        <v>1367</v>
      </c>
    </row>
    <row r="249" spans="1:24">
      <c r="A249" t="s">
        <v>1352</v>
      </c>
      <c r="B249" t="s">
        <v>1380</v>
      </c>
      <c r="C249" t="s">
        <v>1354</v>
      </c>
      <c r="D249" t="s">
        <v>1355</v>
      </c>
      <c r="E249" t="s">
        <v>1381</v>
      </c>
      <c r="F249" t="s">
        <v>1382</v>
      </c>
      <c r="G249" t="s">
        <v>1383</v>
      </c>
      <c r="H249" t="s">
        <v>44</v>
      </c>
      <c r="I249">
        <v>95</v>
      </c>
      <c r="J249">
        <v>95</v>
      </c>
      <c r="K249">
        <v>95</v>
      </c>
      <c r="L249">
        <v>95</v>
      </c>
      <c r="M249">
        <v>98</v>
      </c>
      <c r="N249">
        <v>98</v>
      </c>
      <c r="O249">
        <v>98</v>
      </c>
      <c r="P249" t="s">
        <v>164</v>
      </c>
      <c r="Q249" t="s">
        <v>273</v>
      </c>
      <c r="R249" t="s">
        <v>786</v>
      </c>
      <c r="S249" t="s">
        <v>171</v>
      </c>
      <c r="T249" t="s">
        <v>1365</v>
      </c>
      <c r="U249" t="s">
        <v>276</v>
      </c>
      <c r="V249" t="s">
        <v>411</v>
      </c>
      <c r="W249" t="s">
        <v>1366</v>
      </c>
      <c r="X249" t="s">
        <v>1367</v>
      </c>
    </row>
    <row r="250" spans="1:24">
      <c r="A250" t="s">
        <v>1352</v>
      </c>
      <c r="B250" t="s">
        <v>1384</v>
      </c>
      <c r="C250" t="s">
        <v>1354</v>
      </c>
      <c r="D250" t="s">
        <v>1355</v>
      </c>
      <c r="E250" t="s">
        <v>1385</v>
      </c>
      <c r="F250" t="s">
        <v>1386</v>
      </c>
      <c r="G250" t="s">
        <v>1387</v>
      </c>
      <c r="H250" t="s">
        <v>44</v>
      </c>
      <c r="I250">
        <v>50</v>
      </c>
      <c r="J250">
        <v>50</v>
      </c>
      <c r="K250">
        <v>55</v>
      </c>
      <c r="L250">
        <v>60</v>
      </c>
      <c r="M250">
        <v>65</v>
      </c>
      <c r="N250">
        <v>70</v>
      </c>
      <c r="O250">
        <v>75</v>
      </c>
      <c r="P250" t="s">
        <v>139</v>
      </c>
      <c r="Q250" t="s">
        <v>273</v>
      </c>
      <c r="R250" t="s">
        <v>141</v>
      </c>
      <c r="S250" t="s">
        <v>142</v>
      </c>
      <c r="T250" t="s">
        <v>1365</v>
      </c>
      <c r="U250" t="s">
        <v>276</v>
      </c>
      <c r="V250" t="s">
        <v>411</v>
      </c>
      <c r="W250" t="s">
        <v>1366</v>
      </c>
      <c r="X250" t="s">
        <v>1367</v>
      </c>
    </row>
    <row r="251" spans="1:24">
      <c r="A251" t="s">
        <v>1352</v>
      </c>
      <c r="B251" t="s">
        <v>1388</v>
      </c>
      <c r="C251" t="s">
        <v>1354</v>
      </c>
      <c r="D251" t="s">
        <v>1355</v>
      </c>
      <c r="E251" t="s">
        <v>1389</v>
      </c>
      <c r="F251" t="s">
        <v>1390</v>
      </c>
      <c r="G251" t="s">
        <v>1391</v>
      </c>
      <c r="H251" t="s">
        <v>44</v>
      </c>
      <c r="I251">
        <v>30</v>
      </c>
      <c r="J251">
        <v>30</v>
      </c>
      <c r="K251">
        <v>35</v>
      </c>
      <c r="L251">
        <v>40</v>
      </c>
      <c r="M251">
        <v>45</v>
      </c>
      <c r="N251">
        <v>50</v>
      </c>
      <c r="O251">
        <v>60</v>
      </c>
      <c r="P251" t="s">
        <v>164</v>
      </c>
      <c r="Q251" t="s">
        <v>273</v>
      </c>
      <c r="R251" t="s">
        <v>141</v>
      </c>
      <c r="S251" t="s">
        <v>142</v>
      </c>
      <c r="T251" t="s">
        <v>1365</v>
      </c>
      <c r="U251" t="s">
        <v>276</v>
      </c>
      <c r="V251" t="s">
        <v>411</v>
      </c>
      <c r="W251" t="s">
        <v>1366</v>
      </c>
      <c r="X251" t="s">
        <v>1367</v>
      </c>
    </row>
    <row r="252" spans="1:24">
      <c r="A252" t="s">
        <v>1352</v>
      </c>
      <c r="B252" t="s">
        <v>1392</v>
      </c>
      <c r="C252" t="s">
        <v>1354</v>
      </c>
      <c r="D252" t="s">
        <v>1355</v>
      </c>
      <c r="E252" t="s">
        <v>1393</v>
      </c>
      <c r="F252" t="s">
        <v>1394</v>
      </c>
      <c r="G252" t="s">
        <v>1395</v>
      </c>
      <c r="H252" t="s">
        <v>44</v>
      </c>
      <c r="I252">
        <v>50</v>
      </c>
      <c r="J252">
        <v>50</v>
      </c>
      <c r="K252">
        <v>60</v>
      </c>
      <c r="L252">
        <v>60</v>
      </c>
      <c r="M252">
        <v>70</v>
      </c>
      <c r="N252">
        <v>70</v>
      </c>
      <c r="O252">
        <v>75</v>
      </c>
      <c r="P252" t="s">
        <v>164</v>
      </c>
      <c r="Q252" t="s">
        <v>273</v>
      </c>
      <c r="R252" t="s">
        <v>141</v>
      </c>
      <c r="S252" t="s">
        <v>142</v>
      </c>
      <c r="T252" t="s">
        <v>1365</v>
      </c>
      <c r="U252" t="s">
        <v>276</v>
      </c>
      <c r="V252" t="s">
        <v>411</v>
      </c>
      <c r="W252" t="s">
        <v>1366</v>
      </c>
      <c r="X252" t="s">
        <v>1367</v>
      </c>
    </row>
    <row r="253" spans="1:24">
      <c r="A253" t="s">
        <v>1352</v>
      </c>
      <c r="B253" t="s">
        <v>1396</v>
      </c>
      <c r="C253" t="s">
        <v>1354</v>
      </c>
      <c r="D253" t="s">
        <v>1355</v>
      </c>
      <c r="E253" t="s">
        <v>1397</v>
      </c>
      <c r="F253" t="s">
        <v>1398</v>
      </c>
      <c r="G253" t="s">
        <v>1399</v>
      </c>
      <c r="H253" t="s">
        <v>44</v>
      </c>
      <c r="I253">
        <v>20</v>
      </c>
      <c r="J253">
        <v>20</v>
      </c>
      <c r="K253">
        <v>30</v>
      </c>
      <c r="L253">
        <v>40</v>
      </c>
      <c r="M253">
        <v>50</v>
      </c>
      <c r="N253">
        <v>75</v>
      </c>
      <c r="O253">
        <v>100</v>
      </c>
      <c r="P253" t="s">
        <v>164</v>
      </c>
      <c r="Q253" t="s">
        <v>273</v>
      </c>
      <c r="R253" t="s">
        <v>141</v>
      </c>
      <c r="S253" t="s">
        <v>363</v>
      </c>
      <c r="T253" t="s">
        <v>1365</v>
      </c>
      <c r="U253" t="s">
        <v>276</v>
      </c>
      <c r="V253" t="s">
        <v>411</v>
      </c>
      <c r="W253" t="s">
        <v>1366</v>
      </c>
      <c r="X253" t="s">
        <v>1367</v>
      </c>
    </row>
    <row r="254" spans="1:24">
      <c r="A254" t="s">
        <v>1352</v>
      </c>
      <c r="B254" t="s">
        <v>1400</v>
      </c>
      <c r="C254" t="s">
        <v>1354</v>
      </c>
      <c r="D254" t="s">
        <v>1355</v>
      </c>
      <c r="E254" t="s">
        <v>1401</v>
      </c>
      <c r="F254" t="s">
        <v>1402</v>
      </c>
      <c r="G254" t="s">
        <v>1403</v>
      </c>
      <c r="H254" t="s">
        <v>44</v>
      </c>
      <c r="I254">
        <v>70</v>
      </c>
      <c r="J254">
        <v>70</v>
      </c>
      <c r="K254">
        <v>75</v>
      </c>
      <c r="L254">
        <v>75</v>
      </c>
      <c r="M254">
        <v>80</v>
      </c>
      <c r="N254">
        <v>80</v>
      </c>
      <c r="O254">
        <v>80</v>
      </c>
      <c r="P254" t="s">
        <v>164</v>
      </c>
      <c r="Q254" t="s">
        <v>273</v>
      </c>
      <c r="R254" t="s">
        <v>141</v>
      </c>
      <c r="S254" t="s">
        <v>142</v>
      </c>
      <c r="T254" t="s">
        <v>1365</v>
      </c>
      <c r="U254" t="s">
        <v>276</v>
      </c>
      <c r="V254" t="s">
        <v>411</v>
      </c>
      <c r="W254" t="s">
        <v>1366</v>
      </c>
      <c r="X254" t="s">
        <v>1367</v>
      </c>
    </row>
    <row r="255" spans="1:24">
      <c r="A255" t="s">
        <v>1352</v>
      </c>
      <c r="B255" t="s">
        <v>1404</v>
      </c>
      <c r="C255" t="s">
        <v>1354</v>
      </c>
      <c r="D255" t="s">
        <v>1355</v>
      </c>
      <c r="E255" t="s">
        <v>1405</v>
      </c>
      <c r="F255" t="s">
        <v>1406</v>
      </c>
      <c r="G255" t="s">
        <v>1407</v>
      </c>
      <c r="H255" t="s">
        <v>44</v>
      </c>
      <c r="I255">
        <v>90</v>
      </c>
      <c r="J255">
        <v>90</v>
      </c>
      <c r="K255">
        <v>90</v>
      </c>
      <c r="L255">
        <v>95</v>
      </c>
      <c r="M255">
        <v>95</v>
      </c>
      <c r="N255">
        <v>95</v>
      </c>
      <c r="O255">
        <v>95</v>
      </c>
      <c r="P255" t="s">
        <v>1364</v>
      </c>
      <c r="Q255" t="s">
        <v>273</v>
      </c>
      <c r="R255" t="s">
        <v>141</v>
      </c>
      <c r="S255" t="s">
        <v>142</v>
      </c>
      <c r="T255" t="s">
        <v>1365</v>
      </c>
      <c r="U255" t="s">
        <v>276</v>
      </c>
      <c r="V255" t="s">
        <v>411</v>
      </c>
      <c r="W255" t="s">
        <v>1366</v>
      </c>
      <c r="X255" t="s">
        <v>1367</v>
      </c>
    </row>
    <row r="256" spans="1:24">
      <c r="D256" t="s">
        <v>1408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7AE2A-E7A5-48E7-A36C-882E2359872B}">
  <sheetPr filterMode="1"/>
  <dimension ref="A1:AE1939"/>
  <sheetViews>
    <sheetView workbookViewId="0">
      <selection activeCell="J2" sqref="J2"/>
    </sheetView>
  </sheetViews>
  <sheetFormatPr defaultRowHeight="15"/>
  <cols>
    <col min="1" max="1" width="33.5703125" bestFit="1" customWidth="1"/>
    <col min="2" max="6" width="33.5703125" customWidth="1"/>
    <col min="9" max="9" width="8.7109375" bestFit="1" customWidth="1"/>
    <col min="10" max="31" width="61" customWidth="1"/>
  </cols>
  <sheetData>
    <row r="1" spans="1:31">
      <c r="R1">
        <v>2022</v>
      </c>
      <c r="S1">
        <v>2023</v>
      </c>
      <c r="T1">
        <v>2024</v>
      </c>
      <c r="U1">
        <v>2025</v>
      </c>
      <c r="V1">
        <v>2026</v>
      </c>
      <c r="W1">
        <v>2027</v>
      </c>
    </row>
    <row r="2" spans="1:31" ht="60">
      <c r="A2" t="s">
        <v>1409</v>
      </c>
      <c r="B2" t="s">
        <v>1410</v>
      </c>
      <c r="C2" t="s">
        <v>1411</v>
      </c>
      <c r="D2" t="s">
        <v>1412</v>
      </c>
      <c r="E2" t="s">
        <v>1413</v>
      </c>
      <c r="F2" t="s">
        <v>1414</v>
      </c>
      <c r="G2" t="s">
        <v>1415</v>
      </c>
      <c r="H2" t="s">
        <v>1416</v>
      </c>
      <c r="I2" s="39" t="s">
        <v>15</v>
      </c>
      <c r="J2" s="40" t="s">
        <v>1417</v>
      </c>
      <c r="K2" s="39" t="s">
        <v>1418</v>
      </c>
      <c r="L2" s="39" t="s">
        <v>18</v>
      </c>
      <c r="M2" s="39" t="s">
        <v>124</v>
      </c>
      <c r="N2" s="39" t="s">
        <v>1419</v>
      </c>
      <c r="O2" s="40" t="s">
        <v>1420</v>
      </c>
      <c r="P2" s="39" t="s">
        <v>1421</v>
      </c>
      <c r="Q2" s="41" t="s">
        <v>1422</v>
      </c>
      <c r="R2" s="41" t="s">
        <v>118</v>
      </c>
      <c r="S2" s="41" t="s">
        <v>119</v>
      </c>
      <c r="T2" s="41" t="s">
        <v>120</v>
      </c>
      <c r="U2" s="41" t="s">
        <v>121</v>
      </c>
      <c r="V2" s="41" t="s">
        <v>122</v>
      </c>
      <c r="W2" s="41" t="s">
        <v>123</v>
      </c>
      <c r="X2" s="40" t="s">
        <v>1423</v>
      </c>
      <c r="Y2" s="40" t="s">
        <v>1424</v>
      </c>
      <c r="Z2" s="40" t="s">
        <v>1425</v>
      </c>
      <c r="AA2" s="39" t="s">
        <v>125</v>
      </c>
      <c r="AB2" s="40" t="s">
        <v>1426</v>
      </c>
      <c r="AC2" s="39" t="s">
        <v>1427</v>
      </c>
      <c r="AD2" s="39" t="s">
        <v>1428</v>
      </c>
      <c r="AE2" s="39" t="s">
        <v>16</v>
      </c>
    </row>
    <row r="3" spans="1:31" ht="45" hidden="1">
      <c r="A3" t="str">
        <f>$G3&amp;$I3&amp;R$1</f>
        <v>FACEDG072022</v>
      </c>
      <c r="B3" t="str">
        <f>$G3&amp;$I3&amp;S$1</f>
        <v>FACEDG072023</v>
      </c>
      <c r="C3" t="str">
        <f>$G3&amp;$I3&amp;T$1</f>
        <v>FACEDG072024</v>
      </c>
      <c r="D3" t="str">
        <f>$G3&amp;$I3&amp;U$1</f>
        <v>FACEDG072025</v>
      </c>
      <c r="E3" t="str">
        <f t="shared" ref="E3:F18" si="0">$G3&amp;$I3&amp;V$1</f>
        <v>FACEDG072026</v>
      </c>
      <c r="F3" t="str">
        <f t="shared" si="0"/>
        <v>FACEDG072027</v>
      </c>
      <c r="G3" t="s">
        <v>74</v>
      </c>
      <c r="H3" t="s">
        <v>1429</v>
      </c>
      <c r="I3" s="38" t="str">
        <f>VLOOKUP(J3,Planilha2!B:C,2,0)</f>
        <v>G07</v>
      </c>
      <c r="J3" s="38" t="s">
        <v>1430</v>
      </c>
      <c r="K3" s="38" t="s">
        <v>145</v>
      </c>
      <c r="L3" s="38" t="s">
        <v>63</v>
      </c>
      <c r="M3" s="38" t="s">
        <v>715</v>
      </c>
      <c r="N3" s="38" t="s">
        <v>1431</v>
      </c>
      <c r="O3" s="38" t="s">
        <v>1432</v>
      </c>
      <c r="P3" s="38" t="s">
        <v>44</v>
      </c>
      <c r="Q3" s="38">
        <v>43.06</v>
      </c>
      <c r="R3" s="38">
        <v>44</v>
      </c>
      <c r="S3" s="38">
        <v>44</v>
      </c>
      <c r="T3" s="38">
        <v>45</v>
      </c>
      <c r="U3" s="38">
        <v>45</v>
      </c>
      <c r="V3" s="38">
        <v>46</v>
      </c>
      <c r="W3" s="38">
        <v>46</v>
      </c>
      <c r="X3" s="38" t="s">
        <v>142</v>
      </c>
      <c r="Y3" s="38" t="s">
        <v>172</v>
      </c>
      <c r="Z3" s="38"/>
      <c r="AA3" s="38" t="s">
        <v>382</v>
      </c>
      <c r="AB3" s="38" t="s">
        <v>144</v>
      </c>
      <c r="AC3" s="38" t="s">
        <v>1433</v>
      </c>
      <c r="AD3" s="38" t="s">
        <v>74</v>
      </c>
      <c r="AE3" s="38" t="s">
        <v>40</v>
      </c>
    </row>
    <row r="4" spans="1:31" ht="60" hidden="1">
      <c r="A4" t="str">
        <f t="shared" ref="A4:A67" si="1">$G4&amp;$I4&amp;R$1</f>
        <v>FACEDG012022</v>
      </c>
      <c r="B4" t="str">
        <f t="shared" ref="B4:B67" si="2">$G4&amp;$I4&amp;S$1</f>
        <v>FACEDG012023</v>
      </c>
      <c r="C4" t="str">
        <f t="shared" ref="C4:C67" si="3">$G4&amp;$I4&amp;T$1</f>
        <v>FACEDG012024</v>
      </c>
      <c r="D4" t="str">
        <f t="shared" ref="D4:F67" si="4">$G4&amp;$I4&amp;U$1</f>
        <v>FACEDG012025</v>
      </c>
      <c r="E4" t="str">
        <f t="shared" si="0"/>
        <v>FACEDG012026</v>
      </c>
      <c r="F4" t="str">
        <f t="shared" si="0"/>
        <v>FACEDG012027</v>
      </c>
      <c r="G4" t="s">
        <v>74</v>
      </c>
      <c r="H4" t="s">
        <v>1429</v>
      </c>
      <c r="I4" s="38" t="str">
        <f>VLOOKUP(J4,Planilha2!B:C,2,0)</f>
        <v>G01</v>
      </c>
      <c r="J4" s="38" t="s">
        <v>41</v>
      </c>
      <c r="K4" s="38" t="s">
        <v>145</v>
      </c>
      <c r="L4" s="38" t="s">
        <v>1434</v>
      </c>
      <c r="M4" s="38" t="s">
        <v>715</v>
      </c>
      <c r="N4" s="38" t="s">
        <v>1431</v>
      </c>
      <c r="O4" s="38" t="s">
        <v>1435</v>
      </c>
      <c r="P4" s="38" t="s">
        <v>44</v>
      </c>
      <c r="Q4" s="38">
        <v>64.930000000000007</v>
      </c>
      <c r="R4" s="38">
        <v>65</v>
      </c>
      <c r="S4" s="38">
        <v>65</v>
      </c>
      <c r="T4" s="38">
        <v>66</v>
      </c>
      <c r="U4" s="38">
        <v>66</v>
      </c>
      <c r="V4" s="38">
        <v>67</v>
      </c>
      <c r="W4" s="38">
        <v>67</v>
      </c>
      <c r="X4" s="38" t="s">
        <v>142</v>
      </c>
      <c r="Y4" s="38" t="s">
        <v>172</v>
      </c>
      <c r="Z4" s="38"/>
      <c r="AA4" s="38" t="s">
        <v>382</v>
      </c>
      <c r="AB4" s="38" t="s">
        <v>144</v>
      </c>
      <c r="AC4" s="38" t="s">
        <v>1433</v>
      </c>
      <c r="AD4" s="38" t="s">
        <v>74</v>
      </c>
      <c r="AE4" s="38" t="s">
        <v>40</v>
      </c>
    </row>
    <row r="5" spans="1:31" ht="45" hidden="1">
      <c r="A5" t="str">
        <f t="shared" si="1"/>
        <v>FACEDG022022</v>
      </c>
      <c r="B5" t="str">
        <f t="shared" si="2"/>
        <v>FACEDG022023</v>
      </c>
      <c r="C5" t="str">
        <f t="shared" si="3"/>
        <v>FACEDG022024</v>
      </c>
      <c r="D5" t="str">
        <f t="shared" si="4"/>
        <v>FACEDG022025</v>
      </c>
      <c r="E5" t="str">
        <f t="shared" si="0"/>
        <v>FACEDG022026</v>
      </c>
      <c r="F5" t="str">
        <f t="shared" si="0"/>
        <v>FACEDG022027</v>
      </c>
      <c r="G5" t="s">
        <v>74</v>
      </c>
      <c r="H5" t="s">
        <v>1429</v>
      </c>
      <c r="I5" s="38" t="str">
        <f>VLOOKUP(J5,Planilha2!B:C,2,0)</f>
        <v>G02</v>
      </c>
      <c r="J5" s="38" t="s">
        <v>1436</v>
      </c>
      <c r="K5" s="38" t="s">
        <v>145</v>
      </c>
      <c r="L5" s="38"/>
      <c r="M5" s="38" t="s">
        <v>717</v>
      </c>
      <c r="N5" s="38" t="s">
        <v>1431</v>
      </c>
      <c r="O5" s="38" t="s">
        <v>1437</v>
      </c>
      <c r="P5" s="38" t="s">
        <v>44</v>
      </c>
      <c r="Q5" s="38">
        <v>11.96</v>
      </c>
      <c r="R5" s="38">
        <v>11</v>
      </c>
      <c r="S5" s="38">
        <v>11</v>
      </c>
      <c r="T5" s="38">
        <v>11</v>
      </c>
      <c r="U5" s="38">
        <v>11</v>
      </c>
      <c r="V5" s="38">
        <v>11</v>
      </c>
      <c r="W5" s="38">
        <v>11</v>
      </c>
      <c r="X5" s="38" t="s">
        <v>142</v>
      </c>
      <c r="Y5" s="38" t="s">
        <v>172</v>
      </c>
      <c r="Z5" s="38"/>
      <c r="AA5" s="38" t="s">
        <v>382</v>
      </c>
      <c r="AB5" s="38" t="s">
        <v>144</v>
      </c>
      <c r="AC5" s="38" t="s">
        <v>1433</v>
      </c>
      <c r="AD5" s="38" t="s">
        <v>74</v>
      </c>
      <c r="AE5" s="38" t="s">
        <v>40</v>
      </c>
    </row>
    <row r="6" spans="1:31" ht="45" hidden="1">
      <c r="A6" t="str">
        <f t="shared" si="1"/>
        <v>FACEDG032022</v>
      </c>
      <c r="B6" t="str">
        <f t="shared" si="2"/>
        <v>FACEDG032023</v>
      </c>
      <c r="C6" t="str">
        <f t="shared" si="3"/>
        <v>FACEDG032024</v>
      </c>
      <c r="D6" t="str">
        <f t="shared" si="4"/>
        <v>FACEDG032025</v>
      </c>
      <c r="E6" t="str">
        <f t="shared" si="0"/>
        <v>FACEDG032026</v>
      </c>
      <c r="F6" t="str">
        <f t="shared" si="0"/>
        <v>FACEDG032027</v>
      </c>
      <c r="G6" t="s">
        <v>74</v>
      </c>
      <c r="H6" t="s">
        <v>1429</v>
      </c>
      <c r="I6" s="38" t="str">
        <f>VLOOKUP(J6,Planilha2!B:C,2,0)</f>
        <v>G03</v>
      </c>
      <c r="J6" s="38" t="s">
        <v>1438</v>
      </c>
      <c r="K6" s="38" t="s">
        <v>165</v>
      </c>
      <c r="L6" s="38" t="s">
        <v>1439</v>
      </c>
      <c r="M6" s="38" t="s">
        <v>717</v>
      </c>
      <c r="N6" s="38" t="s">
        <v>1431</v>
      </c>
      <c r="O6" s="38" t="s">
        <v>1440</v>
      </c>
      <c r="P6" s="38" t="s">
        <v>44</v>
      </c>
      <c r="Q6" s="38">
        <v>9.0399999999999991</v>
      </c>
      <c r="R6" s="38">
        <v>9</v>
      </c>
      <c r="S6" s="38">
        <v>9</v>
      </c>
      <c r="T6" s="38">
        <v>9</v>
      </c>
      <c r="U6" s="38">
        <v>9</v>
      </c>
      <c r="V6" s="38">
        <v>9</v>
      </c>
      <c r="W6" s="38">
        <v>9</v>
      </c>
      <c r="X6" s="38" t="s">
        <v>142</v>
      </c>
      <c r="Y6" s="38" t="s">
        <v>1441</v>
      </c>
      <c r="Z6" s="42" t="s">
        <v>1442</v>
      </c>
      <c r="AA6" s="38" t="s">
        <v>382</v>
      </c>
      <c r="AB6" s="38" t="s">
        <v>144</v>
      </c>
      <c r="AC6" s="43" t="s">
        <v>1433</v>
      </c>
      <c r="AD6" s="38" t="s">
        <v>74</v>
      </c>
      <c r="AE6" s="38" t="s">
        <v>40</v>
      </c>
    </row>
    <row r="7" spans="1:31" ht="60" hidden="1">
      <c r="A7" t="str">
        <f t="shared" si="1"/>
        <v>FACEDG042022</v>
      </c>
      <c r="B7" t="str">
        <f t="shared" si="2"/>
        <v>FACEDG042023</v>
      </c>
      <c r="C7" t="str">
        <f t="shared" si="3"/>
        <v>FACEDG042024</v>
      </c>
      <c r="D7" t="str">
        <f t="shared" si="4"/>
        <v>FACEDG042025</v>
      </c>
      <c r="E7" t="str">
        <f t="shared" si="0"/>
        <v>FACEDG042026</v>
      </c>
      <c r="F7" t="str">
        <f t="shared" si="0"/>
        <v>FACEDG042027</v>
      </c>
      <c r="G7" t="s">
        <v>74</v>
      </c>
      <c r="H7" t="s">
        <v>1429</v>
      </c>
      <c r="I7" s="38" t="str">
        <f>VLOOKUP(J7,Planilha2!B:C,2,0)</f>
        <v>G04</v>
      </c>
      <c r="J7" s="38" t="s">
        <v>1443</v>
      </c>
      <c r="K7" s="38" t="s">
        <v>145</v>
      </c>
      <c r="L7" s="38"/>
      <c r="M7" s="38" t="s">
        <v>717</v>
      </c>
      <c r="N7" s="38" t="s">
        <v>1431</v>
      </c>
      <c r="O7" s="38" t="s">
        <v>1444</v>
      </c>
      <c r="P7" s="38" t="s">
        <v>44</v>
      </c>
      <c r="Q7" s="38">
        <v>51.75</v>
      </c>
      <c r="R7" s="38">
        <v>51</v>
      </c>
      <c r="S7" s="38">
        <v>51</v>
      </c>
      <c r="T7" s="38">
        <v>51</v>
      </c>
      <c r="U7" s="38">
        <v>51</v>
      </c>
      <c r="V7" s="38">
        <v>51</v>
      </c>
      <c r="W7" s="38">
        <v>51</v>
      </c>
      <c r="X7" s="38" t="s">
        <v>142</v>
      </c>
      <c r="Y7" s="38" t="s">
        <v>172</v>
      </c>
      <c r="Z7" s="38" t="s">
        <v>1445</v>
      </c>
      <c r="AA7" s="38" t="s">
        <v>382</v>
      </c>
      <c r="AB7" s="38" t="s">
        <v>144</v>
      </c>
      <c r="AC7" s="38" t="s">
        <v>1433</v>
      </c>
      <c r="AD7" s="38" t="s">
        <v>74</v>
      </c>
      <c r="AE7" s="38" t="s">
        <v>40</v>
      </c>
    </row>
    <row r="8" spans="1:31" ht="45" hidden="1">
      <c r="A8" t="str">
        <f t="shared" si="1"/>
        <v>FACEDG052022</v>
      </c>
      <c r="B8" t="str">
        <f t="shared" si="2"/>
        <v>FACEDG052023</v>
      </c>
      <c r="C8" t="str">
        <f t="shared" si="3"/>
        <v>FACEDG052024</v>
      </c>
      <c r="D8" t="str">
        <f t="shared" si="4"/>
        <v>FACEDG052025</v>
      </c>
      <c r="E8" t="str">
        <f t="shared" si="0"/>
        <v>FACEDG052026</v>
      </c>
      <c r="F8" t="str">
        <f t="shared" si="0"/>
        <v>FACEDG052027</v>
      </c>
      <c r="G8" t="s">
        <v>74</v>
      </c>
      <c r="H8" t="s">
        <v>1429</v>
      </c>
      <c r="I8" s="38" t="str">
        <f>VLOOKUP(J8,Planilha2!B:C,2,0)</f>
        <v>G05</v>
      </c>
      <c r="J8" s="38" t="s">
        <v>1446</v>
      </c>
      <c r="K8" s="38" t="s">
        <v>165</v>
      </c>
      <c r="L8" s="38" t="s">
        <v>1439</v>
      </c>
      <c r="M8" s="38" t="s">
        <v>717</v>
      </c>
      <c r="N8" s="38" t="s">
        <v>1431</v>
      </c>
      <c r="O8" s="38" t="s">
        <v>1447</v>
      </c>
      <c r="P8" s="38" t="s">
        <v>44</v>
      </c>
      <c r="Q8" s="38">
        <v>54.9</v>
      </c>
      <c r="R8" s="38">
        <v>54</v>
      </c>
      <c r="S8" s="38">
        <v>54</v>
      </c>
      <c r="T8" s="38">
        <v>53</v>
      </c>
      <c r="U8" s="38">
        <v>53</v>
      </c>
      <c r="V8" s="38">
        <v>52</v>
      </c>
      <c r="W8" s="38">
        <v>52</v>
      </c>
      <c r="X8" s="38" t="s">
        <v>142</v>
      </c>
      <c r="Y8" s="38" t="s">
        <v>1441</v>
      </c>
      <c r="Z8" s="42" t="s">
        <v>1448</v>
      </c>
      <c r="AA8" s="38" t="s">
        <v>382</v>
      </c>
      <c r="AB8" s="38" t="s">
        <v>144</v>
      </c>
      <c r="AC8" s="38" t="s">
        <v>1433</v>
      </c>
      <c r="AD8" s="38" t="s">
        <v>74</v>
      </c>
      <c r="AE8" s="38" t="s">
        <v>40</v>
      </c>
    </row>
    <row r="9" spans="1:31" ht="45" hidden="1">
      <c r="A9" t="str">
        <f t="shared" si="1"/>
        <v>FACEDExcluído2022</v>
      </c>
      <c r="B9" t="str">
        <f t="shared" si="2"/>
        <v>FACEDExcluído2023</v>
      </c>
      <c r="C9" t="str">
        <f t="shared" si="3"/>
        <v>FACEDExcluído2024</v>
      </c>
      <c r="D9" t="str">
        <f t="shared" si="4"/>
        <v>FACEDExcluído2025</v>
      </c>
      <c r="E9" t="str">
        <f t="shared" si="0"/>
        <v>FACEDExcluído2026</v>
      </c>
      <c r="F9" t="str">
        <f t="shared" si="0"/>
        <v>FACEDExcluído2027</v>
      </c>
      <c r="G9" t="s">
        <v>74</v>
      </c>
      <c r="H9" t="s">
        <v>1429</v>
      </c>
      <c r="I9" s="38" t="str">
        <f>VLOOKUP(J9,Planilha2!B:C,2,0)</f>
        <v>Excluído</v>
      </c>
      <c r="J9" s="38" t="s">
        <v>1449</v>
      </c>
      <c r="K9" s="38" t="s">
        <v>165</v>
      </c>
      <c r="L9" s="38" t="s">
        <v>1450</v>
      </c>
      <c r="M9" s="38" t="s">
        <v>1451</v>
      </c>
      <c r="N9" s="38" t="s">
        <v>1452</v>
      </c>
      <c r="O9" s="38" t="s">
        <v>1453</v>
      </c>
      <c r="P9" s="38" t="s">
        <v>44</v>
      </c>
      <c r="Q9" s="44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/>
      <c r="Y9" s="38"/>
      <c r="Z9" s="38"/>
      <c r="AA9" s="38" t="s">
        <v>382</v>
      </c>
      <c r="AB9" s="38"/>
      <c r="AC9" s="38"/>
      <c r="AD9" s="38" t="s">
        <v>74</v>
      </c>
      <c r="AE9" s="38" t="s">
        <v>40</v>
      </c>
    </row>
    <row r="10" spans="1:31" ht="45" hidden="1">
      <c r="A10" t="str">
        <f t="shared" si="1"/>
        <v>FACEDG062022</v>
      </c>
      <c r="B10" t="str">
        <f t="shared" si="2"/>
        <v>FACEDG062023</v>
      </c>
      <c r="C10" t="str">
        <f t="shared" si="3"/>
        <v>FACEDG062024</v>
      </c>
      <c r="D10" t="str">
        <f t="shared" si="4"/>
        <v>FACEDG062025</v>
      </c>
      <c r="E10" t="str">
        <f t="shared" si="0"/>
        <v>FACEDG062026</v>
      </c>
      <c r="F10" t="str">
        <f t="shared" si="0"/>
        <v>FACEDG062027</v>
      </c>
      <c r="G10" t="s">
        <v>74</v>
      </c>
      <c r="H10" t="s">
        <v>1429</v>
      </c>
      <c r="I10" s="38" t="str">
        <f>VLOOKUP(J10,Planilha2!B:C,2,0)</f>
        <v>G06</v>
      </c>
      <c r="J10" s="38" t="s">
        <v>58</v>
      </c>
      <c r="K10" s="38" t="s">
        <v>145</v>
      </c>
      <c r="L10" s="38" t="s">
        <v>59</v>
      </c>
      <c r="M10" s="38" t="s">
        <v>164</v>
      </c>
      <c r="N10" s="38" t="s">
        <v>1431</v>
      </c>
      <c r="O10" s="38" t="s">
        <v>1454</v>
      </c>
      <c r="P10" s="38" t="s">
        <v>44</v>
      </c>
      <c r="Q10" s="38">
        <v>90.67</v>
      </c>
      <c r="R10" s="38">
        <v>90</v>
      </c>
      <c r="S10" s="38">
        <v>90</v>
      </c>
      <c r="T10" s="38">
        <v>90</v>
      </c>
      <c r="U10" s="38">
        <v>90</v>
      </c>
      <c r="V10" s="38">
        <v>90</v>
      </c>
      <c r="W10" s="38">
        <v>90</v>
      </c>
      <c r="X10" s="38" t="s">
        <v>171</v>
      </c>
      <c r="Y10" s="38" t="s">
        <v>172</v>
      </c>
      <c r="Z10" s="38"/>
      <c r="AA10" s="38" t="s">
        <v>382</v>
      </c>
      <c r="AB10" s="38" t="s">
        <v>144</v>
      </c>
      <c r="AC10" s="38" t="s">
        <v>1433</v>
      </c>
      <c r="AD10" s="38" t="s">
        <v>74</v>
      </c>
      <c r="AE10" s="38" t="s">
        <v>40</v>
      </c>
    </row>
    <row r="11" spans="1:31" ht="60" hidden="1">
      <c r="A11" t="str">
        <f t="shared" si="1"/>
        <v>FACEDG082022</v>
      </c>
      <c r="B11" t="str">
        <f t="shared" si="2"/>
        <v>FACEDG082023</v>
      </c>
      <c r="C11" t="str">
        <f t="shared" si="3"/>
        <v>FACEDG082024</v>
      </c>
      <c r="D11" t="str">
        <f t="shared" si="4"/>
        <v>FACEDG082025</v>
      </c>
      <c r="E11" t="str">
        <f t="shared" si="0"/>
        <v>FACEDG082026</v>
      </c>
      <c r="F11" t="str">
        <f t="shared" si="0"/>
        <v>FACEDG082027</v>
      </c>
      <c r="G11" t="s">
        <v>74</v>
      </c>
      <c r="H11" t="s">
        <v>1429</v>
      </c>
      <c r="I11" s="38" t="str">
        <f>VLOOKUP(J11,Planilha2!B:C,2,0)</f>
        <v>G08</v>
      </c>
      <c r="J11" s="38" t="s">
        <v>722</v>
      </c>
      <c r="K11" s="38" t="s">
        <v>145</v>
      </c>
      <c r="L11" s="38" t="s">
        <v>723</v>
      </c>
      <c r="M11" s="38" t="s">
        <v>185</v>
      </c>
      <c r="N11" s="38" t="s">
        <v>1431</v>
      </c>
      <c r="O11" s="38" t="s">
        <v>1455</v>
      </c>
      <c r="P11" s="38" t="s">
        <v>44</v>
      </c>
      <c r="Q11" s="38">
        <v>17.2</v>
      </c>
      <c r="R11" s="38">
        <v>17</v>
      </c>
      <c r="S11" s="38">
        <v>17</v>
      </c>
      <c r="T11" s="38">
        <v>17</v>
      </c>
      <c r="U11" s="38">
        <v>17</v>
      </c>
      <c r="V11" s="38">
        <v>17</v>
      </c>
      <c r="W11" s="38">
        <v>17</v>
      </c>
      <c r="X11" s="38" t="s">
        <v>171</v>
      </c>
      <c r="Y11" s="38" t="s">
        <v>172</v>
      </c>
      <c r="Z11" s="38"/>
      <c r="AA11" s="38" t="s">
        <v>382</v>
      </c>
      <c r="AB11" s="38" t="s">
        <v>144</v>
      </c>
      <c r="AC11" s="38" t="s">
        <v>1433</v>
      </c>
      <c r="AD11" s="38" t="s">
        <v>74</v>
      </c>
      <c r="AE11" s="38" t="s">
        <v>40</v>
      </c>
    </row>
    <row r="12" spans="1:31" ht="45" hidden="1">
      <c r="A12" t="str">
        <f t="shared" si="1"/>
        <v>FACEDG152022</v>
      </c>
      <c r="B12" t="str">
        <f t="shared" si="2"/>
        <v>FACEDG152023</v>
      </c>
      <c r="C12" t="str">
        <f t="shared" si="3"/>
        <v>FACEDG152024</v>
      </c>
      <c r="D12" t="str">
        <f t="shared" si="4"/>
        <v>FACEDG152025</v>
      </c>
      <c r="E12" t="str">
        <f t="shared" si="0"/>
        <v>FACEDG152026</v>
      </c>
      <c r="F12" t="str">
        <f t="shared" si="0"/>
        <v>FACEDG152027</v>
      </c>
      <c r="G12" t="s">
        <v>74</v>
      </c>
      <c r="H12" t="s">
        <v>1429</v>
      </c>
      <c r="I12" s="38" t="str">
        <f>VLOOKUP(J12,Planilha2!B:C,2,0)</f>
        <v>G15</v>
      </c>
      <c r="J12" s="38" t="s">
        <v>743</v>
      </c>
      <c r="K12" s="38" t="s">
        <v>145</v>
      </c>
      <c r="L12" s="38" t="s">
        <v>744</v>
      </c>
      <c r="M12" s="38" t="s">
        <v>164</v>
      </c>
      <c r="N12" s="38" t="s">
        <v>1431</v>
      </c>
      <c r="O12" s="38" t="s">
        <v>1456</v>
      </c>
      <c r="P12" s="38" t="s">
        <v>44</v>
      </c>
      <c r="Q12" s="44">
        <v>0</v>
      </c>
      <c r="R12" s="44">
        <v>0</v>
      </c>
      <c r="S12" s="44">
        <v>0.5</v>
      </c>
      <c r="T12" s="44">
        <v>0.5</v>
      </c>
      <c r="U12" s="44">
        <v>1</v>
      </c>
      <c r="V12" s="44">
        <v>1</v>
      </c>
      <c r="W12" s="44">
        <v>1</v>
      </c>
      <c r="X12" s="38" t="s">
        <v>171</v>
      </c>
      <c r="Y12" s="38" t="s">
        <v>639</v>
      </c>
      <c r="Z12" s="42" t="s">
        <v>1445</v>
      </c>
      <c r="AA12" s="38" t="s">
        <v>382</v>
      </c>
      <c r="AB12" s="38" t="s">
        <v>144</v>
      </c>
      <c r="AC12" s="38" t="s">
        <v>1433</v>
      </c>
      <c r="AD12" s="38" t="s">
        <v>74</v>
      </c>
      <c r="AE12" s="38" t="s">
        <v>40</v>
      </c>
    </row>
    <row r="13" spans="1:31" ht="45" hidden="1">
      <c r="A13" t="str">
        <f t="shared" si="1"/>
        <v>FACEDG162022</v>
      </c>
      <c r="B13" t="str">
        <f t="shared" si="2"/>
        <v>FACEDG162023</v>
      </c>
      <c r="C13" t="str">
        <f t="shared" si="3"/>
        <v>FACEDG162024</v>
      </c>
      <c r="D13" t="str">
        <f t="shared" si="4"/>
        <v>FACEDG162025</v>
      </c>
      <c r="E13" t="str">
        <f t="shared" si="0"/>
        <v>FACEDG162026</v>
      </c>
      <c r="F13" t="str">
        <f t="shared" si="0"/>
        <v>FACEDG162027</v>
      </c>
      <c r="G13" t="s">
        <v>74</v>
      </c>
      <c r="H13" t="s">
        <v>1429</v>
      </c>
      <c r="I13" s="38" t="str">
        <f>VLOOKUP(J13,Planilha2!B:C,2,0)</f>
        <v>G16</v>
      </c>
      <c r="J13" s="38" t="s">
        <v>1457</v>
      </c>
      <c r="K13" s="38" t="s">
        <v>165</v>
      </c>
      <c r="L13" s="38" t="s">
        <v>747</v>
      </c>
      <c r="M13" s="38" t="s">
        <v>164</v>
      </c>
      <c r="N13" s="38" t="s">
        <v>631</v>
      </c>
      <c r="O13" s="38" t="s">
        <v>1458</v>
      </c>
      <c r="P13" s="38" t="s">
        <v>749</v>
      </c>
      <c r="Q13" s="38">
        <v>0.2</v>
      </c>
      <c r="R13" s="38">
        <v>0.5</v>
      </c>
      <c r="S13" s="38">
        <v>0.5</v>
      </c>
      <c r="T13" s="38">
        <v>0.5</v>
      </c>
      <c r="U13" s="38">
        <v>0.5</v>
      </c>
      <c r="V13" s="38">
        <v>0.5</v>
      </c>
      <c r="W13" s="38">
        <v>0.5</v>
      </c>
      <c r="X13" s="38" t="s">
        <v>363</v>
      </c>
      <c r="Y13" s="38"/>
      <c r="Z13" s="38" t="s">
        <v>1459</v>
      </c>
      <c r="AA13" s="38" t="s">
        <v>382</v>
      </c>
      <c r="AB13" s="38" t="s">
        <v>144</v>
      </c>
      <c r="AC13" s="38" t="s">
        <v>1433</v>
      </c>
      <c r="AD13" s="38" t="s">
        <v>74</v>
      </c>
      <c r="AE13" s="38" t="s">
        <v>40</v>
      </c>
    </row>
    <row r="14" spans="1:31" ht="45" hidden="1">
      <c r="A14" t="str">
        <f t="shared" si="1"/>
        <v>FACEDG092022</v>
      </c>
      <c r="B14" t="str">
        <f t="shared" si="2"/>
        <v>FACEDG092023</v>
      </c>
      <c r="C14" t="str">
        <f t="shared" si="3"/>
        <v>FACEDG092024</v>
      </c>
      <c r="D14" t="str">
        <f t="shared" si="4"/>
        <v>FACEDG092025</v>
      </c>
      <c r="E14" t="str">
        <f t="shared" si="0"/>
        <v>FACEDG092026</v>
      </c>
      <c r="F14" t="str">
        <f t="shared" si="0"/>
        <v>FACEDG092027</v>
      </c>
      <c r="G14" t="s">
        <v>74</v>
      </c>
      <c r="H14" t="s">
        <v>1429</v>
      </c>
      <c r="I14" s="38" t="str">
        <f>VLOOKUP(J14,Planilha2!B:C,2,0)</f>
        <v>G09</v>
      </c>
      <c r="J14" s="38" t="s">
        <v>66</v>
      </c>
      <c r="K14" s="38" t="s">
        <v>145</v>
      </c>
      <c r="L14" s="38" t="s">
        <v>67</v>
      </c>
      <c r="M14" s="38" t="s">
        <v>164</v>
      </c>
      <c r="N14" s="38" t="s">
        <v>631</v>
      </c>
      <c r="O14" s="38" t="s">
        <v>1455</v>
      </c>
      <c r="P14" s="38" t="s">
        <v>69</v>
      </c>
      <c r="Q14" s="38">
        <v>4</v>
      </c>
      <c r="R14" s="38">
        <v>4</v>
      </c>
      <c r="S14" s="38">
        <v>4</v>
      </c>
      <c r="T14" s="38">
        <v>4</v>
      </c>
      <c r="U14" s="38">
        <v>4</v>
      </c>
      <c r="V14" s="38">
        <v>4</v>
      </c>
      <c r="W14" s="38">
        <v>4</v>
      </c>
      <c r="X14" s="38" t="s">
        <v>171</v>
      </c>
      <c r="Y14" s="38" t="s">
        <v>172</v>
      </c>
      <c r="Z14" s="38"/>
      <c r="AA14" s="38" t="s">
        <v>382</v>
      </c>
      <c r="AB14" s="38" t="s">
        <v>144</v>
      </c>
      <c r="AC14" s="38" t="s">
        <v>1433</v>
      </c>
      <c r="AD14" s="38" t="s">
        <v>74</v>
      </c>
      <c r="AE14" s="38" t="s">
        <v>40</v>
      </c>
    </row>
    <row r="15" spans="1:31" ht="45" hidden="1">
      <c r="A15" t="str">
        <f t="shared" si="1"/>
        <v>FACEDG112022</v>
      </c>
      <c r="B15" t="str">
        <f t="shared" si="2"/>
        <v>FACEDG112023</v>
      </c>
      <c r="C15" t="str">
        <f t="shared" si="3"/>
        <v>FACEDG112024</v>
      </c>
      <c r="D15" t="str">
        <f t="shared" si="4"/>
        <v>FACEDG112025</v>
      </c>
      <c r="E15" t="str">
        <f t="shared" si="0"/>
        <v>FACEDG112026</v>
      </c>
      <c r="F15" t="str">
        <f t="shared" si="0"/>
        <v>FACEDG112027</v>
      </c>
      <c r="G15" t="s">
        <v>74</v>
      </c>
      <c r="H15" t="s">
        <v>1429</v>
      </c>
      <c r="I15" s="38" t="str">
        <f>VLOOKUP(J15,Planilha2!B:C,2,0)</f>
        <v>G11</v>
      </c>
      <c r="J15" s="38" t="s">
        <v>71</v>
      </c>
      <c r="K15" s="38" t="s">
        <v>145</v>
      </c>
      <c r="L15" s="38" t="s">
        <v>67</v>
      </c>
      <c r="M15" s="38" t="s">
        <v>164</v>
      </c>
      <c r="N15" s="38" t="s">
        <v>631</v>
      </c>
      <c r="O15" s="38" t="s">
        <v>1460</v>
      </c>
      <c r="P15" s="38" t="s">
        <v>69</v>
      </c>
      <c r="Q15" s="38">
        <v>4</v>
      </c>
      <c r="R15" s="38">
        <v>4</v>
      </c>
      <c r="S15" s="38">
        <v>4</v>
      </c>
      <c r="T15" s="38">
        <v>4</v>
      </c>
      <c r="U15" s="38">
        <v>4</v>
      </c>
      <c r="V15" s="38">
        <v>4</v>
      </c>
      <c r="W15" s="38">
        <v>4</v>
      </c>
      <c r="X15" s="38" t="s">
        <v>171</v>
      </c>
      <c r="Y15" s="38" t="s">
        <v>172</v>
      </c>
      <c r="Z15" s="38"/>
      <c r="AA15" s="38" t="s">
        <v>382</v>
      </c>
      <c r="AB15" s="38" t="s">
        <v>144</v>
      </c>
      <c r="AC15" s="38" t="s">
        <v>1433</v>
      </c>
      <c r="AD15" s="38" t="s">
        <v>74</v>
      </c>
      <c r="AE15" s="38" t="s">
        <v>40</v>
      </c>
    </row>
    <row r="16" spans="1:31" ht="45" hidden="1">
      <c r="A16" t="str">
        <f t="shared" si="1"/>
        <v>FACEDG172022</v>
      </c>
      <c r="B16" t="str">
        <f t="shared" si="2"/>
        <v>FACEDG172023</v>
      </c>
      <c r="C16" t="str">
        <f t="shared" si="3"/>
        <v>FACEDG172024</v>
      </c>
      <c r="D16" t="str">
        <f t="shared" si="4"/>
        <v>FACEDG172025</v>
      </c>
      <c r="E16" t="str">
        <f t="shared" si="0"/>
        <v>FACEDG172026</v>
      </c>
      <c r="F16" t="str">
        <f t="shared" si="0"/>
        <v>FACEDG172027</v>
      </c>
      <c r="G16" t="s">
        <v>74</v>
      </c>
      <c r="H16" t="s">
        <v>1429</v>
      </c>
      <c r="I16" s="38" t="str">
        <f>VLOOKUP(J16,Planilha2!B:C,2,0)</f>
        <v>G17</v>
      </c>
      <c r="J16" s="38" t="s">
        <v>750</v>
      </c>
      <c r="K16" s="38" t="s">
        <v>165</v>
      </c>
      <c r="L16" s="38" t="s">
        <v>751</v>
      </c>
      <c r="M16" s="38" t="s">
        <v>164</v>
      </c>
      <c r="N16" s="38" t="s">
        <v>1452</v>
      </c>
      <c r="O16" s="38" t="s">
        <v>1461</v>
      </c>
      <c r="P16" s="38" t="s">
        <v>44</v>
      </c>
      <c r="Q16" s="38">
        <v>4.96</v>
      </c>
      <c r="R16" s="38">
        <v>5</v>
      </c>
      <c r="S16" s="38">
        <v>5</v>
      </c>
      <c r="T16" s="38">
        <v>6</v>
      </c>
      <c r="U16" s="38">
        <v>6</v>
      </c>
      <c r="V16" s="38">
        <v>7</v>
      </c>
      <c r="W16" s="38">
        <v>7</v>
      </c>
      <c r="X16" s="38" t="s">
        <v>142</v>
      </c>
      <c r="Y16" s="38" t="s">
        <v>1103</v>
      </c>
      <c r="Z16" s="42" t="s">
        <v>1462</v>
      </c>
      <c r="AA16" s="38" t="s">
        <v>382</v>
      </c>
      <c r="AB16" s="38" t="s">
        <v>144</v>
      </c>
      <c r="AC16" s="38" t="s">
        <v>1433</v>
      </c>
      <c r="AD16" s="38" t="s">
        <v>74</v>
      </c>
      <c r="AE16" s="38" t="s">
        <v>40</v>
      </c>
    </row>
    <row r="17" spans="1:31" ht="45">
      <c r="A17" t="str">
        <f t="shared" si="1"/>
        <v>FACEDEC012022</v>
      </c>
      <c r="B17" t="str">
        <f t="shared" si="2"/>
        <v>FACEDEC012023</v>
      </c>
      <c r="C17" t="str">
        <f t="shared" si="3"/>
        <v>FACEDEC012024</v>
      </c>
      <c r="D17" t="str">
        <f t="shared" si="4"/>
        <v>FACEDEC012025</v>
      </c>
      <c r="E17" t="str">
        <f t="shared" si="0"/>
        <v>FACEDEC012026</v>
      </c>
      <c r="F17" t="str">
        <f t="shared" si="0"/>
        <v>FACEDEC012027</v>
      </c>
      <c r="G17" t="s">
        <v>74</v>
      </c>
      <c r="H17" t="s">
        <v>1429</v>
      </c>
      <c r="I17" s="38" t="str">
        <f>VLOOKUP(J17,Planilha2!B:C,2,0)</f>
        <v>EC01</v>
      </c>
      <c r="J17" s="38" t="s">
        <v>378</v>
      </c>
      <c r="K17" s="38" t="s">
        <v>145</v>
      </c>
      <c r="L17" s="38" t="s">
        <v>379</v>
      </c>
      <c r="M17" s="38" t="s">
        <v>381</v>
      </c>
      <c r="N17" s="38" t="s">
        <v>385</v>
      </c>
      <c r="O17" s="38" t="s">
        <v>1463</v>
      </c>
      <c r="P17" s="38" t="s">
        <v>44</v>
      </c>
      <c r="Q17" s="38">
        <v>71.430000000000007</v>
      </c>
      <c r="R17" s="38">
        <v>71</v>
      </c>
      <c r="S17" s="38">
        <v>71</v>
      </c>
      <c r="T17" s="38">
        <v>80</v>
      </c>
      <c r="U17" s="38">
        <v>80</v>
      </c>
      <c r="V17" s="38">
        <v>90</v>
      </c>
      <c r="W17" s="38">
        <v>100</v>
      </c>
      <c r="X17" s="38" t="s">
        <v>171</v>
      </c>
      <c r="Y17" s="38" t="s">
        <v>172</v>
      </c>
      <c r="Z17" s="38"/>
      <c r="AA17" s="38" t="s">
        <v>382</v>
      </c>
      <c r="AB17" s="38" t="s">
        <v>144</v>
      </c>
      <c r="AC17" s="38" t="s">
        <v>1433</v>
      </c>
      <c r="AD17" s="38" t="s">
        <v>74</v>
      </c>
      <c r="AE17" s="38" t="s">
        <v>40</v>
      </c>
    </row>
    <row r="18" spans="1:31" ht="45" hidden="1">
      <c r="A18" t="str">
        <f t="shared" si="1"/>
        <v>FACEDExcluído2022</v>
      </c>
      <c r="B18" t="str">
        <f t="shared" si="2"/>
        <v>FACEDExcluído2023</v>
      </c>
      <c r="C18" t="str">
        <f t="shared" si="3"/>
        <v>FACEDExcluído2024</v>
      </c>
      <c r="D18" t="str">
        <f t="shared" si="4"/>
        <v>FACEDExcluído2025</v>
      </c>
      <c r="E18" t="str">
        <f t="shared" si="0"/>
        <v>FACEDExcluído2026</v>
      </c>
      <c r="F18" t="str">
        <f t="shared" si="0"/>
        <v>FACEDExcluído2027</v>
      </c>
      <c r="G18" t="s">
        <v>74</v>
      </c>
      <c r="H18" t="s">
        <v>1429</v>
      </c>
      <c r="I18" s="38" t="str">
        <f>VLOOKUP(J18,Planilha2!B:C,2,0)</f>
        <v>Excluído</v>
      </c>
      <c r="J18" s="38" t="s">
        <v>1464</v>
      </c>
      <c r="K18" s="38" t="s">
        <v>165</v>
      </c>
      <c r="L18" s="38" t="s">
        <v>1465</v>
      </c>
      <c r="M18" s="38" t="s">
        <v>164</v>
      </c>
      <c r="N18" s="38" t="s">
        <v>1452</v>
      </c>
      <c r="O18" s="38" t="s">
        <v>1466</v>
      </c>
      <c r="P18" s="38" t="s">
        <v>44</v>
      </c>
      <c r="Q18" s="38" t="s">
        <v>1467</v>
      </c>
      <c r="R18" s="38"/>
      <c r="S18" s="38"/>
      <c r="T18" s="38"/>
      <c r="U18" s="38"/>
      <c r="V18" s="38"/>
      <c r="W18" s="38"/>
      <c r="X18" s="38"/>
      <c r="Y18" s="38"/>
      <c r="Z18" s="38"/>
      <c r="AA18" s="38" t="s">
        <v>382</v>
      </c>
      <c r="AB18" s="38"/>
      <c r="AC18" s="38"/>
      <c r="AD18" s="38" t="s">
        <v>74</v>
      </c>
      <c r="AE18" s="38" t="s">
        <v>40</v>
      </c>
    </row>
    <row r="19" spans="1:31" ht="60" hidden="1">
      <c r="A19" t="str">
        <f t="shared" si="1"/>
        <v>FACEDG192022</v>
      </c>
      <c r="B19" t="str">
        <f t="shared" si="2"/>
        <v>FACEDG192023</v>
      </c>
      <c r="C19" t="str">
        <f t="shared" si="3"/>
        <v>FACEDG192024</v>
      </c>
      <c r="D19" t="str">
        <f t="shared" si="4"/>
        <v>FACEDG192025</v>
      </c>
      <c r="E19" t="str">
        <f t="shared" si="4"/>
        <v>FACEDG192026</v>
      </c>
      <c r="F19" t="str">
        <f t="shared" si="4"/>
        <v>FACEDG192027</v>
      </c>
      <c r="G19" t="s">
        <v>74</v>
      </c>
      <c r="H19" t="s">
        <v>1429</v>
      </c>
      <c r="I19" s="38" t="str">
        <f>VLOOKUP(J19,Planilha2!B:C,2,0)</f>
        <v>G19</v>
      </c>
      <c r="J19" s="38" t="s">
        <v>759</v>
      </c>
      <c r="K19" s="38" t="s">
        <v>165</v>
      </c>
      <c r="L19" s="38" t="s">
        <v>760</v>
      </c>
      <c r="M19" s="38" t="s">
        <v>164</v>
      </c>
      <c r="N19" s="38" t="s">
        <v>1452</v>
      </c>
      <c r="O19" s="38" t="s">
        <v>1468</v>
      </c>
      <c r="P19" s="38" t="s">
        <v>44</v>
      </c>
      <c r="Q19" s="38">
        <v>100</v>
      </c>
      <c r="R19" s="38">
        <v>100</v>
      </c>
      <c r="S19" s="38">
        <v>100</v>
      </c>
      <c r="T19" s="38">
        <v>100</v>
      </c>
      <c r="U19" s="38">
        <v>100</v>
      </c>
      <c r="V19" s="38">
        <v>100</v>
      </c>
      <c r="W19" s="38">
        <v>100</v>
      </c>
      <c r="X19" s="38" t="s">
        <v>171</v>
      </c>
      <c r="Y19" s="38" t="s">
        <v>1441</v>
      </c>
      <c r="Z19" s="38" t="s">
        <v>1445</v>
      </c>
      <c r="AA19" s="38" t="s">
        <v>382</v>
      </c>
      <c r="AB19" s="38" t="s">
        <v>144</v>
      </c>
      <c r="AC19" s="38"/>
      <c r="AD19" s="38" t="s">
        <v>74</v>
      </c>
      <c r="AE19" s="38" t="s">
        <v>40</v>
      </c>
    </row>
    <row r="20" spans="1:31" ht="45" hidden="1">
      <c r="A20" t="str">
        <f t="shared" si="1"/>
        <v>FACEDG182022</v>
      </c>
      <c r="B20" t="str">
        <f t="shared" si="2"/>
        <v>FACEDG182023</v>
      </c>
      <c r="C20" t="str">
        <f t="shared" si="3"/>
        <v>FACEDG182024</v>
      </c>
      <c r="D20" t="str">
        <f t="shared" si="4"/>
        <v>FACEDG182025</v>
      </c>
      <c r="E20" t="str">
        <f t="shared" si="4"/>
        <v>FACEDG182026</v>
      </c>
      <c r="F20" t="str">
        <f t="shared" si="4"/>
        <v>FACEDG182027</v>
      </c>
      <c r="G20" t="s">
        <v>74</v>
      </c>
      <c r="H20" t="s">
        <v>1429</v>
      </c>
      <c r="I20" s="38" t="str">
        <f>VLOOKUP(J20,Planilha2!B:C,2,0)</f>
        <v>G18</v>
      </c>
      <c r="J20" s="38" t="s">
        <v>755</v>
      </c>
      <c r="K20" s="38" t="s">
        <v>165</v>
      </c>
      <c r="L20" s="38" t="s">
        <v>1469</v>
      </c>
      <c r="M20" s="38" t="s">
        <v>164</v>
      </c>
      <c r="N20" s="38" t="s">
        <v>1452</v>
      </c>
      <c r="O20" s="38" t="s">
        <v>1470</v>
      </c>
      <c r="P20" s="38" t="s">
        <v>994</v>
      </c>
      <c r="Q20" s="38">
        <v>50</v>
      </c>
      <c r="R20" s="38">
        <v>50</v>
      </c>
      <c r="S20" s="38">
        <v>50</v>
      </c>
      <c r="T20" s="38">
        <v>50</v>
      </c>
      <c r="U20" s="38">
        <v>50</v>
      </c>
      <c r="V20" s="38">
        <v>50</v>
      </c>
      <c r="W20" s="38">
        <v>50</v>
      </c>
      <c r="X20" s="38" t="s">
        <v>171</v>
      </c>
      <c r="Y20" s="38" t="s">
        <v>1471</v>
      </c>
      <c r="Z20" s="38" t="s">
        <v>1472</v>
      </c>
      <c r="AA20" s="38" t="s">
        <v>382</v>
      </c>
      <c r="AB20" s="38" t="s">
        <v>1433</v>
      </c>
      <c r="AC20" s="38"/>
      <c r="AD20" s="38" t="s">
        <v>74</v>
      </c>
      <c r="AE20" s="38" t="s">
        <v>40</v>
      </c>
    </row>
    <row r="21" spans="1:31" ht="75" hidden="1">
      <c r="A21" t="str">
        <f t="shared" si="1"/>
        <v>FACEDG202022</v>
      </c>
      <c r="B21" t="str">
        <f t="shared" si="2"/>
        <v>FACEDG202023</v>
      </c>
      <c r="C21" t="str">
        <f t="shared" si="3"/>
        <v>FACEDG202024</v>
      </c>
      <c r="D21" t="str">
        <f t="shared" si="4"/>
        <v>FACEDG202025</v>
      </c>
      <c r="E21" t="str">
        <f t="shared" si="4"/>
        <v>FACEDG202026</v>
      </c>
      <c r="F21" t="str">
        <f t="shared" si="4"/>
        <v>FACEDG202027</v>
      </c>
      <c r="G21" t="s">
        <v>74</v>
      </c>
      <c r="H21" t="s">
        <v>1429</v>
      </c>
      <c r="I21" s="38" t="str">
        <f>VLOOKUP(J21,Planilha2!B:C,2,0)</f>
        <v>G20</v>
      </c>
      <c r="J21" s="38" t="s">
        <v>762</v>
      </c>
      <c r="K21" s="38" t="s">
        <v>165</v>
      </c>
      <c r="L21" s="38" t="s">
        <v>1473</v>
      </c>
      <c r="M21" s="38" t="s">
        <v>164</v>
      </c>
      <c r="N21" s="38" t="s">
        <v>1452</v>
      </c>
      <c r="O21" s="38" t="s">
        <v>1474</v>
      </c>
      <c r="P21" s="38" t="s">
        <v>994</v>
      </c>
      <c r="Q21" s="38">
        <v>100</v>
      </c>
      <c r="R21" s="38">
        <v>100</v>
      </c>
      <c r="S21" s="38">
        <v>100</v>
      </c>
      <c r="T21" s="38">
        <v>100</v>
      </c>
      <c r="U21" s="38">
        <v>100</v>
      </c>
      <c r="V21" s="38">
        <v>100</v>
      </c>
      <c r="W21" s="38">
        <v>100</v>
      </c>
      <c r="X21" s="38" t="s">
        <v>171</v>
      </c>
      <c r="Y21" s="38" t="s">
        <v>639</v>
      </c>
      <c r="Z21" s="38" t="s">
        <v>1475</v>
      </c>
      <c r="AA21" s="38" t="s">
        <v>382</v>
      </c>
      <c r="AB21" s="38" t="s">
        <v>1433</v>
      </c>
      <c r="AC21" s="38"/>
      <c r="AD21" s="38" t="s">
        <v>74</v>
      </c>
      <c r="AE21" s="38" t="s">
        <v>40</v>
      </c>
    </row>
    <row r="22" spans="1:31" ht="45" hidden="1">
      <c r="A22" t="str">
        <f t="shared" si="1"/>
        <v>FACEDPP022022</v>
      </c>
      <c r="B22" t="str">
        <f t="shared" si="2"/>
        <v>FACEDPP022023</v>
      </c>
      <c r="C22" t="str">
        <f t="shared" si="3"/>
        <v>FACEDPP022024</v>
      </c>
      <c r="D22" t="str">
        <f t="shared" si="4"/>
        <v>FACEDPP022025</v>
      </c>
      <c r="E22" t="str">
        <f t="shared" si="4"/>
        <v>FACEDPP022026</v>
      </c>
      <c r="F22" t="str">
        <f t="shared" si="4"/>
        <v>FACEDPP022027</v>
      </c>
      <c r="G22" t="s">
        <v>74</v>
      </c>
      <c r="H22" t="s">
        <v>1476</v>
      </c>
      <c r="I22" s="38" t="str">
        <f>VLOOKUP(J22,Planilha2!B:C,2,0)</f>
        <v>PP02</v>
      </c>
      <c r="J22" s="46" t="s">
        <v>1477</v>
      </c>
      <c r="K22" s="46" t="s">
        <v>145</v>
      </c>
      <c r="L22" s="46" t="s">
        <v>1038</v>
      </c>
      <c r="M22" s="46" t="s">
        <v>1040</v>
      </c>
      <c r="N22" s="46" t="s">
        <v>1478</v>
      </c>
      <c r="O22" s="47" t="s">
        <v>1479</v>
      </c>
      <c r="P22" s="48" t="s">
        <v>69</v>
      </c>
      <c r="Q22" s="49">
        <v>4</v>
      </c>
      <c r="R22" s="50">
        <v>4</v>
      </c>
      <c r="S22" s="50">
        <v>4</v>
      </c>
      <c r="T22" s="50">
        <v>4</v>
      </c>
      <c r="U22" s="50">
        <v>5</v>
      </c>
      <c r="V22" s="50">
        <v>5</v>
      </c>
      <c r="W22" s="50">
        <v>5</v>
      </c>
      <c r="X22" s="46" t="s">
        <v>142</v>
      </c>
      <c r="Y22" s="46" t="s">
        <v>1471</v>
      </c>
      <c r="Z22" s="48" t="s">
        <v>1480</v>
      </c>
      <c r="AA22" s="51" t="s">
        <v>382</v>
      </c>
      <c r="AB22" s="46" t="s">
        <v>630</v>
      </c>
      <c r="AC22" s="48" t="s">
        <v>1481</v>
      </c>
      <c r="AD22" s="48" t="s">
        <v>74</v>
      </c>
      <c r="AE22" s="46" t="s">
        <v>1030</v>
      </c>
    </row>
    <row r="23" spans="1:31" ht="45" hidden="1">
      <c r="A23" t="str">
        <f t="shared" si="1"/>
        <v>FACEDPP032022</v>
      </c>
      <c r="B23" t="str">
        <f t="shared" si="2"/>
        <v>FACEDPP032023</v>
      </c>
      <c r="C23" t="str">
        <f t="shared" si="3"/>
        <v>FACEDPP032024</v>
      </c>
      <c r="D23" t="str">
        <f t="shared" si="4"/>
        <v>FACEDPP032025</v>
      </c>
      <c r="E23" t="str">
        <f t="shared" si="4"/>
        <v>FACEDPP032026</v>
      </c>
      <c r="F23" t="str">
        <f t="shared" si="4"/>
        <v>FACEDPP032027</v>
      </c>
      <c r="G23" t="s">
        <v>74</v>
      </c>
      <c r="H23" t="s">
        <v>1476</v>
      </c>
      <c r="I23" s="38" t="str">
        <f>VLOOKUP(J23,Planilha2!B:C,2,0)</f>
        <v>PP03</v>
      </c>
      <c r="J23" s="46" t="s">
        <v>1482</v>
      </c>
      <c r="K23" s="46" t="s">
        <v>145</v>
      </c>
      <c r="L23" s="46" t="s">
        <v>1483</v>
      </c>
      <c r="M23" s="46" t="s">
        <v>139</v>
      </c>
      <c r="N23" s="46" t="s">
        <v>1478</v>
      </c>
      <c r="O23" s="47" t="s">
        <v>1484</v>
      </c>
      <c r="P23" s="48" t="s">
        <v>309</v>
      </c>
      <c r="Q23" s="52">
        <v>396</v>
      </c>
      <c r="R23" s="53">
        <v>402</v>
      </c>
      <c r="S23" s="53">
        <v>404</v>
      </c>
      <c r="T23" s="53">
        <v>414</v>
      </c>
      <c r="U23" s="53">
        <v>417</v>
      </c>
      <c r="V23" s="53">
        <v>424</v>
      </c>
      <c r="W23" s="53">
        <v>428</v>
      </c>
      <c r="X23" s="46" t="s">
        <v>142</v>
      </c>
      <c r="Y23" s="46" t="s">
        <v>1103</v>
      </c>
      <c r="Z23" s="48" t="s">
        <v>1485</v>
      </c>
      <c r="AA23" s="51" t="s">
        <v>382</v>
      </c>
      <c r="AB23" s="46" t="s">
        <v>144</v>
      </c>
      <c r="AC23" s="48" t="s">
        <v>1481</v>
      </c>
      <c r="AD23" s="48" t="s">
        <v>74</v>
      </c>
      <c r="AE23" s="46" t="s">
        <v>1030</v>
      </c>
    </row>
    <row r="24" spans="1:31" ht="45" hidden="1">
      <c r="A24" t="str">
        <f t="shared" si="1"/>
        <v>FACEDPP012022</v>
      </c>
      <c r="B24" t="str">
        <f t="shared" si="2"/>
        <v>FACEDPP012023</v>
      </c>
      <c r="C24" t="str">
        <f t="shared" si="3"/>
        <v>FACEDPP012024</v>
      </c>
      <c r="D24" t="str">
        <f t="shared" si="4"/>
        <v>FACEDPP012025</v>
      </c>
      <c r="E24" t="str">
        <f t="shared" si="4"/>
        <v>FACEDPP012026</v>
      </c>
      <c r="F24" t="str">
        <f t="shared" si="4"/>
        <v>FACEDPP012027</v>
      </c>
      <c r="G24" t="s">
        <v>74</v>
      </c>
      <c r="H24" t="s">
        <v>1476</v>
      </c>
      <c r="I24" s="38" t="str">
        <f>VLOOKUP(J24,Planilha2!B:C,2,0)</f>
        <v>PP01</v>
      </c>
      <c r="J24" s="46" t="s">
        <v>1486</v>
      </c>
      <c r="K24" s="46" t="s">
        <v>145</v>
      </c>
      <c r="L24" s="46" t="s">
        <v>1487</v>
      </c>
      <c r="M24" s="46" t="s">
        <v>139</v>
      </c>
      <c r="N24" s="46" t="s">
        <v>1036</v>
      </c>
      <c r="O24" s="47" t="s">
        <v>1488</v>
      </c>
      <c r="P24" s="48" t="s">
        <v>994</v>
      </c>
      <c r="Q24" s="52">
        <v>3</v>
      </c>
      <c r="R24" s="53">
        <v>3</v>
      </c>
      <c r="S24" s="53">
        <v>3</v>
      </c>
      <c r="T24" s="53">
        <v>3</v>
      </c>
      <c r="U24" s="53">
        <v>3</v>
      </c>
      <c r="V24" s="53">
        <v>4</v>
      </c>
      <c r="W24" s="53">
        <v>4</v>
      </c>
      <c r="X24" s="46" t="s">
        <v>142</v>
      </c>
      <c r="Y24" s="46" t="s">
        <v>1441</v>
      </c>
      <c r="Z24" s="46" t="s">
        <v>1103</v>
      </c>
      <c r="AA24" s="51" t="s">
        <v>382</v>
      </c>
      <c r="AB24" s="46" t="s">
        <v>630</v>
      </c>
      <c r="AC24" s="48" t="s">
        <v>1481</v>
      </c>
      <c r="AD24" s="48" t="s">
        <v>74</v>
      </c>
      <c r="AE24" s="46" t="s">
        <v>1030</v>
      </c>
    </row>
    <row r="25" spans="1:31" ht="45" hidden="1">
      <c r="A25" t="str">
        <f t="shared" si="1"/>
        <v>FACEDExcluído2022</v>
      </c>
      <c r="B25" t="str">
        <f t="shared" si="2"/>
        <v>FACEDExcluído2023</v>
      </c>
      <c r="C25" t="str">
        <f t="shared" si="3"/>
        <v>FACEDExcluído2024</v>
      </c>
      <c r="D25" t="str">
        <f t="shared" si="4"/>
        <v>FACEDExcluído2025</v>
      </c>
      <c r="E25" t="str">
        <f t="shared" si="4"/>
        <v>FACEDExcluído2026</v>
      </c>
      <c r="F25" t="str">
        <f t="shared" si="4"/>
        <v>FACEDExcluído2027</v>
      </c>
      <c r="G25" t="s">
        <v>74</v>
      </c>
      <c r="H25" t="s">
        <v>1476</v>
      </c>
      <c r="I25" s="38" t="str">
        <f>VLOOKUP(J25,Planilha2!B:C,2,0)</f>
        <v>Excluído</v>
      </c>
      <c r="J25" s="46" t="s">
        <v>1489</v>
      </c>
      <c r="K25" s="46" t="s">
        <v>165</v>
      </c>
      <c r="L25" s="46" t="s">
        <v>1490</v>
      </c>
      <c r="M25" s="46" t="s">
        <v>139</v>
      </c>
      <c r="N25" s="46" t="s">
        <v>1036</v>
      </c>
      <c r="O25" s="47" t="s">
        <v>1491</v>
      </c>
      <c r="P25" s="48" t="s">
        <v>1070</v>
      </c>
      <c r="Q25" s="52">
        <v>176</v>
      </c>
      <c r="R25" s="53">
        <v>0</v>
      </c>
      <c r="S25" s="53">
        <v>180</v>
      </c>
      <c r="T25" s="53">
        <v>180</v>
      </c>
      <c r="U25" s="53">
        <v>180</v>
      </c>
      <c r="V25" s="53">
        <v>180</v>
      </c>
      <c r="W25" s="53">
        <v>180</v>
      </c>
      <c r="X25" s="46" t="s">
        <v>142</v>
      </c>
      <c r="Y25" s="46" t="s">
        <v>172</v>
      </c>
      <c r="Z25" s="46" t="s">
        <v>1471</v>
      </c>
      <c r="AA25" s="51" t="s">
        <v>382</v>
      </c>
      <c r="AB25" s="46" t="s">
        <v>144</v>
      </c>
      <c r="AC25" s="48"/>
      <c r="AD25" s="48" t="s">
        <v>1492</v>
      </c>
      <c r="AE25" s="46" t="s">
        <v>1030</v>
      </c>
    </row>
    <row r="26" spans="1:31" ht="45" hidden="1">
      <c r="A26" t="str">
        <f t="shared" si="1"/>
        <v>FACEDExcluído2022</v>
      </c>
      <c r="B26" t="str">
        <f t="shared" si="2"/>
        <v>FACEDExcluído2023</v>
      </c>
      <c r="C26" t="str">
        <f t="shared" si="3"/>
        <v>FACEDExcluído2024</v>
      </c>
      <c r="D26" t="str">
        <f t="shared" si="4"/>
        <v>FACEDExcluído2025</v>
      </c>
      <c r="E26" t="str">
        <f t="shared" si="4"/>
        <v>FACEDExcluído2026</v>
      </c>
      <c r="F26" t="str">
        <f t="shared" si="4"/>
        <v>FACEDExcluído2027</v>
      </c>
      <c r="G26" t="s">
        <v>74</v>
      </c>
      <c r="H26" t="s">
        <v>1476</v>
      </c>
      <c r="I26" s="38" t="str">
        <f>VLOOKUP(J26,Planilha2!B:C,2,0)</f>
        <v>Excluído</v>
      </c>
      <c r="J26" s="45" t="s">
        <v>1493</v>
      </c>
      <c r="K26" s="45" t="s">
        <v>165</v>
      </c>
      <c r="L26" s="45" t="s">
        <v>1494</v>
      </c>
      <c r="M26" s="45" t="s">
        <v>139</v>
      </c>
      <c r="N26" s="45" t="s">
        <v>1036</v>
      </c>
      <c r="O26" s="54"/>
      <c r="P26" s="45" t="s">
        <v>1070</v>
      </c>
      <c r="Q26" s="55"/>
      <c r="R26" s="55"/>
      <c r="S26" s="55"/>
      <c r="T26" s="55"/>
      <c r="U26" s="55"/>
      <c r="V26" s="55"/>
      <c r="W26" s="55"/>
      <c r="X26" s="45"/>
      <c r="Y26" s="45"/>
      <c r="Z26" s="45"/>
      <c r="AA26" s="45" t="s">
        <v>382</v>
      </c>
      <c r="AB26" s="45"/>
      <c r="AC26" s="45"/>
      <c r="AD26" s="45"/>
      <c r="AE26" s="45" t="s">
        <v>1030</v>
      </c>
    </row>
    <row r="27" spans="1:31" ht="45" hidden="1">
      <c r="A27" t="str">
        <f t="shared" si="1"/>
        <v>FACEDPP042022</v>
      </c>
      <c r="B27" t="str">
        <f t="shared" si="2"/>
        <v>FACEDPP042023</v>
      </c>
      <c r="C27" t="str">
        <f t="shared" si="3"/>
        <v>FACEDPP042024</v>
      </c>
      <c r="D27" t="str">
        <f t="shared" si="4"/>
        <v>FACEDPP042025</v>
      </c>
      <c r="E27" t="str">
        <f t="shared" si="4"/>
        <v>FACEDPP042026</v>
      </c>
      <c r="F27" t="str">
        <f t="shared" si="4"/>
        <v>FACEDPP042027</v>
      </c>
      <c r="G27" t="s">
        <v>74</v>
      </c>
      <c r="H27" t="s">
        <v>1476</v>
      </c>
      <c r="I27" s="38" t="str">
        <f>VLOOKUP(J27,Planilha2!B:C,2,0)</f>
        <v>PP04</v>
      </c>
      <c r="J27" s="45" t="s">
        <v>1495</v>
      </c>
      <c r="K27" s="45" t="s">
        <v>165</v>
      </c>
      <c r="L27" s="45" t="s">
        <v>1496</v>
      </c>
      <c r="M27" s="45" t="s">
        <v>139</v>
      </c>
      <c r="N27" s="45" t="s">
        <v>1036</v>
      </c>
      <c r="O27" s="54"/>
      <c r="P27" s="45" t="s">
        <v>44</v>
      </c>
      <c r="Q27" s="55"/>
      <c r="R27" s="55"/>
      <c r="S27" s="55"/>
      <c r="T27" s="55"/>
      <c r="U27" s="55"/>
      <c r="V27" s="55"/>
      <c r="W27" s="55"/>
      <c r="X27" s="45"/>
      <c r="Y27" s="45"/>
      <c r="Z27" s="45"/>
      <c r="AA27" s="45" t="s">
        <v>382</v>
      </c>
      <c r="AB27" s="45"/>
      <c r="AC27" s="45"/>
      <c r="AD27" s="45"/>
      <c r="AE27" s="45" t="s">
        <v>1030</v>
      </c>
    </row>
    <row r="28" spans="1:31" ht="45" hidden="1">
      <c r="A28" t="str">
        <f t="shared" si="1"/>
        <v>FACED?2022</v>
      </c>
      <c r="B28" t="str">
        <f t="shared" si="2"/>
        <v>FACED?2023</v>
      </c>
      <c r="C28" t="str">
        <f t="shared" si="3"/>
        <v>FACED?2024</v>
      </c>
      <c r="D28" t="str">
        <f t="shared" si="4"/>
        <v>FACED?2025</v>
      </c>
      <c r="E28" t="str">
        <f t="shared" si="4"/>
        <v>FACED?2026</v>
      </c>
      <c r="F28" t="str">
        <f t="shared" si="4"/>
        <v>FACED?2027</v>
      </c>
      <c r="G28" t="s">
        <v>74</v>
      </c>
      <c r="H28" t="s">
        <v>1476</v>
      </c>
      <c r="I28" s="38" t="str">
        <f>VLOOKUP(J28,Planilha2!B:C,2,0)</f>
        <v>?</v>
      </c>
      <c r="J28" s="45" t="s">
        <v>1497</v>
      </c>
      <c r="K28" s="45" t="s">
        <v>165</v>
      </c>
      <c r="L28" s="45" t="s">
        <v>1498</v>
      </c>
      <c r="M28" s="45" t="s">
        <v>139</v>
      </c>
      <c r="N28" s="45" t="s">
        <v>1036</v>
      </c>
      <c r="O28" s="54"/>
      <c r="P28" s="45"/>
      <c r="Q28" s="55"/>
      <c r="R28" s="55"/>
      <c r="S28" s="55"/>
      <c r="T28" s="55"/>
      <c r="U28" s="55"/>
      <c r="V28" s="55"/>
      <c r="W28" s="55"/>
      <c r="X28" s="45"/>
      <c r="Y28" s="45"/>
      <c r="Z28" s="45"/>
      <c r="AA28" s="45"/>
      <c r="AB28" s="45"/>
      <c r="AC28" s="45"/>
      <c r="AD28" s="45"/>
      <c r="AE28" s="45" t="s">
        <v>1030</v>
      </c>
    </row>
    <row r="29" spans="1:31" ht="45" hidden="1">
      <c r="A29" t="str">
        <f t="shared" si="1"/>
        <v>FACEDPP052022</v>
      </c>
      <c r="B29" t="str">
        <f t="shared" si="2"/>
        <v>FACEDPP052023</v>
      </c>
      <c r="C29" t="str">
        <f t="shared" si="3"/>
        <v>FACEDPP052024</v>
      </c>
      <c r="D29" t="str">
        <f t="shared" si="4"/>
        <v>FACEDPP052025</v>
      </c>
      <c r="E29" t="str">
        <f t="shared" si="4"/>
        <v>FACEDPP052026</v>
      </c>
      <c r="F29" t="str">
        <f t="shared" si="4"/>
        <v>FACEDPP052027</v>
      </c>
      <c r="G29" t="s">
        <v>74</v>
      </c>
      <c r="H29" t="s">
        <v>1476</v>
      </c>
      <c r="I29" s="38" t="str">
        <f>VLOOKUP(J29,Planilha2!B:C,2,0)</f>
        <v>PP05</v>
      </c>
      <c r="J29" s="45" t="s">
        <v>1047</v>
      </c>
      <c r="K29" s="45" t="s">
        <v>165</v>
      </c>
      <c r="L29" s="45" t="s">
        <v>1048</v>
      </c>
      <c r="M29" s="45" t="s">
        <v>139</v>
      </c>
      <c r="N29" s="45" t="s">
        <v>1036</v>
      </c>
      <c r="O29" s="54"/>
      <c r="P29" s="45"/>
      <c r="Q29" s="55"/>
      <c r="R29" s="55"/>
      <c r="S29" s="55"/>
      <c r="T29" s="55"/>
      <c r="U29" s="55"/>
      <c r="V29" s="55"/>
      <c r="W29" s="55"/>
      <c r="X29" s="45"/>
      <c r="Y29" s="45"/>
      <c r="Z29" s="45"/>
      <c r="AA29" s="45"/>
      <c r="AB29" s="45"/>
      <c r="AC29" s="45"/>
      <c r="AD29" s="45"/>
      <c r="AE29" s="45" t="s">
        <v>1030</v>
      </c>
    </row>
    <row r="30" spans="1:31" ht="45" hidden="1">
      <c r="A30" t="str">
        <f t="shared" si="1"/>
        <v>FACEDPP062022</v>
      </c>
      <c r="B30" t="str">
        <f t="shared" si="2"/>
        <v>FACEDPP062023</v>
      </c>
      <c r="C30" t="str">
        <f t="shared" si="3"/>
        <v>FACEDPP062024</v>
      </c>
      <c r="D30" t="str">
        <f t="shared" si="4"/>
        <v>FACEDPP062025</v>
      </c>
      <c r="E30" t="str">
        <f t="shared" si="4"/>
        <v>FACEDPP062026</v>
      </c>
      <c r="F30" t="str">
        <f t="shared" si="4"/>
        <v>FACEDPP062027</v>
      </c>
      <c r="G30" t="s">
        <v>74</v>
      </c>
      <c r="H30" t="s">
        <v>1476</v>
      </c>
      <c r="I30" s="38" t="str">
        <f>VLOOKUP(J30,Planilha2!B:C,2,0)</f>
        <v>PP06</v>
      </c>
      <c r="J30" s="45" t="s">
        <v>1050</v>
      </c>
      <c r="K30" s="45" t="s">
        <v>165</v>
      </c>
      <c r="L30" s="45" t="s">
        <v>1499</v>
      </c>
      <c r="M30" s="45" t="s">
        <v>139</v>
      </c>
      <c r="N30" s="45" t="s">
        <v>1036</v>
      </c>
      <c r="O30" s="54"/>
      <c r="P30" s="45"/>
      <c r="Q30" s="55"/>
      <c r="R30" s="55"/>
      <c r="S30" s="55"/>
      <c r="T30" s="55"/>
      <c r="U30" s="55"/>
      <c r="V30" s="55"/>
      <c r="W30" s="55"/>
      <c r="X30" s="45"/>
      <c r="Y30" s="45"/>
      <c r="Z30" s="45"/>
      <c r="AA30" s="45"/>
      <c r="AB30" s="45"/>
      <c r="AC30" s="45"/>
      <c r="AD30" s="45"/>
      <c r="AE30" s="45" t="s">
        <v>1030</v>
      </c>
    </row>
    <row r="31" spans="1:31" ht="45" hidden="1">
      <c r="A31" t="str">
        <f t="shared" si="1"/>
        <v>FACEDPP072022</v>
      </c>
      <c r="B31" t="str">
        <f t="shared" si="2"/>
        <v>FACEDPP072023</v>
      </c>
      <c r="C31" t="str">
        <f t="shared" si="3"/>
        <v>FACEDPP072024</v>
      </c>
      <c r="D31" t="str">
        <f t="shared" si="4"/>
        <v>FACEDPP072025</v>
      </c>
      <c r="E31" t="str">
        <f t="shared" si="4"/>
        <v>FACEDPP072026</v>
      </c>
      <c r="F31" t="str">
        <f t="shared" si="4"/>
        <v>FACEDPP072027</v>
      </c>
      <c r="G31" t="s">
        <v>74</v>
      </c>
      <c r="H31" t="s">
        <v>1476</v>
      </c>
      <c r="I31" s="38" t="str">
        <f>VLOOKUP(J31,Planilha2!B:C,2,0)</f>
        <v>PP07</v>
      </c>
      <c r="J31" s="45" t="s">
        <v>1054</v>
      </c>
      <c r="K31" s="45" t="s">
        <v>165</v>
      </c>
      <c r="L31" s="45" t="s">
        <v>1055</v>
      </c>
      <c r="M31" s="45" t="s">
        <v>139</v>
      </c>
      <c r="N31" s="45" t="s">
        <v>1036</v>
      </c>
      <c r="O31" s="54"/>
      <c r="P31" s="45"/>
      <c r="Q31" s="55"/>
      <c r="R31" s="55"/>
      <c r="S31" s="55"/>
      <c r="T31" s="55"/>
      <c r="U31" s="55"/>
      <c r="V31" s="55"/>
      <c r="W31" s="55"/>
      <c r="X31" s="45"/>
      <c r="Y31" s="45"/>
      <c r="Z31" s="45"/>
      <c r="AA31" s="45"/>
      <c r="AB31" s="45"/>
      <c r="AC31" s="45"/>
      <c r="AD31" s="45"/>
      <c r="AE31" s="45" t="s">
        <v>1030</v>
      </c>
    </row>
    <row r="32" spans="1:31" ht="108.75" hidden="1">
      <c r="A32" t="str">
        <f t="shared" si="1"/>
        <v>FACEDPP082022</v>
      </c>
      <c r="B32" t="str">
        <f t="shared" si="2"/>
        <v>FACEDPP082023</v>
      </c>
      <c r="C32" t="str">
        <f t="shared" si="3"/>
        <v>FACEDPP082024</v>
      </c>
      <c r="D32" t="str">
        <f t="shared" si="4"/>
        <v>FACEDPP082025</v>
      </c>
      <c r="E32" t="str">
        <f t="shared" si="4"/>
        <v>FACEDPP082026</v>
      </c>
      <c r="F32" t="str">
        <f t="shared" si="4"/>
        <v>FACEDPP082027</v>
      </c>
      <c r="G32" t="s">
        <v>74</v>
      </c>
      <c r="H32" t="s">
        <v>1476</v>
      </c>
      <c r="I32" s="38" t="s">
        <v>112</v>
      </c>
      <c r="J32" s="45" t="s">
        <v>1500</v>
      </c>
      <c r="K32" s="45" t="s">
        <v>165</v>
      </c>
      <c r="L32" s="45" t="s">
        <v>1058</v>
      </c>
      <c r="M32" s="45" t="s">
        <v>381</v>
      </c>
      <c r="N32" s="45" t="s">
        <v>1501</v>
      </c>
      <c r="O32" s="54" t="s">
        <v>1502</v>
      </c>
      <c r="P32" s="45" t="s">
        <v>44</v>
      </c>
      <c r="Q32" s="56">
        <v>119</v>
      </c>
      <c r="R32" s="57">
        <v>125</v>
      </c>
      <c r="S32" s="57">
        <v>133</v>
      </c>
      <c r="T32" s="57">
        <v>137</v>
      </c>
      <c r="U32" s="57">
        <v>142</v>
      </c>
      <c r="V32" s="57">
        <v>149</v>
      </c>
      <c r="W32" s="57">
        <v>155</v>
      </c>
      <c r="X32" s="45" t="s">
        <v>142</v>
      </c>
      <c r="Y32" s="45" t="s">
        <v>172</v>
      </c>
      <c r="Z32" s="45" t="s">
        <v>1471</v>
      </c>
      <c r="AA32" s="45" t="s">
        <v>382</v>
      </c>
      <c r="AB32" s="45" t="s">
        <v>341</v>
      </c>
      <c r="AC32" s="45" t="s">
        <v>1503</v>
      </c>
      <c r="AD32" s="45" t="s">
        <v>74</v>
      </c>
      <c r="AE32" s="45" t="s">
        <v>1030</v>
      </c>
    </row>
    <row r="33" spans="1:31" ht="81" hidden="1">
      <c r="A33" t="str">
        <f t="shared" si="1"/>
        <v>FACEDPP092022</v>
      </c>
      <c r="B33" t="str">
        <f t="shared" si="2"/>
        <v>FACEDPP092023</v>
      </c>
      <c r="C33" t="str">
        <f t="shared" si="3"/>
        <v>FACEDPP092024</v>
      </c>
      <c r="D33" t="str">
        <f t="shared" si="4"/>
        <v>FACEDPP092025</v>
      </c>
      <c r="E33" t="str">
        <f t="shared" si="4"/>
        <v>FACEDPP092026</v>
      </c>
      <c r="F33" t="str">
        <f t="shared" si="4"/>
        <v>FACEDPP092027</v>
      </c>
      <c r="G33" t="s">
        <v>74</v>
      </c>
      <c r="H33" t="s">
        <v>1476</v>
      </c>
      <c r="I33" s="38" t="s">
        <v>113</v>
      </c>
      <c r="J33" s="45" t="s">
        <v>1504</v>
      </c>
      <c r="K33" s="45" t="s">
        <v>145</v>
      </c>
      <c r="L33" s="45" t="s">
        <v>1505</v>
      </c>
      <c r="M33" s="45" t="s">
        <v>164</v>
      </c>
      <c r="N33" s="45" t="s">
        <v>1501</v>
      </c>
      <c r="O33" s="54" t="s">
        <v>1506</v>
      </c>
      <c r="P33" s="45" t="s">
        <v>44</v>
      </c>
      <c r="Q33" s="52">
        <v>161</v>
      </c>
      <c r="R33" s="53">
        <v>168</v>
      </c>
      <c r="S33" s="53">
        <v>175</v>
      </c>
      <c r="T33" s="53">
        <v>182</v>
      </c>
      <c r="U33" s="53">
        <v>190</v>
      </c>
      <c r="V33" s="53">
        <v>200</v>
      </c>
      <c r="W33" s="53">
        <v>205</v>
      </c>
      <c r="X33" s="45" t="s">
        <v>142</v>
      </c>
      <c r="Y33" s="45" t="s">
        <v>172</v>
      </c>
      <c r="Z33" s="45" t="s">
        <v>1103</v>
      </c>
      <c r="AA33" s="45" t="s">
        <v>382</v>
      </c>
      <c r="AB33" s="45" t="s">
        <v>341</v>
      </c>
      <c r="AC33" s="45" t="s">
        <v>1507</v>
      </c>
      <c r="AD33" s="45" t="s">
        <v>74</v>
      </c>
      <c r="AE33" s="45" t="s">
        <v>1030</v>
      </c>
    </row>
    <row r="34" spans="1:31" ht="45" hidden="1">
      <c r="A34" t="str">
        <f t="shared" si="1"/>
        <v>FACEDPP102022</v>
      </c>
      <c r="B34" t="str">
        <f t="shared" si="2"/>
        <v>FACEDPP102023</v>
      </c>
      <c r="C34" t="str">
        <f t="shared" si="3"/>
        <v>FACEDPP102024</v>
      </c>
      <c r="D34" t="str">
        <f t="shared" si="4"/>
        <v>FACEDPP102025</v>
      </c>
      <c r="E34" t="str">
        <f t="shared" si="4"/>
        <v>FACEDPP102026</v>
      </c>
      <c r="F34" t="str">
        <f t="shared" si="4"/>
        <v>FACEDPP102027</v>
      </c>
      <c r="G34" t="s">
        <v>74</v>
      </c>
      <c r="H34" t="s">
        <v>1476</v>
      </c>
      <c r="I34" s="38" t="str">
        <f>VLOOKUP(J34,Planilha2!B:C,2,0)</f>
        <v>PP10</v>
      </c>
      <c r="J34" s="45" t="s">
        <v>1063</v>
      </c>
      <c r="K34" s="45" t="s">
        <v>145</v>
      </c>
      <c r="L34" s="45" t="s">
        <v>1508</v>
      </c>
      <c r="M34" s="45" t="s">
        <v>164</v>
      </c>
      <c r="N34" s="45" t="s">
        <v>1501</v>
      </c>
      <c r="O34" s="54" t="s">
        <v>1509</v>
      </c>
      <c r="P34" s="45" t="s">
        <v>749</v>
      </c>
      <c r="Q34" s="52">
        <v>17</v>
      </c>
      <c r="R34" s="53">
        <v>22</v>
      </c>
      <c r="S34" s="53">
        <v>25</v>
      </c>
      <c r="T34" s="53">
        <v>31</v>
      </c>
      <c r="U34" s="53">
        <v>34</v>
      </c>
      <c r="V34" s="53">
        <v>37</v>
      </c>
      <c r="W34" s="53">
        <v>40</v>
      </c>
      <c r="X34" s="45" t="s">
        <v>142</v>
      </c>
      <c r="Y34" s="45" t="s">
        <v>1441</v>
      </c>
      <c r="Z34" s="45" t="s">
        <v>172</v>
      </c>
      <c r="AA34" s="45" t="s">
        <v>382</v>
      </c>
      <c r="AB34" s="45" t="s">
        <v>341</v>
      </c>
      <c r="AC34" s="45" t="s">
        <v>1510</v>
      </c>
      <c r="AD34" s="45" t="s">
        <v>74</v>
      </c>
      <c r="AE34" s="45" t="s">
        <v>1030</v>
      </c>
    </row>
    <row r="35" spans="1:31" ht="45" hidden="1">
      <c r="A35" t="str">
        <f t="shared" si="1"/>
        <v>FACEDExcluído2022</v>
      </c>
      <c r="B35" t="str">
        <f t="shared" si="2"/>
        <v>FACEDExcluído2023</v>
      </c>
      <c r="C35" t="str">
        <f t="shared" si="3"/>
        <v>FACEDExcluído2024</v>
      </c>
      <c r="D35" t="str">
        <f t="shared" si="4"/>
        <v>FACEDExcluído2025</v>
      </c>
      <c r="E35" t="str">
        <f t="shared" si="4"/>
        <v>FACEDExcluído2026</v>
      </c>
      <c r="F35" t="str">
        <f t="shared" si="4"/>
        <v>FACEDExcluído2027</v>
      </c>
      <c r="G35" t="s">
        <v>74</v>
      </c>
      <c r="H35" t="s">
        <v>1476</v>
      </c>
      <c r="I35" s="38" t="str">
        <f>VLOOKUP(J35,Planilha2!B:C,2,0)</f>
        <v>Excluído</v>
      </c>
      <c r="J35" s="45" t="s">
        <v>1511</v>
      </c>
      <c r="K35" s="45" t="s">
        <v>165</v>
      </c>
      <c r="L35" s="45" t="s">
        <v>1512</v>
      </c>
      <c r="M35" s="45" t="s">
        <v>164</v>
      </c>
      <c r="N35" s="45" t="s">
        <v>1501</v>
      </c>
      <c r="O35" s="45"/>
      <c r="P35" s="45" t="s">
        <v>44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 t="s">
        <v>382</v>
      </c>
      <c r="AB35" s="45"/>
      <c r="AC35" s="45"/>
      <c r="AD35" s="45"/>
      <c r="AE35" s="45" t="s">
        <v>1030</v>
      </c>
    </row>
    <row r="36" spans="1:31" ht="45" hidden="1">
      <c r="A36" t="str">
        <f t="shared" si="1"/>
        <v>FACEDExcluído2022</v>
      </c>
      <c r="B36" t="str">
        <f t="shared" si="2"/>
        <v>FACEDExcluído2023</v>
      </c>
      <c r="C36" t="str">
        <f t="shared" si="3"/>
        <v>FACEDExcluído2024</v>
      </c>
      <c r="D36" t="str">
        <f t="shared" si="4"/>
        <v>FACEDExcluído2025</v>
      </c>
      <c r="E36" t="str">
        <f t="shared" si="4"/>
        <v>FACEDExcluído2026</v>
      </c>
      <c r="F36" t="str">
        <f t="shared" si="4"/>
        <v>FACEDExcluído2027</v>
      </c>
      <c r="G36" t="s">
        <v>74</v>
      </c>
      <c r="H36" t="s">
        <v>1476</v>
      </c>
      <c r="I36" s="38" t="str">
        <f>VLOOKUP(J36,Planilha2!B:C,2,0)</f>
        <v>Excluído</v>
      </c>
      <c r="J36" s="45" t="s">
        <v>1067</v>
      </c>
      <c r="K36" s="45" t="s">
        <v>145</v>
      </c>
      <c r="L36" s="45" t="s">
        <v>1068</v>
      </c>
      <c r="M36" s="45" t="s">
        <v>164</v>
      </c>
      <c r="N36" s="45" t="s">
        <v>1501</v>
      </c>
      <c r="O36" s="45" t="s">
        <v>1513</v>
      </c>
      <c r="P36" s="45" t="s">
        <v>1070</v>
      </c>
      <c r="Q36" s="58">
        <v>131</v>
      </c>
      <c r="R36" s="59">
        <v>132</v>
      </c>
      <c r="S36" s="59">
        <v>138</v>
      </c>
      <c r="T36" s="59">
        <v>141</v>
      </c>
      <c r="U36" s="59">
        <v>144</v>
      </c>
      <c r="V36" s="59">
        <v>148</v>
      </c>
      <c r="W36" s="59">
        <v>153</v>
      </c>
      <c r="X36" s="45" t="s">
        <v>142</v>
      </c>
      <c r="Y36" s="45" t="s">
        <v>172</v>
      </c>
      <c r="Z36" s="45" t="s">
        <v>1471</v>
      </c>
      <c r="AA36" s="45" t="s">
        <v>382</v>
      </c>
      <c r="AB36" s="45" t="s">
        <v>144</v>
      </c>
      <c r="AC36" s="45" t="s">
        <v>1510</v>
      </c>
      <c r="AD36" s="45" t="s">
        <v>74</v>
      </c>
      <c r="AE36" s="45" t="s">
        <v>1030</v>
      </c>
    </row>
    <row r="37" spans="1:31" ht="45" hidden="1">
      <c r="A37" t="str">
        <f t="shared" si="1"/>
        <v>FACEDExcluído2022</v>
      </c>
      <c r="B37" t="str">
        <f t="shared" si="2"/>
        <v>FACEDExcluído2023</v>
      </c>
      <c r="C37" t="str">
        <f t="shared" si="3"/>
        <v>FACEDExcluído2024</v>
      </c>
      <c r="D37" t="str">
        <f t="shared" si="4"/>
        <v>FACEDExcluído2025</v>
      </c>
      <c r="E37" t="str">
        <f t="shared" si="4"/>
        <v>FACEDExcluído2026</v>
      </c>
      <c r="F37" t="str">
        <f t="shared" si="4"/>
        <v>FACEDExcluído2027</v>
      </c>
      <c r="G37" t="s">
        <v>74</v>
      </c>
      <c r="H37" t="s">
        <v>1476</v>
      </c>
      <c r="I37" s="38" t="str">
        <f>VLOOKUP(J37,Planilha2!B:C,2,0)</f>
        <v>Excluído</v>
      </c>
      <c r="J37" s="45" t="s">
        <v>1075</v>
      </c>
      <c r="K37" s="45" t="s">
        <v>145</v>
      </c>
      <c r="L37" s="45" t="s">
        <v>1076</v>
      </c>
      <c r="M37" s="45" t="s">
        <v>164</v>
      </c>
      <c r="N37" s="45" t="s">
        <v>1501</v>
      </c>
      <c r="O37" s="45" t="s">
        <v>1514</v>
      </c>
      <c r="P37" s="45" t="s">
        <v>1070</v>
      </c>
      <c r="Q37" s="60">
        <v>75</v>
      </c>
      <c r="R37" s="61">
        <v>75</v>
      </c>
      <c r="S37" s="61">
        <v>77</v>
      </c>
      <c r="T37" s="61">
        <v>84</v>
      </c>
      <c r="U37" s="61">
        <v>86</v>
      </c>
      <c r="V37" s="61">
        <v>93</v>
      </c>
      <c r="W37" s="61">
        <v>97</v>
      </c>
      <c r="X37" s="45" t="s">
        <v>142</v>
      </c>
      <c r="Y37" s="45" t="s">
        <v>172</v>
      </c>
      <c r="Z37" s="45" t="s">
        <v>1103</v>
      </c>
      <c r="AA37" s="45" t="s">
        <v>382</v>
      </c>
      <c r="AB37" s="45" t="s">
        <v>341</v>
      </c>
      <c r="AC37" s="45" t="s">
        <v>1510</v>
      </c>
      <c r="AD37" s="45" t="s">
        <v>74</v>
      </c>
      <c r="AE37" s="45" t="s">
        <v>1030</v>
      </c>
    </row>
    <row r="38" spans="1:31" ht="45" hidden="1">
      <c r="A38" t="str">
        <f t="shared" si="1"/>
        <v>FACEDExcluído2022</v>
      </c>
      <c r="B38" t="str">
        <f t="shared" si="2"/>
        <v>FACEDExcluído2023</v>
      </c>
      <c r="C38" t="str">
        <f t="shared" si="3"/>
        <v>FACEDExcluído2024</v>
      </c>
      <c r="D38" t="str">
        <f t="shared" si="4"/>
        <v>FACEDExcluído2025</v>
      </c>
      <c r="E38" t="str">
        <f t="shared" si="4"/>
        <v>FACEDExcluído2026</v>
      </c>
      <c r="F38" t="str">
        <f t="shared" si="4"/>
        <v>FACEDExcluído2027</v>
      </c>
      <c r="G38" t="s">
        <v>74</v>
      </c>
      <c r="H38" t="s">
        <v>1476</v>
      </c>
      <c r="I38" s="38" t="str">
        <f>VLOOKUP(J38,Planilha2!B:C,2,0)</f>
        <v>Excluído</v>
      </c>
      <c r="J38" s="45" t="s">
        <v>1079</v>
      </c>
      <c r="K38" s="45" t="s">
        <v>145</v>
      </c>
      <c r="L38" s="45" t="s">
        <v>1080</v>
      </c>
      <c r="M38" s="45" t="s">
        <v>164</v>
      </c>
      <c r="N38" s="45" t="s">
        <v>1501</v>
      </c>
      <c r="O38" s="45" t="s">
        <v>1515</v>
      </c>
      <c r="P38" s="45" t="s">
        <v>1082</v>
      </c>
      <c r="Q38" s="60">
        <v>6</v>
      </c>
      <c r="R38" s="61">
        <v>6</v>
      </c>
      <c r="S38" s="61">
        <v>6</v>
      </c>
      <c r="T38" s="61">
        <v>7</v>
      </c>
      <c r="U38" s="61">
        <v>7</v>
      </c>
      <c r="V38" s="61">
        <v>7</v>
      </c>
      <c r="W38" s="61">
        <v>7</v>
      </c>
      <c r="X38" s="45" t="s">
        <v>142</v>
      </c>
      <c r="Y38" s="45" t="s">
        <v>172</v>
      </c>
      <c r="Z38" s="45" t="s">
        <v>1441</v>
      </c>
      <c r="AA38" s="45" t="s">
        <v>382</v>
      </c>
      <c r="AB38" s="45" t="s">
        <v>341</v>
      </c>
      <c r="AC38" s="45" t="s">
        <v>1481</v>
      </c>
      <c r="AD38" s="45" t="s">
        <v>74</v>
      </c>
      <c r="AE38" s="45" t="s">
        <v>1030</v>
      </c>
    </row>
    <row r="39" spans="1:31" ht="45" hidden="1">
      <c r="A39" t="str">
        <f t="shared" si="1"/>
        <v>FACEDExcluído2022</v>
      </c>
      <c r="B39" t="str">
        <f t="shared" si="2"/>
        <v>FACEDExcluído2023</v>
      </c>
      <c r="C39" t="str">
        <f t="shared" si="3"/>
        <v>FACEDExcluído2024</v>
      </c>
      <c r="D39" t="str">
        <f t="shared" si="4"/>
        <v>FACEDExcluído2025</v>
      </c>
      <c r="E39" t="str">
        <f t="shared" si="4"/>
        <v>FACEDExcluído2026</v>
      </c>
      <c r="F39" t="str">
        <f t="shared" si="4"/>
        <v>FACEDExcluído2027</v>
      </c>
      <c r="G39" t="s">
        <v>74</v>
      </c>
      <c r="H39" t="s">
        <v>1476</v>
      </c>
      <c r="I39" s="38" t="str">
        <f>VLOOKUP(J39,Planilha2!B:C,2,0)</f>
        <v>Excluído</v>
      </c>
      <c r="J39" s="45" t="s">
        <v>1085</v>
      </c>
      <c r="K39" s="45" t="s">
        <v>145</v>
      </c>
      <c r="L39" s="45" t="s">
        <v>1086</v>
      </c>
      <c r="M39" s="45" t="s">
        <v>139</v>
      </c>
      <c r="N39" s="45" t="s">
        <v>1501</v>
      </c>
      <c r="O39" s="45" t="s">
        <v>1516</v>
      </c>
      <c r="P39" s="45" t="s">
        <v>1070</v>
      </c>
      <c r="Q39" s="60">
        <v>25</v>
      </c>
      <c r="R39" s="61">
        <v>27</v>
      </c>
      <c r="S39" s="61">
        <v>32</v>
      </c>
      <c r="T39" s="61">
        <v>40</v>
      </c>
      <c r="U39" s="61">
        <v>42</v>
      </c>
      <c r="V39" s="61">
        <v>47</v>
      </c>
      <c r="W39" s="61">
        <v>51</v>
      </c>
      <c r="X39" s="45" t="s">
        <v>363</v>
      </c>
      <c r="Y39" s="45" t="s">
        <v>1441</v>
      </c>
      <c r="Z39" s="45" t="s">
        <v>1441</v>
      </c>
      <c r="AA39" s="45" t="s">
        <v>382</v>
      </c>
      <c r="AB39" s="45" t="s">
        <v>341</v>
      </c>
      <c r="AC39" s="45" t="s">
        <v>1503</v>
      </c>
      <c r="AD39" s="45" t="s">
        <v>74</v>
      </c>
      <c r="AE39" s="45" t="s">
        <v>1030</v>
      </c>
    </row>
    <row r="40" spans="1:31" ht="45" hidden="1">
      <c r="A40" t="str">
        <f t="shared" si="1"/>
        <v>FACEDExcluído2022</v>
      </c>
      <c r="B40" t="str">
        <f t="shared" si="2"/>
        <v>FACEDExcluído2023</v>
      </c>
      <c r="C40" t="str">
        <f t="shared" si="3"/>
        <v>FACEDExcluído2024</v>
      </c>
      <c r="D40" t="str">
        <f t="shared" si="4"/>
        <v>FACEDExcluído2025</v>
      </c>
      <c r="E40" t="str">
        <f t="shared" si="4"/>
        <v>FACEDExcluído2026</v>
      </c>
      <c r="F40" t="str">
        <f t="shared" si="4"/>
        <v>FACEDExcluído2027</v>
      </c>
      <c r="G40" t="s">
        <v>74</v>
      </c>
      <c r="H40" t="s">
        <v>1476</v>
      </c>
      <c r="I40" s="38" t="str">
        <f>VLOOKUP(J40,Planilha2!B:C,2,0)</f>
        <v>Excluído</v>
      </c>
      <c r="J40" s="45" t="s">
        <v>1090</v>
      </c>
      <c r="K40" s="45" t="s">
        <v>145</v>
      </c>
      <c r="L40" s="45" t="s">
        <v>1091</v>
      </c>
      <c r="M40" s="45" t="s">
        <v>139</v>
      </c>
      <c r="N40" s="45" t="s">
        <v>1501</v>
      </c>
      <c r="O40" s="45" t="s">
        <v>1517</v>
      </c>
      <c r="P40" s="45" t="s">
        <v>1070</v>
      </c>
      <c r="Q40" s="60">
        <v>19</v>
      </c>
      <c r="R40" s="61">
        <v>19</v>
      </c>
      <c r="S40" s="61">
        <v>21</v>
      </c>
      <c r="T40" s="61">
        <v>25</v>
      </c>
      <c r="U40" s="61">
        <v>29</v>
      </c>
      <c r="V40" s="61">
        <v>32</v>
      </c>
      <c r="W40" s="61">
        <v>36</v>
      </c>
      <c r="X40" s="45" t="s">
        <v>363</v>
      </c>
      <c r="Y40" s="45" t="s">
        <v>1441</v>
      </c>
      <c r="Z40" s="45" t="s">
        <v>1441</v>
      </c>
      <c r="AA40" s="45" t="s">
        <v>382</v>
      </c>
      <c r="AB40" s="45" t="s">
        <v>341</v>
      </c>
      <c r="AC40" s="45" t="s">
        <v>1503</v>
      </c>
      <c r="AD40" s="45" t="s">
        <v>74</v>
      </c>
      <c r="AE40" s="45" t="s">
        <v>1030</v>
      </c>
    </row>
    <row r="41" spans="1:31" ht="45" hidden="1">
      <c r="A41" t="str">
        <f t="shared" si="1"/>
        <v>FACEDExcluído2022</v>
      </c>
      <c r="B41" t="str">
        <f t="shared" si="2"/>
        <v>FACEDExcluído2023</v>
      </c>
      <c r="C41" t="str">
        <f t="shared" si="3"/>
        <v>FACEDExcluído2024</v>
      </c>
      <c r="D41" t="str">
        <f t="shared" si="4"/>
        <v>FACEDExcluído2025</v>
      </c>
      <c r="E41" t="str">
        <f t="shared" si="4"/>
        <v>FACEDExcluído2026</v>
      </c>
      <c r="F41" t="str">
        <f t="shared" si="4"/>
        <v>FACEDExcluído2027</v>
      </c>
      <c r="G41" t="s">
        <v>74</v>
      </c>
      <c r="H41" t="s">
        <v>1476</v>
      </c>
      <c r="I41" s="38" t="str">
        <f>VLOOKUP(J41,Planilha2!B:C,2,0)</f>
        <v>Excluído</v>
      </c>
      <c r="J41" s="45" t="s">
        <v>1095</v>
      </c>
      <c r="K41" s="45" t="s">
        <v>145</v>
      </c>
      <c r="L41" s="45" t="s">
        <v>1096</v>
      </c>
      <c r="M41" s="45" t="s">
        <v>139</v>
      </c>
      <c r="N41" s="45" t="s">
        <v>1501</v>
      </c>
      <c r="O41" s="45" t="s">
        <v>1518</v>
      </c>
      <c r="P41" s="45" t="s">
        <v>1070</v>
      </c>
      <c r="Q41" s="60">
        <v>14</v>
      </c>
      <c r="R41" s="61">
        <v>17</v>
      </c>
      <c r="S41" s="61">
        <v>17</v>
      </c>
      <c r="T41" s="61">
        <v>19</v>
      </c>
      <c r="U41" s="61">
        <v>24</v>
      </c>
      <c r="V41" s="61">
        <v>30</v>
      </c>
      <c r="W41" s="61">
        <v>30</v>
      </c>
      <c r="X41" s="45" t="s">
        <v>363</v>
      </c>
      <c r="Y41" s="45" t="s">
        <v>1441</v>
      </c>
      <c r="Z41" s="45" t="s">
        <v>1441</v>
      </c>
      <c r="AA41" s="45" t="s">
        <v>382</v>
      </c>
      <c r="AB41" s="45" t="s">
        <v>341</v>
      </c>
      <c r="AC41" s="45" t="s">
        <v>1503</v>
      </c>
      <c r="AD41" s="45" t="s">
        <v>74</v>
      </c>
      <c r="AE41" s="45" t="s">
        <v>1030</v>
      </c>
    </row>
    <row r="42" spans="1:31" ht="45" hidden="1">
      <c r="A42" t="str">
        <f t="shared" si="1"/>
        <v>FACEDEC092022</v>
      </c>
      <c r="B42" t="str">
        <f t="shared" si="2"/>
        <v>FACEDEC092023</v>
      </c>
      <c r="C42" t="str">
        <f t="shared" si="3"/>
        <v>FACEDEC092024</v>
      </c>
      <c r="D42" t="str">
        <f t="shared" si="4"/>
        <v>FACEDEC092025</v>
      </c>
      <c r="E42" t="str">
        <f t="shared" si="4"/>
        <v>FACEDEC092026</v>
      </c>
      <c r="F42" t="str">
        <f t="shared" si="4"/>
        <v>FACEDEC092027</v>
      </c>
      <c r="G42" t="s">
        <v>74</v>
      </c>
      <c r="H42" t="s">
        <v>1519</v>
      </c>
      <c r="I42" s="38" t="str">
        <f>VLOOKUP(J42,Planilha2!B:C,2,0)</f>
        <v>EC09</v>
      </c>
      <c r="J42" s="45" t="s">
        <v>1520</v>
      </c>
      <c r="K42" s="45" t="s">
        <v>165</v>
      </c>
      <c r="L42" s="45" t="s">
        <v>419</v>
      </c>
      <c r="M42" s="45" t="s">
        <v>381</v>
      </c>
      <c r="N42" s="45" t="s">
        <v>385</v>
      </c>
      <c r="O42" s="45" t="s">
        <v>1521</v>
      </c>
      <c r="P42" s="45" t="s">
        <v>44</v>
      </c>
      <c r="Q42" s="62">
        <v>0.87</v>
      </c>
      <c r="R42" s="62">
        <v>0.9</v>
      </c>
      <c r="S42" s="62">
        <v>0.92</v>
      </c>
      <c r="T42" s="62">
        <v>0.94</v>
      </c>
      <c r="U42" s="62">
        <v>0.96</v>
      </c>
      <c r="V42" s="62">
        <v>0.98</v>
      </c>
      <c r="W42" s="62">
        <v>1</v>
      </c>
      <c r="X42" s="45" t="s">
        <v>171</v>
      </c>
      <c r="Y42" s="45" t="s">
        <v>172</v>
      </c>
      <c r="Z42" s="45" t="s">
        <v>1522</v>
      </c>
      <c r="AA42" s="45" t="s">
        <v>1523</v>
      </c>
      <c r="AB42" s="45" t="s">
        <v>144</v>
      </c>
      <c r="AC42" s="45" t="s">
        <v>1524</v>
      </c>
      <c r="AD42" s="45" t="s">
        <v>74</v>
      </c>
      <c r="AE42" s="45" t="s">
        <v>377</v>
      </c>
    </row>
    <row r="43" spans="1:31" ht="45" hidden="1">
      <c r="A43" t="str">
        <f t="shared" si="1"/>
        <v>FACEDEC102022</v>
      </c>
      <c r="B43" t="str">
        <f t="shared" si="2"/>
        <v>FACEDEC102023</v>
      </c>
      <c r="C43" t="str">
        <f t="shared" si="3"/>
        <v>FACEDEC102024</v>
      </c>
      <c r="D43" t="str">
        <f t="shared" si="4"/>
        <v>FACEDEC102025</v>
      </c>
      <c r="E43" t="str">
        <f t="shared" si="4"/>
        <v>FACEDEC102026</v>
      </c>
      <c r="F43" t="str">
        <f t="shared" si="4"/>
        <v>FACEDEC102027</v>
      </c>
      <c r="G43" t="s">
        <v>74</v>
      </c>
      <c r="H43" t="s">
        <v>1519</v>
      </c>
      <c r="I43" s="38" t="str">
        <f>VLOOKUP(J43,Planilha2!B:C,2,0)</f>
        <v>EC10</v>
      </c>
      <c r="J43" s="45" t="s">
        <v>1525</v>
      </c>
      <c r="K43" s="45" t="s">
        <v>165</v>
      </c>
      <c r="L43" s="45" t="s">
        <v>422</v>
      </c>
      <c r="M43" s="45" t="s">
        <v>381</v>
      </c>
      <c r="N43" s="45" t="s">
        <v>385</v>
      </c>
      <c r="O43" s="45" t="s">
        <v>1526</v>
      </c>
      <c r="P43" s="45" t="s">
        <v>44</v>
      </c>
      <c r="Q43" s="45">
        <v>52.63</v>
      </c>
      <c r="R43" s="62">
        <v>0.55000000000000004</v>
      </c>
      <c r="S43" s="62">
        <v>0.6</v>
      </c>
      <c r="T43" s="62">
        <v>0.65</v>
      </c>
      <c r="U43" s="62">
        <v>0.7</v>
      </c>
      <c r="V43" s="62">
        <v>0.75</v>
      </c>
      <c r="W43" s="62">
        <v>0.8</v>
      </c>
      <c r="X43" s="45" t="s">
        <v>142</v>
      </c>
      <c r="Y43" s="45" t="s">
        <v>172</v>
      </c>
      <c r="Z43" s="45" t="s">
        <v>1522</v>
      </c>
      <c r="AA43" s="45" t="s">
        <v>1523</v>
      </c>
      <c r="AB43" s="45" t="s">
        <v>144</v>
      </c>
      <c r="AC43" s="45" t="s">
        <v>1527</v>
      </c>
      <c r="AD43" s="45" t="s">
        <v>74</v>
      </c>
      <c r="AE43" s="45" t="s">
        <v>377</v>
      </c>
    </row>
    <row r="44" spans="1:31" ht="45" hidden="1">
      <c r="A44" t="str">
        <f t="shared" si="1"/>
        <v>FACEDEC082022</v>
      </c>
      <c r="B44" t="str">
        <f t="shared" si="2"/>
        <v>FACEDEC082023</v>
      </c>
      <c r="C44" t="str">
        <f t="shared" si="3"/>
        <v>FACEDEC082024</v>
      </c>
      <c r="D44" t="str">
        <f t="shared" si="4"/>
        <v>FACEDEC082025</v>
      </c>
      <c r="E44" t="str">
        <f t="shared" si="4"/>
        <v>FACEDEC082026</v>
      </c>
      <c r="F44" t="str">
        <f t="shared" si="4"/>
        <v>FACEDEC082027</v>
      </c>
      <c r="G44" t="s">
        <v>74</v>
      </c>
      <c r="H44" t="s">
        <v>1519</v>
      </c>
      <c r="I44" s="38" t="str">
        <f>VLOOKUP(J44,Planilha2!B:C,2,0)</f>
        <v>EC08</v>
      </c>
      <c r="J44" s="45" t="s">
        <v>415</v>
      </c>
      <c r="K44" s="45" t="s">
        <v>145</v>
      </c>
      <c r="L44" s="63" t="s">
        <v>1528</v>
      </c>
      <c r="M44" s="45" t="s">
        <v>381</v>
      </c>
      <c r="N44" s="45" t="s">
        <v>1529</v>
      </c>
      <c r="O44" s="45"/>
      <c r="P44" s="45" t="s">
        <v>44</v>
      </c>
      <c r="Q44" s="45"/>
      <c r="R44" s="45" t="s">
        <v>236</v>
      </c>
      <c r="S44" s="45" t="s">
        <v>236</v>
      </c>
      <c r="T44" s="45" t="s">
        <v>236</v>
      </c>
      <c r="U44" s="45" t="s">
        <v>236</v>
      </c>
      <c r="V44" s="45" t="s">
        <v>236</v>
      </c>
      <c r="W44" s="45" t="s">
        <v>236</v>
      </c>
      <c r="X44" s="45"/>
      <c r="Y44" s="45"/>
      <c r="Z44" s="45"/>
      <c r="AA44" s="45"/>
      <c r="AB44" s="45"/>
      <c r="AC44" s="45" t="s">
        <v>236</v>
      </c>
      <c r="AD44" s="45"/>
      <c r="AE44" s="45" t="s">
        <v>377</v>
      </c>
    </row>
    <row r="45" spans="1:31" ht="45" hidden="1">
      <c r="A45" t="str">
        <f t="shared" si="1"/>
        <v>FACEDEC282022</v>
      </c>
      <c r="B45" t="str">
        <f t="shared" si="2"/>
        <v>FACEDEC282023</v>
      </c>
      <c r="C45" t="str">
        <f t="shared" si="3"/>
        <v>FACEDEC282024</v>
      </c>
      <c r="D45" t="str">
        <f t="shared" si="4"/>
        <v>FACEDEC282025</v>
      </c>
      <c r="E45" t="str">
        <f t="shared" si="4"/>
        <v>FACEDEC282026</v>
      </c>
      <c r="F45" t="str">
        <f t="shared" si="4"/>
        <v>FACEDEC282027</v>
      </c>
      <c r="G45" t="s">
        <v>74</v>
      </c>
      <c r="H45" t="s">
        <v>1519</v>
      </c>
      <c r="I45" s="38" t="str">
        <f>VLOOKUP(J45,Planilha2!B:C,2,0)</f>
        <v>EC28</v>
      </c>
      <c r="J45" s="45" t="s">
        <v>503</v>
      </c>
      <c r="K45" s="45" t="s">
        <v>165</v>
      </c>
      <c r="L45" s="63" t="s">
        <v>504</v>
      </c>
      <c r="M45" s="45" t="s">
        <v>381</v>
      </c>
      <c r="N45" s="45" t="s">
        <v>1530</v>
      </c>
      <c r="O45" s="45" t="s">
        <v>1531</v>
      </c>
      <c r="P45" s="45" t="s">
        <v>44</v>
      </c>
      <c r="Q45" s="62">
        <v>0</v>
      </c>
      <c r="R45" s="62">
        <v>0.3</v>
      </c>
      <c r="S45" s="62">
        <v>0.5</v>
      </c>
      <c r="T45" s="62">
        <v>0.7</v>
      </c>
      <c r="U45" s="62">
        <v>0.9</v>
      </c>
      <c r="V45" s="62">
        <v>0.95</v>
      </c>
      <c r="W45" s="62">
        <v>1</v>
      </c>
      <c r="X45" s="45" t="s">
        <v>142</v>
      </c>
      <c r="Y45" s="45" t="s">
        <v>172</v>
      </c>
      <c r="Z45" s="45" t="s">
        <v>1522</v>
      </c>
      <c r="AA45" s="45" t="s">
        <v>1523</v>
      </c>
      <c r="AB45" s="45" t="s">
        <v>144</v>
      </c>
      <c r="AC45" s="45" t="s">
        <v>1532</v>
      </c>
      <c r="AD45" s="45" t="s">
        <v>74</v>
      </c>
      <c r="AE45" s="45" t="s">
        <v>377</v>
      </c>
    </row>
    <row r="46" spans="1:31" ht="45" hidden="1">
      <c r="A46" t="str">
        <f t="shared" si="1"/>
        <v>FACEDEC052022</v>
      </c>
      <c r="B46" t="str">
        <f t="shared" si="2"/>
        <v>FACEDEC052023</v>
      </c>
      <c r="C46" t="str">
        <f t="shared" si="3"/>
        <v>FACEDEC052024</v>
      </c>
      <c r="D46" t="str">
        <f t="shared" si="4"/>
        <v>FACEDEC052025</v>
      </c>
      <c r="E46" t="str">
        <f t="shared" si="4"/>
        <v>FACEDEC052026</v>
      </c>
      <c r="F46" t="str">
        <f t="shared" si="4"/>
        <v>FACEDEC052027</v>
      </c>
      <c r="G46" t="s">
        <v>74</v>
      </c>
      <c r="H46" t="s">
        <v>1519</v>
      </c>
      <c r="I46" s="38" t="str">
        <f>VLOOKUP(J46,Planilha2!B:C,2,0)</f>
        <v>EC05</v>
      </c>
      <c r="J46" s="45" t="s">
        <v>403</v>
      </c>
      <c r="K46" s="45" t="s">
        <v>165</v>
      </c>
      <c r="L46" s="45" t="s">
        <v>404</v>
      </c>
      <c r="M46" s="45" t="s">
        <v>164</v>
      </c>
      <c r="N46" s="45" t="s">
        <v>1529</v>
      </c>
      <c r="O46" s="45" t="s">
        <v>1533</v>
      </c>
      <c r="P46" s="45" t="s">
        <v>309</v>
      </c>
      <c r="Q46" s="45">
        <v>10</v>
      </c>
      <c r="R46" s="62">
        <v>0.01</v>
      </c>
      <c r="S46" s="62">
        <v>0.02</v>
      </c>
      <c r="T46" s="62">
        <v>0.03</v>
      </c>
      <c r="U46" s="62">
        <v>0.04</v>
      </c>
      <c r="V46" s="62">
        <v>0.05</v>
      </c>
      <c r="W46" s="62">
        <v>0.06</v>
      </c>
      <c r="X46" s="45" t="s">
        <v>142</v>
      </c>
      <c r="Y46" s="45" t="s">
        <v>172</v>
      </c>
      <c r="Z46" s="45" t="s">
        <v>1522</v>
      </c>
      <c r="AA46" s="45" t="s">
        <v>1523</v>
      </c>
      <c r="AB46" s="45" t="s">
        <v>341</v>
      </c>
      <c r="AC46" s="45" t="s">
        <v>1532</v>
      </c>
      <c r="AD46" s="45" t="s">
        <v>74</v>
      </c>
      <c r="AE46" s="45" t="s">
        <v>377</v>
      </c>
    </row>
    <row r="47" spans="1:31" ht="45" hidden="1">
      <c r="A47" t="str">
        <f t="shared" si="1"/>
        <v>FACEDEC072022</v>
      </c>
      <c r="B47" t="str">
        <f t="shared" si="2"/>
        <v>FACEDEC072023</v>
      </c>
      <c r="C47" t="str">
        <f t="shared" si="3"/>
        <v>FACEDEC072024</v>
      </c>
      <c r="D47" t="str">
        <f t="shared" si="4"/>
        <v>FACEDEC072025</v>
      </c>
      <c r="E47" t="str">
        <f t="shared" si="4"/>
        <v>FACEDEC072026</v>
      </c>
      <c r="F47" t="str">
        <f t="shared" si="4"/>
        <v>FACEDEC072027</v>
      </c>
      <c r="G47" t="s">
        <v>74</v>
      </c>
      <c r="H47" t="s">
        <v>1519</v>
      </c>
      <c r="I47" s="38" t="str">
        <f>VLOOKUP(J47,Planilha2!B:C,2,0)</f>
        <v>EC07</v>
      </c>
      <c r="J47" s="45" t="s">
        <v>1534</v>
      </c>
      <c r="K47" s="45" t="s">
        <v>165</v>
      </c>
      <c r="L47" s="63" t="s">
        <v>1535</v>
      </c>
      <c r="M47" s="45" t="s">
        <v>381</v>
      </c>
      <c r="N47" s="45" t="s">
        <v>1529</v>
      </c>
      <c r="O47" s="45"/>
      <c r="P47" s="45" t="s">
        <v>44</v>
      </c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 t="s">
        <v>1523</v>
      </c>
      <c r="AB47" s="45"/>
      <c r="AC47" s="45"/>
      <c r="AD47" s="45"/>
      <c r="AE47" s="45" t="s">
        <v>377</v>
      </c>
    </row>
    <row r="48" spans="1:31" ht="45" hidden="1">
      <c r="A48" t="str">
        <f t="shared" si="1"/>
        <v>FACEDEC332022</v>
      </c>
      <c r="B48" t="str">
        <f t="shared" si="2"/>
        <v>FACEDEC332023</v>
      </c>
      <c r="C48" t="str">
        <f t="shared" si="3"/>
        <v>FACEDEC332024</v>
      </c>
      <c r="D48" t="str">
        <f t="shared" si="4"/>
        <v>FACEDEC332025</v>
      </c>
      <c r="E48" t="str">
        <f t="shared" si="4"/>
        <v>FACEDEC332026</v>
      </c>
      <c r="F48" t="str">
        <f t="shared" si="4"/>
        <v>FACEDEC332027</v>
      </c>
      <c r="G48" t="s">
        <v>74</v>
      </c>
      <c r="H48" t="s">
        <v>1519</v>
      </c>
      <c r="I48" s="38" t="str">
        <f>VLOOKUP(J48,Planilha2!B:C,2,0)</f>
        <v>EC33</v>
      </c>
      <c r="J48" s="45" t="s">
        <v>527</v>
      </c>
      <c r="K48" s="45" t="s">
        <v>165</v>
      </c>
      <c r="L48" s="45" t="s">
        <v>528</v>
      </c>
      <c r="M48" s="45" t="s">
        <v>164</v>
      </c>
      <c r="N48" s="45" t="s">
        <v>1529</v>
      </c>
      <c r="O48" s="45"/>
      <c r="P48" s="45" t="s">
        <v>530</v>
      </c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 t="s">
        <v>1523</v>
      </c>
      <c r="AB48" s="45"/>
      <c r="AC48" s="45"/>
      <c r="AD48" s="45"/>
      <c r="AE48" s="45" t="s">
        <v>377</v>
      </c>
    </row>
    <row r="49" spans="1:31" ht="45" hidden="1">
      <c r="A49" t="str">
        <f t="shared" si="1"/>
        <v>FACEDGP012022</v>
      </c>
      <c r="B49" t="str">
        <f t="shared" si="2"/>
        <v>FACEDGP012023</v>
      </c>
      <c r="C49" t="str">
        <f t="shared" si="3"/>
        <v>FACEDGP012024</v>
      </c>
      <c r="D49" t="str">
        <f t="shared" si="4"/>
        <v>FACEDGP012025</v>
      </c>
      <c r="E49" t="str">
        <f t="shared" si="4"/>
        <v>FACEDGP012026</v>
      </c>
      <c r="F49" t="str">
        <f t="shared" si="4"/>
        <v>FACEDGP012027</v>
      </c>
      <c r="G49" t="s">
        <v>74</v>
      </c>
      <c r="H49" t="s">
        <v>1536</v>
      </c>
      <c r="I49" s="38" t="str">
        <f>VLOOKUP(J49,Planilha2!B:C,2,0)</f>
        <v>GP01</v>
      </c>
      <c r="J49" s="45" t="s">
        <v>552</v>
      </c>
      <c r="K49" s="45" t="s">
        <v>145</v>
      </c>
      <c r="L49" s="45" t="s">
        <v>1537</v>
      </c>
      <c r="M49" s="45" t="s">
        <v>139</v>
      </c>
      <c r="N49" s="64" t="s">
        <v>558</v>
      </c>
      <c r="O49" s="45" t="s">
        <v>1538</v>
      </c>
      <c r="P49" s="45" t="s">
        <v>44</v>
      </c>
      <c r="Q49" s="45">
        <v>11.24</v>
      </c>
      <c r="R49" s="45">
        <v>12</v>
      </c>
      <c r="S49" s="45">
        <v>13</v>
      </c>
      <c r="T49" s="45">
        <v>14</v>
      </c>
      <c r="U49" s="45">
        <v>15</v>
      </c>
      <c r="V49" s="45">
        <v>16</v>
      </c>
      <c r="W49" s="45">
        <v>17</v>
      </c>
      <c r="X49" s="45" t="s">
        <v>142</v>
      </c>
      <c r="Y49" s="45" t="s">
        <v>172</v>
      </c>
      <c r="Z49" s="45"/>
      <c r="AA49" s="45" t="s">
        <v>555</v>
      </c>
      <c r="AB49" s="45"/>
      <c r="AC49" s="45"/>
      <c r="AD49" s="45" t="s">
        <v>74</v>
      </c>
      <c r="AE49" s="45" t="s">
        <v>551</v>
      </c>
    </row>
    <row r="50" spans="1:31" ht="30" hidden="1">
      <c r="A50" t="str">
        <f t="shared" si="1"/>
        <v>FACEDGP022022</v>
      </c>
      <c r="B50" t="str">
        <f t="shared" si="2"/>
        <v>FACEDGP022023</v>
      </c>
      <c r="C50" t="str">
        <f t="shared" si="3"/>
        <v>FACEDGP022024</v>
      </c>
      <c r="D50" t="str">
        <f t="shared" si="4"/>
        <v>FACEDGP022025</v>
      </c>
      <c r="E50" t="str">
        <f t="shared" si="4"/>
        <v>FACEDGP022026</v>
      </c>
      <c r="F50" t="str">
        <f t="shared" si="4"/>
        <v>FACEDGP022027</v>
      </c>
      <c r="G50" t="s">
        <v>74</v>
      </c>
      <c r="H50" t="s">
        <v>1536</v>
      </c>
      <c r="I50" s="38" t="str">
        <f>VLOOKUP(J50,Planilha2!B:C,2,0)</f>
        <v>GP02</v>
      </c>
      <c r="J50" s="45" t="s">
        <v>560</v>
      </c>
      <c r="K50" s="45" t="s">
        <v>165</v>
      </c>
      <c r="L50" s="45" t="s">
        <v>1539</v>
      </c>
      <c r="M50" s="45" t="s">
        <v>139</v>
      </c>
      <c r="N50" s="64" t="s">
        <v>558</v>
      </c>
      <c r="O50" s="45"/>
      <c r="P50" s="45" t="s">
        <v>44</v>
      </c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 t="s">
        <v>558</v>
      </c>
      <c r="AE50" s="45"/>
    </row>
    <row r="51" spans="1:31" ht="45" hidden="1">
      <c r="A51" t="str">
        <f t="shared" si="1"/>
        <v>FACEDGP032022</v>
      </c>
      <c r="B51" t="str">
        <f t="shared" si="2"/>
        <v>FACEDGP032023</v>
      </c>
      <c r="C51" t="str">
        <f t="shared" si="3"/>
        <v>FACEDGP032024</v>
      </c>
      <c r="D51" t="str">
        <f t="shared" si="4"/>
        <v>FACEDGP032025</v>
      </c>
      <c r="E51" t="str">
        <f t="shared" si="4"/>
        <v>FACEDGP032026</v>
      </c>
      <c r="F51" t="str">
        <f t="shared" si="4"/>
        <v>FACEDGP032027</v>
      </c>
      <c r="G51" t="s">
        <v>74</v>
      </c>
      <c r="H51" t="s">
        <v>1536</v>
      </c>
      <c r="I51" s="38" t="str">
        <f>VLOOKUP(J51,Planilha2!B:C,2,0)</f>
        <v>GP03</v>
      </c>
      <c r="J51" s="45" t="s">
        <v>567</v>
      </c>
      <c r="K51" s="45" t="s">
        <v>145</v>
      </c>
      <c r="L51" s="45"/>
      <c r="M51" s="45" t="s">
        <v>139</v>
      </c>
      <c r="N51" s="64" t="s">
        <v>558</v>
      </c>
      <c r="O51" s="45" t="s">
        <v>1540</v>
      </c>
      <c r="P51" s="45" t="s">
        <v>569</v>
      </c>
      <c r="Q51" s="45">
        <v>66</v>
      </c>
      <c r="R51" s="45">
        <v>66</v>
      </c>
      <c r="S51" s="45">
        <v>66</v>
      </c>
      <c r="T51" s="45">
        <v>66</v>
      </c>
      <c r="U51" s="45">
        <v>66</v>
      </c>
      <c r="V51" s="45">
        <v>66</v>
      </c>
      <c r="W51" s="45">
        <v>66</v>
      </c>
      <c r="X51" s="45" t="s">
        <v>142</v>
      </c>
      <c r="Y51" s="45" t="s">
        <v>172</v>
      </c>
      <c r="Z51" s="45"/>
      <c r="AA51" s="45" t="s">
        <v>570</v>
      </c>
      <c r="AB51" s="45" t="s">
        <v>144</v>
      </c>
      <c r="AC51" s="45"/>
      <c r="AD51" s="45" t="s">
        <v>74</v>
      </c>
      <c r="AE51" s="45" t="s">
        <v>551</v>
      </c>
    </row>
    <row r="52" spans="1:31" ht="45" hidden="1">
      <c r="A52" t="str">
        <f t="shared" si="1"/>
        <v>FACEDGP042022</v>
      </c>
      <c r="B52" t="str">
        <f t="shared" si="2"/>
        <v>FACEDGP042023</v>
      </c>
      <c r="C52" t="str">
        <f t="shared" si="3"/>
        <v>FACEDGP042024</v>
      </c>
      <c r="D52" t="str">
        <f t="shared" si="4"/>
        <v>FACEDGP042025</v>
      </c>
      <c r="E52" t="str">
        <f t="shared" si="4"/>
        <v>FACEDGP042026</v>
      </c>
      <c r="F52" t="str">
        <f t="shared" si="4"/>
        <v>FACEDGP042027</v>
      </c>
      <c r="G52" t="s">
        <v>74</v>
      </c>
      <c r="H52" t="s">
        <v>1536</v>
      </c>
      <c r="I52" s="38" t="str">
        <f>VLOOKUP(J52,Planilha2!B:C,2,0)</f>
        <v>GP04</v>
      </c>
      <c r="J52" s="45" t="s">
        <v>574</v>
      </c>
      <c r="K52" s="45" t="s">
        <v>165</v>
      </c>
      <c r="L52" s="45"/>
      <c r="M52" s="64" t="s">
        <v>164</v>
      </c>
      <c r="N52" s="64" t="s">
        <v>558</v>
      </c>
      <c r="O52" s="45"/>
      <c r="P52" s="45" t="s">
        <v>44</v>
      </c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 t="s">
        <v>1541</v>
      </c>
      <c r="AB52" s="45"/>
      <c r="AC52" s="45"/>
      <c r="AD52" s="45"/>
      <c r="AE52" s="45" t="s">
        <v>551</v>
      </c>
    </row>
    <row r="53" spans="1:31" ht="45" hidden="1">
      <c r="A53" t="str">
        <f t="shared" si="1"/>
        <v>FACEDGP052022</v>
      </c>
      <c r="B53" t="str">
        <f t="shared" si="2"/>
        <v>FACEDGP052023</v>
      </c>
      <c r="C53" t="str">
        <f t="shared" si="3"/>
        <v>FACEDGP052024</v>
      </c>
      <c r="D53" t="str">
        <f t="shared" si="4"/>
        <v>FACEDGP052025</v>
      </c>
      <c r="E53" t="str">
        <f t="shared" si="4"/>
        <v>FACEDGP052026</v>
      </c>
      <c r="F53" t="str">
        <f t="shared" si="4"/>
        <v>FACEDGP052027</v>
      </c>
      <c r="G53" t="s">
        <v>74</v>
      </c>
      <c r="H53" t="s">
        <v>1536</v>
      </c>
      <c r="I53" s="38" t="str">
        <f>VLOOKUP(J53,Planilha2!B:C,2,0)</f>
        <v>GP05</v>
      </c>
      <c r="J53" s="45" t="s">
        <v>577</v>
      </c>
      <c r="K53" s="45" t="s">
        <v>165</v>
      </c>
      <c r="L53" s="45"/>
      <c r="M53" s="64" t="s">
        <v>164</v>
      </c>
      <c r="N53" s="64" t="s">
        <v>558</v>
      </c>
      <c r="O53" s="45"/>
      <c r="P53" s="45" t="s">
        <v>44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 t="s">
        <v>1542</v>
      </c>
      <c r="AB53" s="45"/>
      <c r="AC53" s="45"/>
      <c r="AD53" s="45"/>
      <c r="AE53" s="45" t="s">
        <v>551</v>
      </c>
    </row>
    <row r="54" spans="1:31" ht="45" hidden="1">
      <c r="A54" t="str">
        <f t="shared" si="1"/>
        <v>FACEDGP062022</v>
      </c>
      <c r="B54" t="str">
        <f t="shared" si="2"/>
        <v>FACEDGP062023</v>
      </c>
      <c r="C54" t="str">
        <f t="shared" si="3"/>
        <v>FACEDGP062024</v>
      </c>
      <c r="D54" t="str">
        <f t="shared" si="4"/>
        <v>FACEDGP062025</v>
      </c>
      <c r="E54" t="str">
        <f t="shared" si="4"/>
        <v>FACEDGP062026</v>
      </c>
      <c r="F54" t="str">
        <f t="shared" si="4"/>
        <v>FACEDGP062027</v>
      </c>
      <c r="G54" t="s">
        <v>74</v>
      </c>
      <c r="H54" t="s">
        <v>1536</v>
      </c>
      <c r="I54" s="38" t="str">
        <f>VLOOKUP(J54,Planilha2!B:C,2,0)</f>
        <v>GP06</v>
      </c>
      <c r="J54" s="45" t="s">
        <v>579</v>
      </c>
      <c r="K54" s="45" t="s">
        <v>165</v>
      </c>
      <c r="L54" s="45"/>
      <c r="M54" s="64" t="s">
        <v>164</v>
      </c>
      <c r="N54" s="64" t="s">
        <v>558</v>
      </c>
      <c r="O54" s="45" t="s">
        <v>1543</v>
      </c>
      <c r="P54" s="45" t="s">
        <v>44</v>
      </c>
      <c r="Q54" s="45">
        <v>4.6399999999999997</v>
      </c>
      <c r="R54" s="45">
        <v>5</v>
      </c>
      <c r="S54" s="45">
        <v>5</v>
      </c>
      <c r="T54" s="45">
        <v>5</v>
      </c>
      <c r="U54" s="45">
        <v>5</v>
      </c>
      <c r="V54" s="45">
        <v>5</v>
      </c>
      <c r="W54" s="45">
        <v>5</v>
      </c>
      <c r="X54" s="45" t="s">
        <v>142</v>
      </c>
      <c r="Y54" s="45"/>
      <c r="Z54" s="45"/>
      <c r="AA54" s="45" t="s">
        <v>555</v>
      </c>
      <c r="AB54" s="45" t="s">
        <v>144</v>
      </c>
      <c r="AC54" s="45"/>
      <c r="AD54" s="45" t="s">
        <v>74</v>
      </c>
      <c r="AE54" s="45" t="s">
        <v>551</v>
      </c>
    </row>
    <row r="55" spans="1:31" ht="45" hidden="1">
      <c r="A55" t="str">
        <f t="shared" si="1"/>
        <v>FACEDGP072022</v>
      </c>
      <c r="B55" t="str">
        <f t="shared" si="2"/>
        <v>FACEDGP072023</v>
      </c>
      <c r="C55" t="str">
        <f t="shared" si="3"/>
        <v>FACEDGP072024</v>
      </c>
      <c r="D55" t="str">
        <f t="shared" si="4"/>
        <v>FACEDGP072025</v>
      </c>
      <c r="E55" t="str">
        <f t="shared" si="4"/>
        <v>FACEDGP072026</v>
      </c>
      <c r="F55" t="str">
        <f t="shared" si="4"/>
        <v>FACEDGP072027</v>
      </c>
      <c r="G55" t="s">
        <v>74</v>
      </c>
      <c r="H55" t="s">
        <v>1536</v>
      </c>
      <c r="I55" s="38" t="str">
        <f>VLOOKUP(J55,Planilha2!B:C,2,0)</f>
        <v>GP07</v>
      </c>
      <c r="J55" s="45" t="s">
        <v>583</v>
      </c>
      <c r="K55" s="45" t="s">
        <v>165</v>
      </c>
      <c r="L55" s="45"/>
      <c r="M55" s="64" t="s">
        <v>164</v>
      </c>
      <c r="N55" s="64" t="s">
        <v>558</v>
      </c>
      <c r="O55" s="45" t="s">
        <v>1544</v>
      </c>
      <c r="P55" s="45" t="s">
        <v>44</v>
      </c>
      <c r="Q55" s="45">
        <v>2.06</v>
      </c>
      <c r="R55" s="45">
        <v>3</v>
      </c>
      <c r="S55" s="45">
        <v>3</v>
      </c>
      <c r="T55" s="45">
        <v>3</v>
      </c>
      <c r="U55" s="45">
        <v>3</v>
      </c>
      <c r="V55" s="45">
        <v>3</v>
      </c>
      <c r="W55" s="45">
        <v>3</v>
      </c>
      <c r="X55" s="45" t="s">
        <v>142</v>
      </c>
      <c r="Y55" s="45"/>
      <c r="Z55" s="45"/>
      <c r="AA55" s="45" t="s">
        <v>555</v>
      </c>
      <c r="AB55" s="45" t="s">
        <v>144</v>
      </c>
      <c r="AC55" s="45"/>
      <c r="AD55" s="45" t="s">
        <v>74</v>
      </c>
      <c r="AE55" s="45" t="s">
        <v>551</v>
      </c>
    </row>
    <row r="56" spans="1:31" ht="60" hidden="1">
      <c r="A56" t="str">
        <f t="shared" si="1"/>
        <v>FACEDI012022</v>
      </c>
      <c r="B56" t="str">
        <f t="shared" si="2"/>
        <v>FACEDI012023</v>
      </c>
      <c r="C56" t="str">
        <f t="shared" si="3"/>
        <v>FACEDI012024</v>
      </c>
      <c r="D56" t="str">
        <f t="shared" si="4"/>
        <v>FACEDI012025</v>
      </c>
      <c r="E56" t="str">
        <f t="shared" si="4"/>
        <v>FACEDI012026</v>
      </c>
      <c r="F56" t="str">
        <f t="shared" si="4"/>
        <v>FACEDI012027</v>
      </c>
      <c r="G56" t="s">
        <v>74</v>
      </c>
      <c r="H56" t="s">
        <v>1545</v>
      </c>
      <c r="I56" s="38" t="str">
        <f>VLOOKUP(J56,Planilha2!B:C,2,0)</f>
        <v>I01</v>
      </c>
      <c r="J56" s="45" t="s">
        <v>923</v>
      </c>
      <c r="K56" s="45" t="s">
        <v>145</v>
      </c>
      <c r="L56" s="45" t="s">
        <v>924</v>
      </c>
      <c r="M56" s="45" t="s">
        <v>926</v>
      </c>
      <c r="N56" s="64" t="s">
        <v>164</v>
      </c>
      <c r="O56" s="45" t="s">
        <v>1546</v>
      </c>
      <c r="P56" s="45" t="s">
        <v>749</v>
      </c>
      <c r="Q56" s="45">
        <v>0</v>
      </c>
      <c r="R56" s="45">
        <v>0</v>
      </c>
      <c r="S56" s="45">
        <v>0</v>
      </c>
      <c r="T56" s="45">
        <v>2</v>
      </c>
      <c r="U56" s="45">
        <v>2</v>
      </c>
      <c r="V56" s="45">
        <v>2</v>
      </c>
      <c r="W56" s="45">
        <v>2</v>
      </c>
      <c r="X56" s="45" t="s">
        <v>363</v>
      </c>
      <c r="Y56" s="45" t="s">
        <v>172</v>
      </c>
      <c r="Z56" s="45"/>
      <c r="AA56" s="45" t="s">
        <v>1547</v>
      </c>
      <c r="AB56" s="45"/>
      <c r="AC56" s="45"/>
      <c r="AD56" s="45" t="s">
        <v>74</v>
      </c>
      <c r="AE56" s="45" t="s">
        <v>922</v>
      </c>
    </row>
    <row r="57" spans="1:31" ht="60" hidden="1">
      <c r="A57" t="str">
        <f t="shared" si="1"/>
        <v>FACEDI022022</v>
      </c>
      <c r="B57" t="str">
        <f t="shared" si="2"/>
        <v>FACEDI022023</v>
      </c>
      <c r="C57" t="str">
        <f t="shared" si="3"/>
        <v>FACEDI022024</v>
      </c>
      <c r="D57" t="str">
        <f t="shared" si="4"/>
        <v>FACEDI022025</v>
      </c>
      <c r="E57" t="str">
        <f t="shared" si="4"/>
        <v>FACEDI022026</v>
      </c>
      <c r="F57" t="str">
        <f t="shared" si="4"/>
        <v>FACEDI022027</v>
      </c>
      <c r="G57" t="s">
        <v>74</v>
      </c>
      <c r="H57" t="s">
        <v>1545</v>
      </c>
      <c r="I57" s="38" t="str">
        <f>VLOOKUP(J57,Planilha2!B:C,2,0)</f>
        <v>I02</v>
      </c>
      <c r="J57" s="45" t="s">
        <v>931</v>
      </c>
      <c r="K57" s="45" t="s">
        <v>145</v>
      </c>
      <c r="L57" s="45" t="s">
        <v>932</v>
      </c>
      <c r="M57" s="45" t="s">
        <v>926</v>
      </c>
      <c r="N57" s="64" t="s">
        <v>164</v>
      </c>
      <c r="O57" s="45" t="s">
        <v>1548</v>
      </c>
      <c r="P57" s="45" t="s">
        <v>749</v>
      </c>
      <c r="Q57" s="45">
        <v>0</v>
      </c>
      <c r="R57" s="45">
        <v>0</v>
      </c>
      <c r="S57" s="45">
        <v>0</v>
      </c>
      <c r="T57" s="45">
        <v>2</v>
      </c>
      <c r="U57" s="45">
        <v>2</v>
      </c>
      <c r="V57" s="45">
        <v>2</v>
      </c>
      <c r="W57" s="45">
        <v>2</v>
      </c>
      <c r="X57" s="45" t="s">
        <v>363</v>
      </c>
      <c r="Y57" s="45" t="s">
        <v>172</v>
      </c>
      <c r="Z57" s="45"/>
      <c r="AA57" s="45" t="s">
        <v>1547</v>
      </c>
      <c r="AB57" s="45"/>
      <c r="AC57" s="45"/>
      <c r="AD57" s="45" t="s">
        <v>74</v>
      </c>
      <c r="AE57" s="45" t="s">
        <v>922</v>
      </c>
    </row>
    <row r="58" spans="1:31" ht="60" hidden="1">
      <c r="A58" t="str">
        <f t="shared" si="1"/>
        <v>FACEDI052022</v>
      </c>
      <c r="B58" t="str">
        <f t="shared" si="2"/>
        <v>FACEDI052023</v>
      </c>
      <c r="C58" t="str">
        <f t="shared" si="3"/>
        <v>FACEDI052024</v>
      </c>
      <c r="D58" t="str">
        <f t="shared" si="4"/>
        <v>FACEDI052025</v>
      </c>
      <c r="E58" t="str">
        <f t="shared" si="4"/>
        <v>FACEDI052026</v>
      </c>
      <c r="F58" t="str">
        <f t="shared" si="4"/>
        <v>FACEDI052027</v>
      </c>
      <c r="G58" t="s">
        <v>74</v>
      </c>
      <c r="H58" t="s">
        <v>1545</v>
      </c>
      <c r="I58" s="38" t="str">
        <f>VLOOKUP(J58,Planilha2!B:C,2,0)</f>
        <v>I05</v>
      </c>
      <c r="J58" s="45" t="s">
        <v>948</v>
      </c>
      <c r="K58" s="45" t="s">
        <v>145</v>
      </c>
      <c r="L58" s="45" t="s">
        <v>949</v>
      </c>
      <c r="M58" s="45" t="s">
        <v>926</v>
      </c>
      <c r="N58" s="64" t="s">
        <v>164</v>
      </c>
      <c r="O58" s="45" t="s">
        <v>1549</v>
      </c>
      <c r="P58" s="45" t="s">
        <v>749</v>
      </c>
      <c r="Q58" s="45">
        <v>0</v>
      </c>
      <c r="R58" s="45">
        <v>0</v>
      </c>
      <c r="S58" s="45">
        <v>0</v>
      </c>
      <c r="T58" s="45">
        <v>0</v>
      </c>
      <c r="U58" s="45">
        <v>0</v>
      </c>
      <c r="V58" s="45">
        <v>0</v>
      </c>
      <c r="W58" s="45">
        <v>0</v>
      </c>
      <c r="X58" s="45" t="s">
        <v>363</v>
      </c>
      <c r="Y58" s="45" t="s">
        <v>172</v>
      </c>
      <c r="Z58" s="45"/>
      <c r="AA58" s="45" t="s">
        <v>1547</v>
      </c>
      <c r="AB58" s="45"/>
      <c r="AC58" s="45"/>
      <c r="AD58" s="45" t="s">
        <v>74</v>
      </c>
      <c r="AE58" s="45" t="s">
        <v>922</v>
      </c>
    </row>
    <row r="59" spans="1:31" ht="60" hidden="1">
      <c r="A59" t="str">
        <f t="shared" si="1"/>
        <v>FACEDI062022</v>
      </c>
      <c r="B59" t="str">
        <f t="shared" si="2"/>
        <v>FACEDI062023</v>
      </c>
      <c r="C59" t="str">
        <f t="shared" si="3"/>
        <v>FACEDI062024</v>
      </c>
      <c r="D59" t="str">
        <f t="shared" si="4"/>
        <v>FACEDI062025</v>
      </c>
      <c r="E59" t="str">
        <f t="shared" si="4"/>
        <v>FACEDI062026</v>
      </c>
      <c r="F59" t="str">
        <f t="shared" si="4"/>
        <v>FACEDI062027</v>
      </c>
      <c r="G59" t="s">
        <v>74</v>
      </c>
      <c r="H59" t="s">
        <v>1545</v>
      </c>
      <c r="I59" s="38" t="str">
        <f>VLOOKUP(J59,Planilha2!B:C,2,0)</f>
        <v>I06</v>
      </c>
      <c r="J59" s="45" t="s">
        <v>954</v>
      </c>
      <c r="K59" s="45" t="s">
        <v>145</v>
      </c>
      <c r="L59" s="45" t="s">
        <v>955</v>
      </c>
      <c r="M59" s="45" t="s">
        <v>926</v>
      </c>
      <c r="N59" s="64" t="s">
        <v>164</v>
      </c>
      <c r="O59" s="45" t="s">
        <v>1550</v>
      </c>
      <c r="P59" s="45" t="s">
        <v>749</v>
      </c>
      <c r="Q59" s="58">
        <v>2</v>
      </c>
      <c r="R59" s="59">
        <v>2</v>
      </c>
      <c r="S59" s="59">
        <v>2</v>
      </c>
      <c r="T59" s="59">
        <v>2</v>
      </c>
      <c r="U59" s="59">
        <v>3</v>
      </c>
      <c r="V59" s="59">
        <v>3</v>
      </c>
      <c r="W59" s="59">
        <v>3</v>
      </c>
      <c r="X59" s="45" t="s">
        <v>363</v>
      </c>
      <c r="Y59" s="45" t="s">
        <v>172</v>
      </c>
      <c r="Z59" s="65" t="s">
        <v>1551</v>
      </c>
      <c r="AA59" s="45" t="s">
        <v>1547</v>
      </c>
      <c r="AB59" s="45"/>
      <c r="AC59" s="45"/>
      <c r="AD59" s="45"/>
      <c r="AE59" s="45" t="s">
        <v>922</v>
      </c>
    </row>
    <row r="60" spans="1:31" ht="60" hidden="1">
      <c r="A60" t="str">
        <f t="shared" si="1"/>
        <v>FACEDI072022</v>
      </c>
      <c r="B60" t="str">
        <f t="shared" si="2"/>
        <v>FACEDI072023</v>
      </c>
      <c r="C60" t="str">
        <f t="shared" si="3"/>
        <v>FACEDI072024</v>
      </c>
      <c r="D60" t="str">
        <f t="shared" si="4"/>
        <v>FACEDI072025</v>
      </c>
      <c r="E60" t="str">
        <f t="shared" si="4"/>
        <v>FACEDI072026</v>
      </c>
      <c r="F60" t="str">
        <f t="shared" si="4"/>
        <v>FACEDI072027</v>
      </c>
      <c r="G60" t="s">
        <v>74</v>
      </c>
      <c r="H60" t="s">
        <v>1545</v>
      </c>
      <c r="I60" s="38" t="str">
        <f>VLOOKUP(J60,Planilha2!B:C,2,0)</f>
        <v>I07</v>
      </c>
      <c r="J60" s="45" t="s">
        <v>958</v>
      </c>
      <c r="K60" s="45" t="s">
        <v>145</v>
      </c>
      <c r="L60" s="45" t="s">
        <v>959</v>
      </c>
      <c r="M60" s="45" t="s">
        <v>926</v>
      </c>
      <c r="N60" s="64" t="s">
        <v>164</v>
      </c>
      <c r="O60" s="45" t="s">
        <v>1552</v>
      </c>
      <c r="P60" s="45" t="s">
        <v>749</v>
      </c>
      <c r="Q60" s="60">
        <v>1</v>
      </c>
      <c r="R60" s="61">
        <v>1</v>
      </c>
      <c r="S60" s="61">
        <v>1</v>
      </c>
      <c r="T60" s="61">
        <v>1</v>
      </c>
      <c r="U60" s="61">
        <v>2</v>
      </c>
      <c r="V60" s="61">
        <v>3</v>
      </c>
      <c r="W60" s="61">
        <v>3</v>
      </c>
      <c r="X60" s="45" t="s">
        <v>363</v>
      </c>
      <c r="Y60" s="45" t="s">
        <v>172</v>
      </c>
      <c r="Z60" s="66" t="s">
        <v>1551</v>
      </c>
      <c r="AA60" s="45" t="s">
        <v>1547</v>
      </c>
      <c r="AB60" s="45"/>
      <c r="AC60" s="45"/>
      <c r="AD60" s="45"/>
      <c r="AE60" s="45" t="s">
        <v>922</v>
      </c>
    </row>
    <row r="61" spans="1:31" ht="60" hidden="1">
      <c r="A61" t="str">
        <f t="shared" si="1"/>
        <v>FACEDI082022</v>
      </c>
      <c r="B61" t="str">
        <f t="shared" si="2"/>
        <v>FACEDI082023</v>
      </c>
      <c r="C61" t="str">
        <f t="shared" si="3"/>
        <v>FACEDI082024</v>
      </c>
      <c r="D61" t="str">
        <f t="shared" si="4"/>
        <v>FACEDI082025</v>
      </c>
      <c r="E61" t="str">
        <f t="shared" si="4"/>
        <v>FACEDI082026</v>
      </c>
      <c r="F61" t="str">
        <f t="shared" si="4"/>
        <v>FACEDI082027</v>
      </c>
      <c r="G61" t="s">
        <v>74</v>
      </c>
      <c r="H61" t="s">
        <v>1545</v>
      </c>
      <c r="I61" s="38" t="str">
        <f>VLOOKUP(J61,Planilha2!B:C,2,0)</f>
        <v>I08</v>
      </c>
      <c r="J61" s="45" t="s">
        <v>964</v>
      </c>
      <c r="K61" s="45" t="s">
        <v>145</v>
      </c>
      <c r="L61" s="45" t="s">
        <v>965</v>
      </c>
      <c r="M61" s="45" t="s">
        <v>926</v>
      </c>
      <c r="N61" s="64" t="s">
        <v>164</v>
      </c>
      <c r="O61" s="45" t="s">
        <v>1553</v>
      </c>
      <c r="P61" s="45" t="s">
        <v>749</v>
      </c>
      <c r="Q61" s="60">
        <v>6</v>
      </c>
      <c r="R61" s="61">
        <v>6</v>
      </c>
      <c r="S61" s="61">
        <v>6</v>
      </c>
      <c r="T61" s="61">
        <v>6</v>
      </c>
      <c r="U61" s="61">
        <v>7</v>
      </c>
      <c r="V61" s="61">
        <v>8</v>
      </c>
      <c r="W61" s="61">
        <v>8</v>
      </c>
      <c r="X61" s="45" t="s">
        <v>363</v>
      </c>
      <c r="Y61" s="45" t="s">
        <v>172</v>
      </c>
      <c r="Z61" s="66" t="s">
        <v>1551</v>
      </c>
      <c r="AA61" s="45" t="s">
        <v>1547</v>
      </c>
      <c r="AB61" s="45"/>
      <c r="AC61" s="45"/>
      <c r="AD61" s="45"/>
      <c r="AE61" s="45" t="s">
        <v>922</v>
      </c>
    </row>
    <row r="62" spans="1:31" ht="60" hidden="1">
      <c r="A62" t="str">
        <f t="shared" si="1"/>
        <v>FACEDI122022</v>
      </c>
      <c r="B62" t="str">
        <f t="shared" si="2"/>
        <v>FACEDI122023</v>
      </c>
      <c r="C62" t="str">
        <f t="shared" si="3"/>
        <v>FACEDI122024</v>
      </c>
      <c r="D62" t="str">
        <f t="shared" si="4"/>
        <v>FACEDI122025</v>
      </c>
      <c r="E62" t="str">
        <f t="shared" si="4"/>
        <v>FACEDI122026</v>
      </c>
      <c r="F62" t="str">
        <f t="shared" si="4"/>
        <v>FACEDI122027</v>
      </c>
      <c r="G62" t="s">
        <v>74</v>
      </c>
      <c r="H62" t="s">
        <v>1545</v>
      </c>
      <c r="I62" s="38" t="str">
        <f>VLOOKUP(J62,Planilha2!B:C,2,0)</f>
        <v>I12</v>
      </c>
      <c r="J62" s="45" t="s">
        <v>980</v>
      </c>
      <c r="K62" s="45" t="s">
        <v>145</v>
      </c>
      <c r="L62" s="45" t="s">
        <v>1554</v>
      </c>
      <c r="M62" s="45" t="s">
        <v>983</v>
      </c>
      <c r="N62" s="64" t="s">
        <v>164</v>
      </c>
      <c r="O62" s="45"/>
      <c r="P62" s="45" t="s">
        <v>44</v>
      </c>
      <c r="Q62" s="67"/>
      <c r="R62" s="68"/>
      <c r="S62" s="68"/>
      <c r="T62" s="68"/>
      <c r="U62" s="68"/>
      <c r="V62" s="68"/>
      <c r="W62" s="68"/>
      <c r="X62" s="45"/>
      <c r="Y62" s="45"/>
      <c r="Z62" s="45"/>
      <c r="AA62" s="45" t="s">
        <v>1547</v>
      </c>
      <c r="AB62" s="45"/>
      <c r="AC62" s="45"/>
      <c r="AD62" s="45"/>
      <c r="AE62" s="45" t="s">
        <v>922</v>
      </c>
    </row>
    <row r="63" spans="1:31" ht="60" hidden="1">
      <c r="A63" t="str">
        <f t="shared" si="1"/>
        <v>FACEDI132022</v>
      </c>
      <c r="B63" t="str">
        <f t="shared" si="2"/>
        <v>FACEDI132023</v>
      </c>
      <c r="C63" t="str">
        <f t="shared" si="3"/>
        <v>FACEDI132024</v>
      </c>
      <c r="D63" t="str">
        <f t="shared" si="4"/>
        <v>FACEDI132025</v>
      </c>
      <c r="E63" t="str">
        <f t="shared" si="4"/>
        <v>FACEDI132026</v>
      </c>
      <c r="F63" t="str">
        <f t="shared" si="4"/>
        <v>FACEDI132027</v>
      </c>
      <c r="G63" t="s">
        <v>74</v>
      </c>
      <c r="H63" t="s">
        <v>1545</v>
      </c>
      <c r="I63" s="38" t="str">
        <f>VLOOKUP(J63,Planilha2!B:C,2,0)</f>
        <v>I13</v>
      </c>
      <c r="J63" s="45" t="s">
        <v>985</v>
      </c>
      <c r="K63" s="45" t="s">
        <v>145</v>
      </c>
      <c r="L63" s="45" t="s">
        <v>986</v>
      </c>
      <c r="M63" s="45" t="s">
        <v>988</v>
      </c>
      <c r="N63" s="45" t="s">
        <v>1021</v>
      </c>
      <c r="O63" s="45" t="s">
        <v>1555</v>
      </c>
      <c r="P63" s="45" t="s">
        <v>44</v>
      </c>
      <c r="Q63" s="60">
        <v>1</v>
      </c>
      <c r="R63" s="61">
        <v>1</v>
      </c>
      <c r="S63" s="61">
        <v>1</v>
      </c>
      <c r="T63" s="61">
        <v>2</v>
      </c>
      <c r="U63" s="61">
        <v>2</v>
      </c>
      <c r="V63" s="61">
        <v>3</v>
      </c>
      <c r="W63" s="61">
        <v>3</v>
      </c>
      <c r="X63" s="45" t="s">
        <v>363</v>
      </c>
      <c r="Y63" s="45" t="s">
        <v>172</v>
      </c>
      <c r="Z63" s="66" t="s">
        <v>1551</v>
      </c>
      <c r="AA63" s="45" t="s">
        <v>1547</v>
      </c>
      <c r="AB63" s="45"/>
      <c r="AC63" s="45"/>
      <c r="AD63" s="45"/>
      <c r="AE63" s="45" t="s">
        <v>922</v>
      </c>
    </row>
    <row r="64" spans="1:31" ht="45" hidden="1">
      <c r="A64" t="str">
        <f t="shared" si="1"/>
        <v>FACESG072022</v>
      </c>
      <c r="B64" t="str">
        <f t="shared" si="2"/>
        <v>FACESG072023</v>
      </c>
      <c r="C64" t="str">
        <f t="shared" si="3"/>
        <v>FACESG072024</v>
      </c>
      <c r="D64" t="str">
        <f t="shared" si="4"/>
        <v>FACESG072025</v>
      </c>
      <c r="E64" t="str">
        <f t="shared" si="4"/>
        <v>FACESG072026</v>
      </c>
      <c r="F64" t="str">
        <f t="shared" si="4"/>
        <v>FACESG072027</v>
      </c>
      <c r="G64" t="s">
        <v>1556</v>
      </c>
      <c r="H64" t="s">
        <v>1429</v>
      </c>
      <c r="I64" s="38" t="str">
        <f>VLOOKUP(J64,Planilha2!B:C,2,0)</f>
        <v>G07</v>
      </c>
      <c r="J64" s="70" t="s">
        <v>1430</v>
      </c>
      <c r="K64" s="70" t="s">
        <v>145</v>
      </c>
      <c r="L64" s="70" t="s">
        <v>63</v>
      </c>
      <c r="M64" s="70" t="s">
        <v>715</v>
      </c>
      <c r="N64" s="70" t="s">
        <v>1431</v>
      </c>
      <c r="O64" s="71" t="s">
        <v>1432</v>
      </c>
      <c r="P64" s="69" t="s">
        <v>44</v>
      </c>
      <c r="Q64" s="71">
        <v>22</v>
      </c>
      <c r="R64" s="71">
        <v>22</v>
      </c>
      <c r="S64" s="71">
        <v>24</v>
      </c>
      <c r="T64" s="71">
        <v>26</v>
      </c>
      <c r="U64" s="71">
        <v>28</v>
      </c>
      <c r="V64" s="71">
        <v>30</v>
      </c>
      <c r="W64" s="71">
        <v>32</v>
      </c>
      <c r="X64" s="71" t="s">
        <v>171</v>
      </c>
      <c r="Y64" s="71" t="s">
        <v>172</v>
      </c>
      <c r="Z64" s="71" t="s">
        <v>1557</v>
      </c>
      <c r="AA64" s="72" t="s">
        <v>382</v>
      </c>
      <c r="AB64" s="71" t="s">
        <v>144</v>
      </c>
      <c r="AC64" s="71" t="s">
        <v>1558</v>
      </c>
      <c r="AD64" s="71" t="s">
        <v>1556</v>
      </c>
      <c r="AE64" s="69" t="s">
        <v>40</v>
      </c>
    </row>
    <row r="65" spans="1:31" ht="60" hidden="1">
      <c r="A65" t="str">
        <f t="shared" si="1"/>
        <v>FACESG012022</v>
      </c>
      <c r="B65" t="str">
        <f t="shared" si="2"/>
        <v>FACESG012023</v>
      </c>
      <c r="C65" t="str">
        <f t="shared" si="3"/>
        <v>FACESG012024</v>
      </c>
      <c r="D65" t="str">
        <f t="shared" si="4"/>
        <v>FACESG012025</v>
      </c>
      <c r="E65" t="str">
        <f t="shared" si="4"/>
        <v>FACESG012026</v>
      </c>
      <c r="F65" t="str">
        <f t="shared" si="4"/>
        <v>FACESG012027</v>
      </c>
      <c r="G65" t="s">
        <v>1556</v>
      </c>
      <c r="H65" t="s">
        <v>1429</v>
      </c>
      <c r="I65" s="38" t="str">
        <f>VLOOKUP(J65,Planilha2!B:C,2,0)</f>
        <v>G01</v>
      </c>
      <c r="J65" s="70" t="s">
        <v>41</v>
      </c>
      <c r="K65" s="70" t="s">
        <v>145</v>
      </c>
      <c r="L65" s="70" t="s">
        <v>1559</v>
      </c>
      <c r="M65" s="70" t="s">
        <v>715</v>
      </c>
      <c r="N65" s="70" t="s">
        <v>1431</v>
      </c>
      <c r="O65" s="71" t="s">
        <v>1435</v>
      </c>
      <c r="P65" s="69" t="s">
        <v>44</v>
      </c>
      <c r="Q65" s="71">
        <v>52.32</v>
      </c>
      <c r="R65" s="71">
        <v>52.32</v>
      </c>
      <c r="S65" s="71">
        <v>55</v>
      </c>
      <c r="T65" s="71">
        <v>57</v>
      </c>
      <c r="U65" s="71">
        <v>59</v>
      </c>
      <c r="V65" s="71">
        <v>61</v>
      </c>
      <c r="W65" s="71">
        <v>63</v>
      </c>
      <c r="X65" s="71" t="s">
        <v>171</v>
      </c>
      <c r="Y65" s="71" t="s">
        <v>172</v>
      </c>
      <c r="Z65" s="71" t="s">
        <v>1557</v>
      </c>
      <c r="AA65" s="72" t="s">
        <v>382</v>
      </c>
      <c r="AB65" s="71" t="s">
        <v>144</v>
      </c>
      <c r="AC65" s="71" t="s">
        <v>1558</v>
      </c>
      <c r="AD65" s="71" t="s">
        <v>1556</v>
      </c>
      <c r="AE65" s="69" t="s">
        <v>40</v>
      </c>
    </row>
    <row r="66" spans="1:31" ht="45" hidden="1">
      <c r="A66" t="str">
        <f t="shared" si="1"/>
        <v>FACESG022022</v>
      </c>
      <c r="B66" t="str">
        <f t="shared" si="2"/>
        <v>FACESG022023</v>
      </c>
      <c r="C66" t="str">
        <f t="shared" si="3"/>
        <v>FACESG022024</v>
      </c>
      <c r="D66" t="str">
        <f t="shared" si="4"/>
        <v>FACESG022025</v>
      </c>
      <c r="E66" t="str">
        <f t="shared" si="4"/>
        <v>FACESG022026</v>
      </c>
      <c r="F66" t="str">
        <f t="shared" si="4"/>
        <v>FACESG022027</v>
      </c>
      <c r="G66" t="s">
        <v>1556</v>
      </c>
      <c r="H66" t="s">
        <v>1429</v>
      </c>
      <c r="I66" s="38" t="str">
        <f>VLOOKUP(J66,Planilha2!B:C,2,0)</f>
        <v>G02</v>
      </c>
      <c r="J66" s="70" t="s">
        <v>1560</v>
      </c>
      <c r="K66" s="70" t="s">
        <v>145</v>
      </c>
      <c r="L66" s="70"/>
      <c r="M66" s="70" t="s">
        <v>717</v>
      </c>
      <c r="N66" s="70" t="s">
        <v>1431</v>
      </c>
      <c r="O66" s="71" t="s">
        <v>1561</v>
      </c>
      <c r="P66" s="69" t="s">
        <v>44</v>
      </c>
      <c r="Q66" s="71">
        <v>12.46</v>
      </c>
      <c r="R66" s="71">
        <v>12.46</v>
      </c>
      <c r="S66" s="71">
        <v>12</v>
      </c>
      <c r="T66" s="71">
        <v>11.5</v>
      </c>
      <c r="U66" s="71">
        <v>11</v>
      </c>
      <c r="V66" s="71">
        <v>10.5</v>
      </c>
      <c r="W66" s="71">
        <v>10</v>
      </c>
      <c r="X66" s="71" t="s">
        <v>142</v>
      </c>
      <c r="Y66" s="71" t="s">
        <v>172</v>
      </c>
      <c r="Z66" s="71" t="s">
        <v>1557</v>
      </c>
      <c r="AA66" s="72" t="s">
        <v>382</v>
      </c>
      <c r="AB66" s="71" t="s">
        <v>144</v>
      </c>
      <c r="AC66" s="71" t="s">
        <v>1558</v>
      </c>
      <c r="AD66" s="71" t="s">
        <v>1556</v>
      </c>
      <c r="AE66" s="69" t="s">
        <v>40</v>
      </c>
    </row>
    <row r="67" spans="1:31" ht="45" hidden="1">
      <c r="A67" t="str">
        <f t="shared" si="1"/>
        <v>FACESG032022</v>
      </c>
      <c r="B67" t="str">
        <f t="shared" si="2"/>
        <v>FACESG032023</v>
      </c>
      <c r="C67" t="str">
        <f t="shared" si="3"/>
        <v>FACESG032024</v>
      </c>
      <c r="D67" t="str">
        <f t="shared" si="4"/>
        <v>FACESG032025</v>
      </c>
      <c r="E67" t="str">
        <f t="shared" si="4"/>
        <v>FACESG032026</v>
      </c>
      <c r="F67" t="str">
        <f t="shared" si="4"/>
        <v>FACESG032027</v>
      </c>
      <c r="G67" t="s">
        <v>1556</v>
      </c>
      <c r="H67" t="s">
        <v>1429</v>
      </c>
      <c r="I67" s="38" t="str">
        <f>VLOOKUP(J67,Planilha2!B:C,2,0)</f>
        <v>G03</v>
      </c>
      <c r="J67" s="70" t="s">
        <v>1562</v>
      </c>
      <c r="K67" s="70" t="s">
        <v>165</v>
      </c>
      <c r="L67" s="73" t="s">
        <v>1439</v>
      </c>
      <c r="M67" s="70" t="s">
        <v>717</v>
      </c>
      <c r="N67" s="70" t="s">
        <v>1431</v>
      </c>
      <c r="O67" s="71" t="s">
        <v>1563</v>
      </c>
      <c r="P67" s="69" t="s">
        <v>44</v>
      </c>
      <c r="Q67" s="71">
        <v>13.69</v>
      </c>
      <c r="R67" s="71">
        <v>13.69</v>
      </c>
      <c r="S67" s="71">
        <v>13</v>
      </c>
      <c r="T67" s="71">
        <v>12.5</v>
      </c>
      <c r="U67" s="71">
        <v>12</v>
      </c>
      <c r="V67" s="71">
        <v>11.5</v>
      </c>
      <c r="W67" s="71">
        <v>11</v>
      </c>
      <c r="X67" s="71" t="s">
        <v>142</v>
      </c>
      <c r="Y67" s="71" t="s">
        <v>172</v>
      </c>
      <c r="Z67" s="71" t="s">
        <v>1564</v>
      </c>
      <c r="AA67" s="72" t="s">
        <v>382</v>
      </c>
      <c r="AB67" s="71" t="s">
        <v>144</v>
      </c>
      <c r="AC67" s="71" t="s">
        <v>1558</v>
      </c>
      <c r="AD67" s="71" t="s">
        <v>1556</v>
      </c>
      <c r="AE67" s="69" t="s">
        <v>40</v>
      </c>
    </row>
    <row r="68" spans="1:31" ht="45" hidden="1">
      <c r="A68" t="str">
        <f t="shared" ref="A68:A131" si="5">$G68&amp;$I68&amp;R$1</f>
        <v>FACESG042022</v>
      </c>
      <c r="B68" t="str">
        <f t="shared" ref="B68:B131" si="6">$G68&amp;$I68&amp;S$1</f>
        <v>FACESG042023</v>
      </c>
      <c r="C68" t="str">
        <f t="shared" ref="C68:C131" si="7">$G68&amp;$I68&amp;T$1</f>
        <v>FACESG042024</v>
      </c>
      <c r="D68" t="str">
        <f t="shared" ref="D68:F131" si="8">$G68&amp;$I68&amp;U$1</f>
        <v>FACESG042025</v>
      </c>
      <c r="E68" t="str">
        <f t="shared" si="8"/>
        <v>FACESG042026</v>
      </c>
      <c r="F68" t="str">
        <f t="shared" si="8"/>
        <v>FACESG042027</v>
      </c>
      <c r="G68" t="s">
        <v>1556</v>
      </c>
      <c r="H68" t="s">
        <v>1429</v>
      </c>
      <c r="I68" s="38" t="str">
        <f>VLOOKUP(J68,Planilha2!B:C,2,0)</f>
        <v>G04</v>
      </c>
      <c r="J68" s="70" t="s">
        <v>1565</v>
      </c>
      <c r="K68" s="70" t="s">
        <v>145</v>
      </c>
      <c r="L68" s="70"/>
      <c r="M68" s="70" t="s">
        <v>717</v>
      </c>
      <c r="N68" s="70" t="s">
        <v>1431</v>
      </c>
      <c r="O68" s="71" t="s">
        <v>1566</v>
      </c>
      <c r="P68" s="69" t="s">
        <v>44</v>
      </c>
      <c r="Q68" s="71">
        <v>67.33</v>
      </c>
      <c r="R68" s="71">
        <v>67.33</v>
      </c>
      <c r="S68" s="71">
        <v>66</v>
      </c>
      <c r="T68" s="71">
        <v>65</v>
      </c>
      <c r="U68" s="71">
        <v>64</v>
      </c>
      <c r="V68" s="71">
        <v>63</v>
      </c>
      <c r="W68" s="71">
        <v>62</v>
      </c>
      <c r="X68" s="71" t="s">
        <v>171</v>
      </c>
      <c r="Y68" s="71" t="s">
        <v>172</v>
      </c>
      <c r="Z68" s="71" t="s">
        <v>1557</v>
      </c>
      <c r="AA68" s="72" t="s">
        <v>382</v>
      </c>
      <c r="AB68" s="71" t="s">
        <v>144</v>
      </c>
      <c r="AC68" s="71" t="s">
        <v>1558</v>
      </c>
      <c r="AD68" s="71" t="s">
        <v>1556</v>
      </c>
      <c r="AE68" s="69" t="s">
        <v>40</v>
      </c>
    </row>
    <row r="69" spans="1:31" ht="45" hidden="1">
      <c r="A69" t="str">
        <f t="shared" si="5"/>
        <v>FACESG052022</v>
      </c>
      <c r="B69" t="str">
        <f t="shared" si="6"/>
        <v>FACESG052023</v>
      </c>
      <c r="C69" t="str">
        <f t="shared" si="7"/>
        <v>FACESG052024</v>
      </c>
      <c r="D69" t="str">
        <f t="shared" si="8"/>
        <v>FACESG052025</v>
      </c>
      <c r="E69" t="str">
        <f t="shared" si="8"/>
        <v>FACESG052026</v>
      </c>
      <c r="F69" t="str">
        <f t="shared" si="8"/>
        <v>FACESG052027</v>
      </c>
      <c r="G69" t="s">
        <v>1556</v>
      </c>
      <c r="H69" t="s">
        <v>1429</v>
      </c>
      <c r="I69" s="38" t="str">
        <f>VLOOKUP(J69,Planilha2!B:C,2,0)</f>
        <v>G05</v>
      </c>
      <c r="J69" s="70" t="s">
        <v>1567</v>
      </c>
      <c r="K69" s="70" t="s">
        <v>165</v>
      </c>
      <c r="L69" s="73" t="s">
        <v>1439</v>
      </c>
      <c r="M69" s="70" t="s">
        <v>717</v>
      </c>
      <c r="N69" s="70" t="s">
        <v>1431</v>
      </c>
      <c r="O69" s="71" t="s">
        <v>1447</v>
      </c>
      <c r="P69" s="69" t="s">
        <v>44</v>
      </c>
      <c r="Q69" s="71">
        <v>59.4</v>
      </c>
      <c r="R69" s="71">
        <v>59.4</v>
      </c>
      <c r="S69" s="71">
        <v>58</v>
      </c>
      <c r="T69" s="71">
        <v>57</v>
      </c>
      <c r="U69" s="71">
        <v>56</v>
      </c>
      <c r="V69" s="71">
        <v>55</v>
      </c>
      <c r="W69" s="71">
        <v>54</v>
      </c>
      <c r="X69" s="71" t="s">
        <v>171</v>
      </c>
      <c r="Y69" s="71" t="s">
        <v>172</v>
      </c>
      <c r="Z69" s="71" t="s">
        <v>1564</v>
      </c>
      <c r="AA69" s="72" t="s">
        <v>382</v>
      </c>
      <c r="AB69" s="71" t="s">
        <v>144</v>
      </c>
      <c r="AC69" s="71" t="s">
        <v>1558</v>
      </c>
      <c r="AD69" s="71" t="s">
        <v>1556</v>
      </c>
      <c r="AE69" s="69" t="s">
        <v>40</v>
      </c>
    </row>
    <row r="70" spans="1:31" ht="45" hidden="1">
      <c r="A70" t="str">
        <f t="shared" si="5"/>
        <v>FACESExcluído2022</v>
      </c>
      <c r="B70" t="str">
        <f t="shared" si="6"/>
        <v>FACESExcluído2023</v>
      </c>
      <c r="C70" t="str">
        <f t="shared" si="7"/>
        <v>FACESExcluído2024</v>
      </c>
      <c r="D70" t="str">
        <f t="shared" si="8"/>
        <v>FACESExcluído2025</v>
      </c>
      <c r="E70" t="str">
        <f t="shared" si="8"/>
        <v>FACESExcluído2026</v>
      </c>
      <c r="F70" t="str">
        <f t="shared" si="8"/>
        <v>FACESExcluído2027</v>
      </c>
      <c r="G70" t="s">
        <v>1556</v>
      </c>
      <c r="H70" t="s">
        <v>1429</v>
      </c>
      <c r="I70" s="38" t="str">
        <f>VLOOKUP(J70,Planilha2!B:C,2,0)</f>
        <v>Excluído</v>
      </c>
      <c r="J70" s="70" t="s">
        <v>1449</v>
      </c>
      <c r="K70" s="70" t="s">
        <v>165</v>
      </c>
      <c r="L70" s="70" t="s">
        <v>1450</v>
      </c>
      <c r="M70" s="70" t="s">
        <v>1451</v>
      </c>
      <c r="N70" s="70" t="s">
        <v>1452</v>
      </c>
      <c r="O70" s="71" t="s">
        <v>1568</v>
      </c>
      <c r="P70" s="69" t="s">
        <v>44</v>
      </c>
      <c r="Q70" s="71">
        <v>0</v>
      </c>
      <c r="R70" s="71">
        <v>0</v>
      </c>
      <c r="S70" s="71">
        <v>1</v>
      </c>
      <c r="T70" s="71">
        <v>1</v>
      </c>
      <c r="U70" s="71">
        <v>1</v>
      </c>
      <c r="V70" s="71">
        <v>1</v>
      </c>
      <c r="W70" s="71">
        <v>1</v>
      </c>
      <c r="X70" s="71" t="s">
        <v>142</v>
      </c>
      <c r="Y70" s="71" t="s">
        <v>172</v>
      </c>
      <c r="Z70" s="71" t="s">
        <v>1557</v>
      </c>
      <c r="AA70" s="72" t="s">
        <v>382</v>
      </c>
      <c r="AB70" s="71" t="s">
        <v>144</v>
      </c>
      <c r="AC70" s="71" t="s">
        <v>1569</v>
      </c>
      <c r="AD70" s="71" t="s">
        <v>1556</v>
      </c>
      <c r="AE70" s="69" t="s">
        <v>40</v>
      </c>
    </row>
    <row r="71" spans="1:31" ht="45" hidden="1">
      <c r="A71" t="str">
        <f t="shared" si="5"/>
        <v>FACESG062022</v>
      </c>
      <c r="B71" t="str">
        <f t="shared" si="6"/>
        <v>FACESG062023</v>
      </c>
      <c r="C71" t="str">
        <f t="shared" si="7"/>
        <v>FACESG062024</v>
      </c>
      <c r="D71" t="str">
        <f t="shared" si="8"/>
        <v>FACESG062025</v>
      </c>
      <c r="E71" t="str">
        <f t="shared" si="8"/>
        <v>FACESG062026</v>
      </c>
      <c r="F71" t="str">
        <f t="shared" si="8"/>
        <v>FACESG062027</v>
      </c>
      <c r="G71" t="s">
        <v>1556</v>
      </c>
      <c r="H71" t="s">
        <v>1429</v>
      </c>
      <c r="I71" s="38" t="str">
        <f>VLOOKUP(J71,Planilha2!B:C,2,0)</f>
        <v>G06</v>
      </c>
      <c r="J71" s="70" t="s">
        <v>58</v>
      </c>
      <c r="K71" s="70" t="s">
        <v>145</v>
      </c>
      <c r="L71" s="70" t="s">
        <v>59</v>
      </c>
      <c r="M71" s="70" t="s">
        <v>164</v>
      </c>
      <c r="N71" s="70" t="s">
        <v>1431</v>
      </c>
      <c r="O71" s="71" t="s">
        <v>1570</v>
      </c>
      <c r="P71" s="69" t="s">
        <v>44</v>
      </c>
      <c r="Q71" s="71">
        <v>32.520000000000003</v>
      </c>
      <c r="R71" s="71">
        <v>32.520000000000003</v>
      </c>
      <c r="S71" s="71">
        <v>34</v>
      </c>
      <c r="T71" s="71">
        <v>36</v>
      </c>
      <c r="U71" s="71">
        <v>38</v>
      </c>
      <c r="V71" s="71">
        <v>40</v>
      </c>
      <c r="W71" s="71">
        <v>42</v>
      </c>
      <c r="X71" s="71" t="s">
        <v>171</v>
      </c>
      <c r="Y71" s="71" t="s">
        <v>172</v>
      </c>
      <c r="Z71" s="71" t="s">
        <v>1557</v>
      </c>
      <c r="AA71" s="72" t="s">
        <v>382</v>
      </c>
      <c r="AB71" s="71" t="s">
        <v>144</v>
      </c>
      <c r="AC71" s="71" t="s">
        <v>1558</v>
      </c>
      <c r="AD71" s="71" t="s">
        <v>1556</v>
      </c>
      <c r="AE71" s="69" t="s">
        <v>40</v>
      </c>
    </row>
    <row r="72" spans="1:31" ht="60" hidden="1">
      <c r="A72" t="str">
        <f t="shared" si="5"/>
        <v>FACESG082022</v>
      </c>
      <c r="B72" t="str">
        <f t="shared" si="6"/>
        <v>FACESG082023</v>
      </c>
      <c r="C72" t="str">
        <f t="shared" si="7"/>
        <v>FACESG082024</v>
      </c>
      <c r="D72" t="str">
        <f t="shared" si="8"/>
        <v>FACESG082025</v>
      </c>
      <c r="E72" t="str">
        <f t="shared" si="8"/>
        <v>FACESG082026</v>
      </c>
      <c r="F72" t="str">
        <f t="shared" si="8"/>
        <v>FACESG082027</v>
      </c>
      <c r="G72" t="s">
        <v>1556</v>
      </c>
      <c r="H72" t="s">
        <v>1429</v>
      </c>
      <c r="I72" s="38" t="str">
        <f>VLOOKUP(J72,Planilha2!B:C,2,0)</f>
        <v>G08</v>
      </c>
      <c r="J72" s="70" t="s">
        <v>722</v>
      </c>
      <c r="K72" s="70" t="s">
        <v>145</v>
      </c>
      <c r="L72" s="70" t="s">
        <v>723</v>
      </c>
      <c r="M72" s="70" t="s">
        <v>185</v>
      </c>
      <c r="N72" s="70" t="s">
        <v>1431</v>
      </c>
      <c r="O72" s="71"/>
      <c r="P72" s="69" t="s">
        <v>44</v>
      </c>
      <c r="Q72" s="71">
        <v>30.8</v>
      </c>
      <c r="R72" s="71">
        <v>30.8</v>
      </c>
      <c r="S72" s="71">
        <v>30</v>
      </c>
      <c r="T72" s="71">
        <v>29.5</v>
      </c>
      <c r="U72" s="71">
        <v>29</v>
      </c>
      <c r="V72" s="71">
        <v>28.5</v>
      </c>
      <c r="W72" s="71">
        <v>28</v>
      </c>
      <c r="X72" s="71" t="s">
        <v>142</v>
      </c>
      <c r="Y72" s="71" t="s">
        <v>172</v>
      </c>
      <c r="Z72" s="71" t="s">
        <v>1557</v>
      </c>
      <c r="AA72" s="72" t="s">
        <v>382</v>
      </c>
      <c r="AB72" s="71" t="s">
        <v>144</v>
      </c>
      <c r="AC72" s="71" t="s">
        <v>1558</v>
      </c>
      <c r="AD72" s="71" t="s">
        <v>1556</v>
      </c>
      <c r="AE72" s="69" t="s">
        <v>40</v>
      </c>
    </row>
    <row r="73" spans="1:31" ht="45" hidden="1">
      <c r="A73" t="str">
        <f t="shared" si="5"/>
        <v>FACESG152022</v>
      </c>
      <c r="B73" t="str">
        <f t="shared" si="6"/>
        <v>FACESG152023</v>
      </c>
      <c r="C73" t="str">
        <f t="shared" si="7"/>
        <v>FACESG152024</v>
      </c>
      <c r="D73" t="str">
        <f t="shared" si="8"/>
        <v>FACESG152025</v>
      </c>
      <c r="E73" t="str">
        <f t="shared" si="8"/>
        <v>FACESG152026</v>
      </c>
      <c r="F73" t="str">
        <f t="shared" si="8"/>
        <v>FACESG152027</v>
      </c>
      <c r="G73" t="s">
        <v>1556</v>
      </c>
      <c r="H73" t="s">
        <v>1429</v>
      </c>
      <c r="I73" s="38" t="str">
        <f>VLOOKUP(J73,Planilha2!B:C,2,0)</f>
        <v>G15</v>
      </c>
      <c r="J73" s="70" t="s">
        <v>743</v>
      </c>
      <c r="K73" s="70" t="s">
        <v>145</v>
      </c>
      <c r="L73" s="70" t="s">
        <v>744</v>
      </c>
      <c r="M73" s="70" t="s">
        <v>164</v>
      </c>
      <c r="N73" s="70" t="s">
        <v>1431</v>
      </c>
      <c r="O73" s="71" t="s">
        <v>1456</v>
      </c>
      <c r="P73" s="69" t="s">
        <v>44</v>
      </c>
      <c r="Q73" s="71">
        <v>0</v>
      </c>
      <c r="R73" s="71">
        <v>0</v>
      </c>
      <c r="S73" s="71">
        <v>100</v>
      </c>
      <c r="T73" s="71">
        <v>0</v>
      </c>
      <c r="U73" s="71">
        <v>0</v>
      </c>
      <c r="V73" s="71">
        <v>0</v>
      </c>
      <c r="W73" s="71">
        <v>0</v>
      </c>
      <c r="X73" s="71" t="s">
        <v>171</v>
      </c>
      <c r="Y73" s="71" t="s">
        <v>172</v>
      </c>
      <c r="Z73" s="71" t="s">
        <v>1557</v>
      </c>
      <c r="AA73" s="72" t="s">
        <v>382</v>
      </c>
      <c r="AB73" s="71" t="s">
        <v>144</v>
      </c>
      <c r="AC73" s="71" t="s">
        <v>1558</v>
      </c>
      <c r="AD73" s="71" t="s">
        <v>1556</v>
      </c>
      <c r="AE73" s="69" t="s">
        <v>40</v>
      </c>
    </row>
    <row r="74" spans="1:31" ht="45" hidden="1">
      <c r="A74" t="str">
        <f t="shared" si="5"/>
        <v>FACESG162022</v>
      </c>
      <c r="B74" t="str">
        <f t="shared" si="6"/>
        <v>FACESG162023</v>
      </c>
      <c r="C74" t="str">
        <f t="shared" si="7"/>
        <v>FACESG162024</v>
      </c>
      <c r="D74" t="str">
        <f t="shared" si="8"/>
        <v>FACESG162025</v>
      </c>
      <c r="E74" t="str">
        <f t="shared" si="8"/>
        <v>FACESG162026</v>
      </c>
      <c r="F74" t="str">
        <f t="shared" si="8"/>
        <v>FACESG162027</v>
      </c>
      <c r="G74" t="s">
        <v>1556</v>
      </c>
      <c r="H74" t="s">
        <v>1429</v>
      </c>
      <c r="I74" s="38" t="str">
        <f>VLOOKUP(J74,Planilha2!B:C,2,0)</f>
        <v>G16</v>
      </c>
      <c r="J74" s="70" t="s">
        <v>1457</v>
      </c>
      <c r="K74" s="70" t="s">
        <v>165</v>
      </c>
      <c r="L74" s="70" t="s">
        <v>747</v>
      </c>
      <c r="M74" s="70" t="s">
        <v>164</v>
      </c>
      <c r="N74" s="70" t="s">
        <v>631</v>
      </c>
      <c r="O74" s="71"/>
      <c r="P74" s="69" t="s">
        <v>749</v>
      </c>
      <c r="Q74" s="71">
        <v>0</v>
      </c>
      <c r="R74" s="71">
        <v>0</v>
      </c>
      <c r="S74" s="71">
        <v>0</v>
      </c>
      <c r="T74" s="71">
        <v>1</v>
      </c>
      <c r="U74" s="71">
        <v>1</v>
      </c>
      <c r="V74" s="71">
        <v>1</v>
      </c>
      <c r="W74" s="71">
        <v>1</v>
      </c>
      <c r="X74" s="71" t="s">
        <v>171</v>
      </c>
      <c r="Y74" s="71"/>
      <c r="Z74" s="71" t="s">
        <v>1571</v>
      </c>
      <c r="AA74" s="72" t="s">
        <v>382</v>
      </c>
      <c r="AB74" s="71" t="s">
        <v>144</v>
      </c>
      <c r="AC74" s="71" t="s">
        <v>1558</v>
      </c>
      <c r="AD74" s="71" t="s">
        <v>1556</v>
      </c>
      <c r="AE74" s="69" t="s">
        <v>40</v>
      </c>
    </row>
    <row r="75" spans="1:31" ht="45" hidden="1">
      <c r="A75" t="str">
        <f t="shared" si="5"/>
        <v>FACESG092022</v>
      </c>
      <c r="B75" t="str">
        <f t="shared" si="6"/>
        <v>FACESG092023</v>
      </c>
      <c r="C75" t="str">
        <f t="shared" si="7"/>
        <v>FACESG092024</v>
      </c>
      <c r="D75" t="str">
        <f t="shared" si="8"/>
        <v>FACESG092025</v>
      </c>
      <c r="E75" t="str">
        <f t="shared" si="8"/>
        <v>FACESG092026</v>
      </c>
      <c r="F75" t="str">
        <f t="shared" si="8"/>
        <v>FACESG092027</v>
      </c>
      <c r="G75" t="s">
        <v>1556</v>
      </c>
      <c r="H75" t="s">
        <v>1429</v>
      </c>
      <c r="I75" s="38" t="str">
        <f>VLOOKUP(J75,Planilha2!B:C,2,0)</f>
        <v>G09</v>
      </c>
      <c r="J75" s="70" t="s">
        <v>66</v>
      </c>
      <c r="K75" s="70" t="s">
        <v>145</v>
      </c>
      <c r="L75" s="70" t="s">
        <v>67</v>
      </c>
      <c r="M75" s="70" t="s">
        <v>164</v>
      </c>
      <c r="N75" s="70" t="s">
        <v>631</v>
      </c>
      <c r="O75" s="71"/>
      <c r="P75" s="69" t="s">
        <v>69</v>
      </c>
      <c r="Q75" s="71">
        <v>3.75</v>
      </c>
      <c r="R75" s="71">
        <v>3.75</v>
      </c>
      <c r="S75" s="71">
        <v>4</v>
      </c>
      <c r="T75" s="71">
        <v>4</v>
      </c>
      <c r="U75" s="71">
        <v>4.25</v>
      </c>
      <c r="V75" s="71">
        <v>4.25</v>
      </c>
      <c r="W75" s="71">
        <v>4.5</v>
      </c>
      <c r="X75" s="71" t="s">
        <v>142</v>
      </c>
      <c r="Y75" s="71" t="s">
        <v>172</v>
      </c>
      <c r="Z75" s="71" t="s">
        <v>1557</v>
      </c>
      <c r="AA75" s="72" t="s">
        <v>382</v>
      </c>
      <c r="AB75" s="71" t="s">
        <v>144</v>
      </c>
      <c r="AC75" s="71" t="s">
        <v>1558</v>
      </c>
      <c r="AD75" s="71" t="s">
        <v>1556</v>
      </c>
      <c r="AE75" s="69" t="s">
        <v>40</v>
      </c>
    </row>
    <row r="76" spans="1:31" ht="45" hidden="1">
      <c r="A76" t="str">
        <f t="shared" si="5"/>
        <v>FACESG112022</v>
      </c>
      <c r="B76" t="str">
        <f t="shared" si="6"/>
        <v>FACESG112023</v>
      </c>
      <c r="C76" t="str">
        <f t="shared" si="7"/>
        <v>FACESG112024</v>
      </c>
      <c r="D76" t="str">
        <f t="shared" si="8"/>
        <v>FACESG112025</v>
      </c>
      <c r="E76" t="str">
        <f t="shared" si="8"/>
        <v>FACESG112026</v>
      </c>
      <c r="F76" t="str">
        <f t="shared" si="8"/>
        <v>FACESG112027</v>
      </c>
      <c r="G76" t="s">
        <v>1556</v>
      </c>
      <c r="H76" t="s">
        <v>1429</v>
      </c>
      <c r="I76" s="38" t="str">
        <f>VLOOKUP(J76,Planilha2!B:C,2,0)</f>
        <v>G11</v>
      </c>
      <c r="J76" s="70" t="s">
        <v>71</v>
      </c>
      <c r="K76" s="70" t="s">
        <v>145</v>
      </c>
      <c r="L76" s="70" t="s">
        <v>67</v>
      </c>
      <c r="M76" s="70" t="s">
        <v>164</v>
      </c>
      <c r="N76" s="70" t="s">
        <v>631</v>
      </c>
      <c r="O76" s="71"/>
      <c r="P76" s="69" t="s">
        <v>69</v>
      </c>
      <c r="Q76" s="71">
        <v>4</v>
      </c>
      <c r="R76" s="71">
        <v>4</v>
      </c>
      <c r="S76" s="71">
        <v>4</v>
      </c>
      <c r="T76" s="71">
        <v>4</v>
      </c>
      <c r="U76" s="71">
        <v>4</v>
      </c>
      <c r="V76" s="71">
        <v>4</v>
      </c>
      <c r="W76" s="71">
        <v>4</v>
      </c>
      <c r="X76" s="71" t="s">
        <v>142</v>
      </c>
      <c r="Y76" s="71" t="s">
        <v>172</v>
      </c>
      <c r="Z76" s="71" t="s">
        <v>1557</v>
      </c>
      <c r="AA76" s="72" t="s">
        <v>382</v>
      </c>
      <c r="AB76" s="71" t="s">
        <v>144</v>
      </c>
      <c r="AC76" s="71" t="s">
        <v>1558</v>
      </c>
      <c r="AD76" s="71" t="s">
        <v>1556</v>
      </c>
      <c r="AE76" s="69" t="s">
        <v>40</v>
      </c>
    </row>
    <row r="77" spans="1:31" ht="45" hidden="1">
      <c r="A77" t="str">
        <f t="shared" si="5"/>
        <v>FACESG172022</v>
      </c>
      <c r="B77" t="str">
        <f t="shared" si="6"/>
        <v>FACESG172023</v>
      </c>
      <c r="C77" t="str">
        <f t="shared" si="7"/>
        <v>FACESG172024</v>
      </c>
      <c r="D77" t="str">
        <f t="shared" si="8"/>
        <v>FACESG172025</v>
      </c>
      <c r="E77" t="str">
        <f t="shared" si="8"/>
        <v>FACESG172026</v>
      </c>
      <c r="F77" t="str">
        <f t="shared" si="8"/>
        <v>FACESG172027</v>
      </c>
      <c r="G77" t="s">
        <v>1556</v>
      </c>
      <c r="H77" t="s">
        <v>1429</v>
      </c>
      <c r="I77" s="38" t="str">
        <f>VLOOKUP(J77,Planilha2!B:C,2,0)</f>
        <v>G17</v>
      </c>
      <c r="J77" s="70" t="s">
        <v>750</v>
      </c>
      <c r="K77" s="70" t="s">
        <v>165</v>
      </c>
      <c r="L77" s="70" t="s">
        <v>751</v>
      </c>
      <c r="M77" s="70" t="s">
        <v>164</v>
      </c>
      <c r="N77" s="70" t="s">
        <v>1452</v>
      </c>
      <c r="O77" s="71" t="s">
        <v>1461</v>
      </c>
      <c r="P77" s="69" t="s">
        <v>44</v>
      </c>
      <c r="Q77" s="71">
        <v>2.35</v>
      </c>
      <c r="R77" s="71">
        <v>2.35</v>
      </c>
      <c r="S77" s="71">
        <v>3</v>
      </c>
      <c r="T77" s="71">
        <v>3.5</v>
      </c>
      <c r="U77" s="71">
        <v>4</v>
      </c>
      <c r="V77" s="71">
        <v>4.5</v>
      </c>
      <c r="W77" s="71">
        <v>5</v>
      </c>
      <c r="X77" s="71" t="s">
        <v>171</v>
      </c>
      <c r="Y77" s="71" t="s">
        <v>172</v>
      </c>
      <c r="Z77" s="71" t="s">
        <v>1557</v>
      </c>
      <c r="AA77" s="72" t="s">
        <v>382</v>
      </c>
      <c r="AB77" s="71" t="s">
        <v>144</v>
      </c>
      <c r="AC77" s="71" t="s">
        <v>1558</v>
      </c>
      <c r="AD77" s="71" t="s">
        <v>1556</v>
      </c>
      <c r="AE77" s="69" t="s">
        <v>40</v>
      </c>
    </row>
    <row r="78" spans="1:31" ht="45">
      <c r="A78" t="str">
        <f t="shared" si="5"/>
        <v>FACESEC012022</v>
      </c>
      <c r="B78" t="str">
        <f t="shared" si="6"/>
        <v>FACESEC012023</v>
      </c>
      <c r="C78" t="str">
        <f t="shared" si="7"/>
        <v>FACESEC012024</v>
      </c>
      <c r="D78" t="str">
        <f t="shared" si="8"/>
        <v>FACESEC012025</v>
      </c>
      <c r="E78" t="str">
        <f t="shared" si="8"/>
        <v>FACESEC012026</v>
      </c>
      <c r="F78" t="str">
        <f t="shared" si="8"/>
        <v>FACESEC012027</v>
      </c>
      <c r="G78" t="s">
        <v>1556</v>
      </c>
      <c r="H78" t="s">
        <v>1429</v>
      </c>
      <c r="I78" s="38" t="str">
        <f>VLOOKUP(J78,Planilha2!B:C,2,0)</f>
        <v>EC01</v>
      </c>
      <c r="J78" s="70" t="s">
        <v>378</v>
      </c>
      <c r="K78" s="70" t="s">
        <v>145</v>
      </c>
      <c r="L78" s="70" t="s">
        <v>379</v>
      </c>
      <c r="M78" s="70" t="s">
        <v>381</v>
      </c>
      <c r="N78" s="70" t="s">
        <v>385</v>
      </c>
      <c r="O78" s="71" t="s">
        <v>1572</v>
      </c>
      <c r="P78" s="69" t="s">
        <v>44</v>
      </c>
      <c r="Q78" s="71">
        <v>59.41</v>
      </c>
      <c r="R78" s="71">
        <v>59.41</v>
      </c>
      <c r="S78" s="71">
        <v>65</v>
      </c>
      <c r="T78" s="71">
        <v>70</v>
      </c>
      <c r="U78" s="71">
        <v>100</v>
      </c>
      <c r="V78" s="71">
        <v>100</v>
      </c>
      <c r="W78" s="71">
        <v>100</v>
      </c>
      <c r="X78" s="71" t="s">
        <v>142</v>
      </c>
      <c r="Y78" s="71" t="s">
        <v>172</v>
      </c>
      <c r="Z78" s="71" t="s">
        <v>1573</v>
      </c>
      <c r="AA78" s="72" t="s">
        <v>382</v>
      </c>
      <c r="AB78" s="71" t="s">
        <v>144</v>
      </c>
      <c r="AC78" s="71" t="s">
        <v>1558</v>
      </c>
      <c r="AD78" s="71" t="s">
        <v>1556</v>
      </c>
      <c r="AE78" s="69" t="s">
        <v>40</v>
      </c>
    </row>
    <row r="79" spans="1:31" ht="45" hidden="1">
      <c r="A79" t="str">
        <f t="shared" si="5"/>
        <v>FACESExcluído2022</v>
      </c>
      <c r="B79" t="str">
        <f t="shared" si="6"/>
        <v>FACESExcluído2023</v>
      </c>
      <c r="C79" t="str">
        <f t="shared" si="7"/>
        <v>FACESExcluído2024</v>
      </c>
      <c r="D79" t="str">
        <f t="shared" si="8"/>
        <v>FACESExcluído2025</v>
      </c>
      <c r="E79" t="str">
        <f t="shared" si="8"/>
        <v>FACESExcluído2026</v>
      </c>
      <c r="F79" t="str">
        <f t="shared" si="8"/>
        <v>FACESExcluído2027</v>
      </c>
      <c r="G79" t="s">
        <v>1556</v>
      </c>
      <c r="H79" t="s">
        <v>1429</v>
      </c>
      <c r="I79" s="38" t="str">
        <f>VLOOKUP(J79,Planilha2!B:C,2,0)</f>
        <v>Excluído</v>
      </c>
      <c r="J79" s="70" t="s">
        <v>1464</v>
      </c>
      <c r="K79" s="70" t="s">
        <v>165</v>
      </c>
      <c r="L79" s="70" t="s">
        <v>1465</v>
      </c>
      <c r="M79" s="70" t="s">
        <v>164</v>
      </c>
      <c r="N79" s="70" t="s">
        <v>1452</v>
      </c>
      <c r="O79" s="71" t="s">
        <v>1466</v>
      </c>
      <c r="P79" s="69" t="s">
        <v>44</v>
      </c>
      <c r="Q79" s="71">
        <v>35</v>
      </c>
      <c r="R79" s="71">
        <v>35</v>
      </c>
      <c r="S79" s="71">
        <v>50</v>
      </c>
      <c r="T79" s="71">
        <v>55</v>
      </c>
      <c r="U79" s="71">
        <v>60</v>
      </c>
      <c r="V79" s="71">
        <v>65</v>
      </c>
      <c r="W79" s="71">
        <v>70</v>
      </c>
      <c r="X79" s="71" t="s">
        <v>142</v>
      </c>
      <c r="Y79" s="71" t="s">
        <v>172</v>
      </c>
      <c r="Z79" s="71" t="s">
        <v>1557</v>
      </c>
      <c r="AA79" s="72" t="s">
        <v>382</v>
      </c>
      <c r="AB79" s="71" t="s">
        <v>144</v>
      </c>
      <c r="AC79" s="71" t="s">
        <v>1558</v>
      </c>
      <c r="AD79" s="71" t="s">
        <v>1556</v>
      </c>
      <c r="AE79" s="69" t="s">
        <v>40</v>
      </c>
    </row>
    <row r="80" spans="1:31" ht="60" hidden="1">
      <c r="A80" t="str">
        <f t="shared" si="5"/>
        <v>FACESG192022</v>
      </c>
      <c r="B80" t="str">
        <f t="shared" si="6"/>
        <v>FACESG192023</v>
      </c>
      <c r="C80" t="str">
        <f t="shared" si="7"/>
        <v>FACESG192024</v>
      </c>
      <c r="D80" t="str">
        <f t="shared" si="8"/>
        <v>FACESG192025</v>
      </c>
      <c r="E80" t="str">
        <f t="shared" si="8"/>
        <v>FACESG192026</v>
      </c>
      <c r="F80" t="str">
        <f t="shared" si="8"/>
        <v>FACESG192027</v>
      </c>
      <c r="G80" t="s">
        <v>1556</v>
      </c>
      <c r="H80" t="s">
        <v>1429</v>
      </c>
      <c r="I80" s="38" t="str">
        <f>VLOOKUP(J80,Planilha2!B:C,2,0)</f>
        <v>G19</v>
      </c>
      <c r="J80" s="70" t="s">
        <v>759</v>
      </c>
      <c r="K80" s="70" t="s">
        <v>165</v>
      </c>
      <c r="L80" s="70" t="s">
        <v>760</v>
      </c>
      <c r="M80" s="70" t="s">
        <v>164</v>
      </c>
      <c r="N80" s="70" t="s">
        <v>1452</v>
      </c>
      <c r="O80" s="71" t="s">
        <v>1574</v>
      </c>
      <c r="P80" s="69" t="s">
        <v>44</v>
      </c>
      <c r="Q80" s="71">
        <v>75</v>
      </c>
      <c r="R80" s="71">
        <v>75</v>
      </c>
      <c r="S80" s="71">
        <v>100</v>
      </c>
      <c r="T80" s="71">
        <v>100</v>
      </c>
      <c r="U80" s="71">
        <v>100</v>
      </c>
      <c r="V80" s="71">
        <v>100</v>
      </c>
      <c r="W80" s="71">
        <v>100</v>
      </c>
      <c r="X80" s="71" t="s">
        <v>171</v>
      </c>
      <c r="Y80" s="71" t="s">
        <v>172</v>
      </c>
      <c r="Z80" s="71" t="s">
        <v>1573</v>
      </c>
      <c r="AA80" s="72" t="s">
        <v>382</v>
      </c>
      <c r="AB80" s="71" t="s">
        <v>144</v>
      </c>
      <c r="AC80" s="71" t="s">
        <v>1558</v>
      </c>
      <c r="AD80" s="71" t="s">
        <v>1556</v>
      </c>
      <c r="AE80" s="69" t="s">
        <v>40</v>
      </c>
    </row>
    <row r="81" spans="1:31" ht="45" hidden="1">
      <c r="A81" t="str">
        <f t="shared" si="5"/>
        <v>FACESG182022</v>
      </c>
      <c r="B81" t="str">
        <f t="shared" si="6"/>
        <v>FACESG182023</v>
      </c>
      <c r="C81" t="str">
        <f t="shared" si="7"/>
        <v>FACESG182024</v>
      </c>
      <c r="D81" t="str">
        <f t="shared" si="8"/>
        <v>FACESG182025</v>
      </c>
      <c r="E81" t="str">
        <f t="shared" si="8"/>
        <v>FACESG182026</v>
      </c>
      <c r="F81" t="str">
        <f t="shared" si="8"/>
        <v>FACESG182027</v>
      </c>
      <c r="G81" t="s">
        <v>1556</v>
      </c>
      <c r="H81" t="s">
        <v>1429</v>
      </c>
      <c r="I81" s="38" t="str">
        <f>VLOOKUP(J81,Planilha2!B:C,2,0)</f>
        <v>G18</v>
      </c>
      <c r="J81" s="70" t="s">
        <v>755</v>
      </c>
      <c r="K81" s="69" t="s">
        <v>165</v>
      </c>
      <c r="L81" s="70" t="s">
        <v>1469</v>
      </c>
      <c r="M81" s="70" t="s">
        <v>164</v>
      </c>
      <c r="N81" s="70" t="s">
        <v>1452</v>
      </c>
      <c r="O81" s="71" t="s">
        <v>1575</v>
      </c>
      <c r="P81" s="69" t="s">
        <v>994</v>
      </c>
      <c r="Q81" s="71">
        <v>75</v>
      </c>
      <c r="R81" s="71">
        <v>75</v>
      </c>
      <c r="S81" s="71">
        <v>100</v>
      </c>
      <c r="T81" s="71">
        <v>100</v>
      </c>
      <c r="U81" s="71">
        <v>100</v>
      </c>
      <c r="V81" s="71">
        <v>100</v>
      </c>
      <c r="W81" s="71">
        <v>100</v>
      </c>
      <c r="X81" s="71" t="s">
        <v>171</v>
      </c>
      <c r="Y81" s="71" t="s">
        <v>172</v>
      </c>
      <c r="Z81" s="71" t="s">
        <v>1557</v>
      </c>
      <c r="AA81" s="72" t="s">
        <v>382</v>
      </c>
      <c r="AB81" s="71" t="s">
        <v>144</v>
      </c>
      <c r="AC81" s="71" t="s">
        <v>1558</v>
      </c>
      <c r="AD81" s="71" t="s">
        <v>1556</v>
      </c>
      <c r="AE81" s="69" t="s">
        <v>40</v>
      </c>
    </row>
    <row r="82" spans="1:31" ht="45" hidden="1">
      <c r="A82" t="str">
        <f t="shared" si="5"/>
        <v>FACESG202022</v>
      </c>
      <c r="B82" t="str">
        <f t="shared" si="6"/>
        <v>FACESG202023</v>
      </c>
      <c r="C82" t="str">
        <f t="shared" si="7"/>
        <v>FACESG202024</v>
      </c>
      <c r="D82" t="str">
        <f t="shared" si="8"/>
        <v>FACESG202025</v>
      </c>
      <c r="E82" t="str">
        <f t="shared" si="8"/>
        <v>FACESG202026</v>
      </c>
      <c r="F82" t="str">
        <f t="shared" si="8"/>
        <v>FACESG202027</v>
      </c>
      <c r="G82" t="s">
        <v>1556</v>
      </c>
      <c r="H82" t="s">
        <v>1429</v>
      </c>
      <c r="I82" s="38" t="str">
        <f>VLOOKUP(J82,Planilha2!B:C,2,0)</f>
        <v>G20</v>
      </c>
      <c r="J82" s="70" t="s">
        <v>762</v>
      </c>
      <c r="K82" s="69" t="s">
        <v>165</v>
      </c>
      <c r="L82" s="70" t="s">
        <v>1473</v>
      </c>
      <c r="M82" s="70" t="s">
        <v>164</v>
      </c>
      <c r="N82" s="70" t="s">
        <v>1452</v>
      </c>
      <c r="O82" s="71" t="s">
        <v>1576</v>
      </c>
      <c r="P82" s="69" t="s">
        <v>994</v>
      </c>
      <c r="Q82" s="71">
        <v>75</v>
      </c>
      <c r="R82" s="71">
        <v>75</v>
      </c>
      <c r="S82" s="71">
        <v>100</v>
      </c>
      <c r="T82" s="71">
        <v>100</v>
      </c>
      <c r="U82" s="71">
        <v>100</v>
      </c>
      <c r="V82" s="71">
        <v>100</v>
      </c>
      <c r="W82" s="71">
        <v>100</v>
      </c>
      <c r="X82" s="71" t="s">
        <v>171</v>
      </c>
      <c r="Y82" s="71" t="s">
        <v>172</v>
      </c>
      <c r="Z82" s="71" t="s">
        <v>1577</v>
      </c>
      <c r="AA82" s="72" t="s">
        <v>382</v>
      </c>
      <c r="AB82" s="71" t="s">
        <v>144</v>
      </c>
      <c r="AC82" s="71" t="s">
        <v>1558</v>
      </c>
      <c r="AD82" s="71" t="s">
        <v>1556</v>
      </c>
      <c r="AE82" s="69" t="s">
        <v>40</v>
      </c>
    </row>
    <row r="83" spans="1:31" ht="45" hidden="1">
      <c r="A83" t="str">
        <f t="shared" si="5"/>
        <v>FACESPP022022</v>
      </c>
      <c r="B83" t="str">
        <f t="shared" si="6"/>
        <v>FACESPP022023</v>
      </c>
      <c r="C83" t="str">
        <f t="shared" si="7"/>
        <v>FACESPP022024</v>
      </c>
      <c r="D83" t="str">
        <f t="shared" si="8"/>
        <v>FACESPP022025</v>
      </c>
      <c r="E83" t="str">
        <f t="shared" si="8"/>
        <v>FACESPP022026</v>
      </c>
      <c r="F83" t="str">
        <f t="shared" si="8"/>
        <v>FACESPP022027</v>
      </c>
      <c r="G83" t="s">
        <v>1556</v>
      </c>
      <c r="H83" t="s">
        <v>1476</v>
      </c>
      <c r="I83" s="38" t="str">
        <f>VLOOKUP(J83,Planilha2!B:C,2,0)</f>
        <v>PP02</v>
      </c>
      <c r="J83" s="70" t="s">
        <v>1578</v>
      </c>
      <c r="K83" s="70" t="s">
        <v>145</v>
      </c>
      <c r="L83" s="70" t="s">
        <v>1038</v>
      </c>
      <c r="M83" s="70" t="s">
        <v>1040</v>
      </c>
      <c r="N83" s="70" t="s">
        <v>1478</v>
      </c>
      <c r="O83" s="74"/>
      <c r="P83" s="69" t="s">
        <v>69</v>
      </c>
      <c r="Q83" s="75"/>
      <c r="R83" s="75"/>
      <c r="S83" s="75"/>
      <c r="T83" s="75"/>
      <c r="U83" s="75"/>
      <c r="V83" s="75"/>
      <c r="W83" s="75"/>
      <c r="X83" s="71"/>
      <c r="Y83" s="71"/>
      <c r="Z83" s="71"/>
      <c r="AA83" s="72" t="s">
        <v>382</v>
      </c>
      <c r="AB83" s="71"/>
      <c r="AC83" s="71"/>
      <c r="AD83" s="71"/>
      <c r="AE83" s="69" t="s">
        <v>1030</v>
      </c>
    </row>
    <row r="84" spans="1:31" ht="45" hidden="1">
      <c r="A84" t="str">
        <f t="shared" si="5"/>
        <v>FACESPP032022</v>
      </c>
      <c r="B84" t="str">
        <f t="shared" si="6"/>
        <v>FACESPP032023</v>
      </c>
      <c r="C84" t="str">
        <f t="shared" si="7"/>
        <v>FACESPP032024</v>
      </c>
      <c r="D84" t="str">
        <f t="shared" si="8"/>
        <v>FACESPP032025</v>
      </c>
      <c r="E84" t="str">
        <f t="shared" si="8"/>
        <v>FACESPP032026</v>
      </c>
      <c r="F84" t="str">
        <f t="shared" si="8"/>
        <v>FACESPP032027</v>
      </c>
      <c r="G84" t="s">
        <v>1556</v>
      </c>
      <c r="H84" t="s">
        <v>1476</v>
      </c>
      <c r="I84" s="38" t="str">
        <f>VLOOKUP(J84,Planilha2!B:C,2,0)</f>
        <v>PP03</v>
      </c>
      <c r="J84" s="70" t="s">
        <v>1579</v>
      </c>
      <c r="K84" s="70" t="s">
        <v>145</v>
      </c>
      <c r="L84" s="70" t="s">
        <v>1580</v>
      </c>
      <c r="M84" s="70" t="s">
        <v>139</v>
      </c>
      <c r="N84" s="70" t="s">
        <v>1478</v>
      </c>
      <c r="O84" s="74"/>
      <c r="P84" s="69" t="s">
        <v>309</v>
      </c>
      <c r="Q84" s="75"/>
      <c r="R84" s="75"/>
      <c r="S84" s="75"/>
      <c r="T84" s="75"/>
      <c r="U84" s="75"/>
      <c r="V84" s="75"/>
      <c r="W84" s="75"/>
      <c r="X84" s="71"/>
      <c r="Y84" s="71"/>
      <c r="Z84" s="71"/>
      <c r="AA84" s="72" t="s">
        <v>382</v>
      </c>
      <c r="AB84" s="71"/>
      <c r="AC84" s="71"/>
      <c r="AD84" s="71"/>
      <c r="AE84" s="69" t="s">
        <v>1030</v>
      </c>
    </row>
    <row r="85" spans="1:31" ht="45" hidden="1">
      <c r="A85" t="str">
        <f t="shared" si="5"/>
        <v>FACESPP012022</v>
      </c>
      <c r="B85" t="str">
        <f t="shared" si="6"/>
        <v>FACESPP012023</v>
      </c>
      <c r="C85" t="str">
        <f t="shared" si="7"/>
        <v>FACESPP012024</v>
      </c>
      <c r="D85" t="str">
        <f t="shared" si="8"/>
        <v>FACESPP012025</v>
      </c>
      <c r="E85" t="str">
        <f t="shared" si="8"/>
        <v>FACESPP012026</v>
      </c>
      <c r="F85" t="str">
        <f t="shared" si="8"/>
        <v>FACESPP012027</v>
      </c>
      <c r="G85" t="s">
        <v>1556</v>
      </c>
      <c r="H85" t="s">
        <v>1476</v>
      </c>
      <c r="I85" s="38" t="str">
        <f>VLOOKUP(J85,Planilha2!B:C,2,0)</f>
        <v>PP01</v>
      </c>
      <c r="J85" s="70" t="s">
        <v>1581</v>
      </c>
      <c r="K85" s="70" t="s">
        <v>145</v>
      </c>
      <c r="L85" s="70" t="s">
        <v>1582</v>
      </c>
      <c r="M85" s="70" t="s">
        <v>139</v>
      </c>
      <c r="N85" s="70" t="s">
        <v>1036</v>
      </c>
      <c r="O85" s="74"/>
      <c r="P85" s="69" t="s">
        <v>994</v>
      </c>
      <c r="Q85" s="75"/>
      <c r="R85" s="75"/>
      <c r="S85" s="75"/>
      <c r="T85" s="75"/>
      <c r="U85" s="75"/>
      <c r="V85" s="75"/>
      <c r="W85" s="75"/>
      <c r="X85" s="71"/>
      <c r="Y85" s="71"/>
      <c r="Z85" s="71"/>
      <c r="AA85" s="72" t="s">
        <v>382</v>
      </c>
      <c r="AB85" s="71"/>
      <c r="AC85" s="71"/>
      <c r="AD85" s="71"/>
      <c r="AE85" s="69" t="s">
        <v>1030</v>
      </c>
    </row>
    <row r="86" spans="1:31" ht="45" hidden="1">
      <c r="A86" t="str">
        <f t="shared" si="5"/>
        <v>FACESExcluído2022</v>
      </c>
      <c r="B86" t="str">
        <f t="shared" si="6"/>
        <v>FACESExcluído2023</v>
      </c>
      <c r="C86" t="str">
        <f t="shared" si="7"/>
        <v>FACESExcluído2024</v>
      </c>
      <c r="D86" t="str">
        <f t="shared" si="8"/>
        <v>FACESExcluído2025</v>
      </c>
      <c r="E86" t="str">
        <f t="shared" si="8"/>
        <v>FACESExcluído2026</v>
      </c>
      <c r="F86" t="str">
        <f t="shared" si="8"/>
        <v>FACESExcluído2027</v>
      </c>
      <c r="G86" t="s">
        <v>1556</v>
      </c>
      <c r="H86" t="s">
        <v>1476</v>
      </c>
      <c r="I86" s="38" t="str">
        <f>VLOOKUP(J86,Planilha2!B:C,2,0)</f>
        <v>Excluído</v>
      </c>
      <c r="J86" s="70" t="s">
        <v>1489</v>
      </c>
      <c r="K86" s="70" t="s">
        <v>165</v>
      </c>
      <c r="L86" s="70" t="s">
        <v>1490</v>
      </c>
      <c r="M86" s="70" t="s">
        <v>139</v>
      </c>
      <c r="N86" s="70" t="s">
        <v>1036</v>
      </c>
      <c r="O86" s="74"/>
      <c r="P86" s="69" t="s">
        <v>1070</v>
      </c>
      <c r="Q86" s="75"/>
      <c r="R86" s="75"/>
      <c r="S86" s="75"/>
      <c r="T86" s="75"/>
      <c r="U86" s="75"/>
      <c r="V86" s="75"/>
      <c r="W86" s="75"/>
      <c r="X86" s="71"/>
      <c r="Y86" s="71"/>
      <c r="Z86" s="71"/>
      <c r="AA86" s="72" t="s">
        <v>382</v>
      </c>
      <c r="AB86" s="71"/>
      <c r="AC86" s="71"/>
      <c r="AD86" s="71"/>
      <c r="AE86" s="69" t="s">
        <v>1030</v>
      </c>
    </row>
    <row r="87" spans="1:31" ht="45" hidden="1">
      <c r="A87" t="str">
        <f t="shared" si="5"/>
        <v>FACESExcluído2022</v>
      </c>
      <c r="B87" t="str">
        <f t="shared" si="6"/>
        <v>FACESExcluído2023</v>
      </c>
      <c r="C87" t="str">
        <f t="shared" si="7"/>
        <v>FACESExcluído2024</v>
      </c>
      <c r="D87" t="str">
        <f t="shared" si="8"/>
        <v>FACESExcluído2025</v>
      </c>
      <c r="E87" t="str">
        <f t="shared" si="8"/>
        <v>FACESExcluído2026</v>
      </c>
      <c r="F87" t="str">
        <f t="shared" si="8"/>
        <v>FACESExcluído2027</v>
      </c>
      <c r="G87" t="s">
        <v>1556</v>
      </c>
      <c r="H87" t="s">
        <v>1476</v>
      </c>
      <c r="I87" s="38" t="str">
        <f>VLOOKUP(J87,Planilha2!B:C,2,0)</f>
        <v>Excluído</v>
      </c>
      <c r="J87" s="70" t="s">
        <v>1493</v>
      </c>
      <c r="K87" s="70" t="s">
        <v>165</v>
      </c>
      <c r="L87" s="70" t="s">
        <v>1494</v>
      </c>
      <c r="M87" s="70" t="s">
        <v>139</v>
      </c>
      <c r="N87" s="70" t="s">
        <v>1036</v>
      </c>
      <c r="O87" s="74"/>
      <c r="P87" s="69" t="s">
        <v>1070</v>
      </c>
      <c r="Q87" s="75"/>
      <c r="R87" s="75"/>
      <c r="S87" s="75"/>
      <c r="T87" s="75"/>
      <c r="U87" s="75"/>
      <c r="V87" s="75"/>
      <c r="W87" s="75"/>
      <c r="X87" s="71"/>
      <c r="Y87" s="71"/>
      <c r="Z87" s="71"/>
      <c r="AA87" s="72" t="s">
        <v>382</v>
      </c>
      <c r="AB87" s="71"/>
      <c r="AC87" s="71"/>
      <c r="AD87" s="71"/>
      <c r="AE87" s="69" t="s">
        <v>1030</v>
      </c>
    </row>
    <row r="88" spans="1:31" ht="45" hidden="1">
      <c r="A88" t="str">
        <f t="shared" si="5"/>
        <v>FACESPP042022</v>
      </c>
      <c r="B88" t="str">
        <f t="shared" si="6"/>
        <v>FACESPP042023</v>
      </c>
      <c r="C88" t="str">
        <f t="shared" si="7"/>
        <v>FACESPP042024</v>
      </c>
      <c r="D88" t="str">
        <f t="shared" si="8"/>
        <v>FACESPP042025</v>
      </c>
      <c r="E88" t="str">
        <f t="shared" si="8"/>
        <v>FACESPP042026</v>
      </c>
      <c r="F88" t="str">
        <f t="shared" si="8"/>
        <v>FACESPP042027</v>
      </c>
      <c r="G88" t="s">
        <v>1556</v>
      </c>
      <c r="H88" t="s">
        <v>1476</v>
      </c>
      <c r="I88" s="38" t="str">
        <f>VLOOKUP(J88,Planilha2!B:C,2,0)</f>
        <v>PP04</v>
      </c>
      <c r="J88" s="70" t="s">
        <v>1495</v>
      </c>
      <c r="K88" s="70" t="s">
        <v>165</v>
      </c>
      <c r="L88" s="70" t="s">
        <v>1496</v>
      </c>
      <c r="M88" s="70" t="s">
        <v>139</v>
      </c>
      <c r="N88" s="70" t="s">
        <v>1036</v>
      </c>
      <c r="O88" s="74"/>
      <c r="P88" s="69" t="s">
        <v>44</v>
      </c>
      <c r="Q88" s="75"/>
      <c r="R88" s="75"/>
      <c r="S88" s="75"/>
      <c r="T88" s="75"/>
      <c r="U88" s="75"/>
      <c r="V88" s="75"/>
      <c r="W88" s="75"/>
      <c r="X88" s="71"/>
      <c r="Y88" s="71"/>
      <c r="Z88" s="71"/>
      <c r="AA88" s="72" t="s">
        <v>382</v>
      </c>
      <c r="AB88" s="71"/>
      <c r="AC88" s="71"/>
      <c r="AD88" s="71"/>
      <c r="AE88" s="69" t="s">
        <v>1030</v>
      </c>
    </row>
    <row r="89" spans="1:31" ht="45" hidden="1">
      <c r="A89" t="str">
        <f t="shared" si="5"/>
        <v>FACES?2022</v>
      </c>
      <c r="B89" t="str">
        <f t="shared" si="6"/>
        <v>FACES?2023</v>
      </c>
      <c r="C89" t="str">
        <f t="shared" si="7"/>
        <v>FACES?2024</v>
      </c>
      <c r="D89" t="str">
        <f t="shared" si="8"/>
        <v>FACES?2025</v>
      </c>
      <c r="E89" t="str">
        <f t="shared" si="8"/>
        <v>FACES?2026</v>
      </c>
      <c r="F89" t="str">
        <f t="shared" si="8"/>
        <v>FACES?2027</v>
      </c>
      <c r="G89" t="s">
        <v>1556</v>
      </c>
      <c r="H89" t="s">
        <v>1476</v>
      </c>
      <c r="I89" s="38" t="str">
        <f>VLOOKUP(J89,Planilha2!B:C,2,0)</f>
        <v>?</v>
      </c>
      <c r="J89" s="70" t="s">
        <v>1497</v>
      </c>
      <c r="K89" s="70" t="s">
        <v>165</v>
      </c>
      <c r="L89" s="70" t="s">
        <v>1498</v>
      </c>
      <c r="M89" s="70" t="s">
        <v>139</v>
      </c>
      <c r="N89" s="70" t="s">
        <v>1036</v>
      </c>
      <c r="O89" s="74"/>
      <c r="P89" s="69"/>
      <c r="Q89" s="75"/>
      <c r="R89" s="75"/>
      <c r="S89" s="75"/>
      <c r="T89" s="75"/>
      <c r="U89" s="75"/>
      <c r="V89" s="75"/>
      <c r="W89" s="75"/>
      <c r="X89" s="71"/>
      <c r="Y89" s="71"/>
      <c r="Z89" s="71"/>
      <c r="AA89" s="72"/>
      <c r="AB89" s="71"/>
      <c r="AC89" s="71"/>
      <c r="AD89" s="71"/>
      <c r="AE89" s="69" t="s">
        <v>1030</v>
      </c>
    </row>
    <row r="90" spans="1:31" ht="45" hidden="1">
      <c r="A90" t="str">
        <f t="shared" si="5"/>
        <v>FACESPP052022</v>
      </c>
      <c r="B90" t="str">
        <f t="shared" si="6"/>
        <v>FACESPP052023</v>
      </c>
      <c r="C90" t="str">
        <f t="shared" si="7"/>
        <v>FACESPP052024</v>
      </c>
      <c r="D90" t="str">
        <f t="shared" si="8"/>
        <v>FACESPP052025</v>
      </c>
      <c r="E90" t="str">
        <f t="shared" si="8"/>
        <v>FACESPP052026</v>
      </c>
      <c r="F90" t="str">
        <f t="shared" si="8"/>
        <v>FACESPP052027</v>
      </c>
      <c r="G90" t="s">
        <v>1556</v>
      </c>
      <c r="H90" t="s">
        <v>1476</v>
      </c>
      <c r="I90" s="38" t="str">
        <f>VLOOKUP(J90,Planilha2!B:C,2,0)</f>
        <v>PP05</v>
      </c>
      <c r="J90" s="70" t="s">
        <v>1047</v>
      </c>
      <c r="K90" s="70" t="s">
        <v>165</v>
      </c>
      <c r="L90" s="70" t="s">
        <v>1048</v>
      </c>
      <c r="M90" s="70" t="s">
        <v>139</v>
      </c>
      <c r="N90" s="70" t="s">
        <v>1036</v>
      </c>
      <c r="O90" s="74"/>
      <c r="P90" s="69"/>
      <c r="Q90" s="75"/>
      <c r="R90" s="75"/>
      <c r="S90" s="75"/>
      <c r="T90" s="75"/>
      <c r="U90" s="75"/>
      <c r="V90" s="75"/>
      <c r="W90" s="75"/>
      <c r="X90" s="71"/>
      <c r="Y90" s="71"/>
      <c r="Z90" s="71"/>
      <c r="AA90" s="72"/>
      <c r="AB90" s="71"/>
      <c r="AC90" s="71"/>
      <c r="AD90" s="71"/>
      <c r="AE90" s="69" t="s">
        <v>1030</v>
      </c>
    </row>
    <row r="91" spans="1:31" ht="45" hidden="1">
      <c r="A91" t="str">
        <f t="shared" si="5"/>
        <v>FACESPP062022</v>
      </c>
      <c r="B91" t="str">
        <f t="shared" si="6"/>
        <v>FACESPP062023</v>
      </c>
      <c r="C91" t="str">
        <f t="shared" si="7"/>
        <v>FACESPP062024</v>
      </c>
      <c r="D91" t="str">
        <f t="shared" si="8"/>
        <v>FACESPP062025</v>
      </c>
      <c r="E91" t="str">
        <f t="shared" si="8"/>
        <v>FACESPP062026</v>
      </c>
      <c r="F91" t="str">
        <f t="shared" si="8"/>
        <v>FACESPP062027</v>
      </c>
      <c r="G91" t="s">
        <v>1556</v>
      </c>
      <c r="H91" t="s">
        <v>1476</v>
      </c>
      <c r="I91" s="38" t="str">
        <f>VLOOKUP(J91,Planilha2!B:C,2,0)</f>
        <v>PP06</v>
      </c>
      <c r="J91" s="70" t="s">
        <v>1050</v>
      </c>
      <c r="K91" s="70" t="s">
        <v>165</v>
      </c>
      <c r="L91" s="70" t="s">
        <v>1499</v>
      </c>
      <c r="M91" s="70" t="s">
        <v>139</v>
      </c>
      <c r="N91" s="70" t="s">
        <v>1036</v>
      </c>
      <c r="O91" s="74"/>
      <c r="P91" s="69"/>
      <c r="Q91" s="75"/>
      <c r="R91" s="75"/>
      <c r="S91" s="75"/>
      <c r="T91" s="75"/>
      <c r="U91" s="75"/>
      <c r="V91" s="75"/>
      <c r="W91" s="75"/>
      <c r="X91" s="71"/>
      <c r="Y91" s="71"/>
      <c r="Z91" s="71"/>
      <c r="AA91" s="72"/>
      <c r="AB91" s="71"/>
      <c r="AC91" s="71"/>
      <c r="AD91" s="71"/>
      <c r="AE91" s="69" t="s">
        <v>1030</v>
      </c>
    </row>
    <row r="92" spans="1:31" ht="45" hidden="1">
      <c r="A92" t="str">
        <f t="shared" si="5"/>
        <v>FACESPP072022</v>
      </c>
      <c r="B92" t="str">
        <f t="shared" si="6"/>
        <v>FACESPP072023</v>
      </c>
      <c r="C92" t="str">
        <f t="shared" si="7"/>
        <v>FACESPP072024</v>
      </c>
      <c r="D92" t="str">
        <f t="shared" si="8"/>
        <v>FACESPP072025</v>
      </c>
      <c r="E92" t="str">
        <f t="shared" si="8"/>
        <v>FACESPP072026</v>
      </c>
      <c r="F92" t="str">
        <f t="shared" si="8"/>
        <v>FACESPP072027</v>
      </c>
      <c r="G92" t="s">
        <v>1556</v>
      </c>
      <c r="H92" t="s">
        <v>1476</v>
      </c>
      <c r="I92" s="38" t="str">
        <f>VLOOKUP(J92,Planilha2!B:C,2,0)</f>
        <v>PP07</v>
      </c>
      <c r="J92" s="70" t="s">
        <v>1054</v>
      </c>
      <c r="K92" s="70" t="s">
        <v>165</v>
      </c>
      <c r="L92" s="70" t="s">
        <v>1055</v>
      </c>
      <c r="M92" s="70" t="s">
        <v>139</v>
      </c>
      <c r="N92" s="70" t="s">
        <v>1036</v>
      </c>
      <c r="O92" s="74"/>
      <c r="P92" s="69"/>
      <c r="Q92" s="75"/>
      <c r="R92" s="75"/>
      <c r="S92" s="75"/>
      <c r="T92" s="75"/>
      <c r="U92" s="75"/>
      <c r="V92" s="75"/>
      <c r="W92" s="75"/>
      <c r="X92" s="71"/>
      <c r="Y92" s="71"/>
      <c r="Z92" s="71"/>
      <c r="AA92" s="72"/>
      <c r="AB92" s="71"/>
      <c r="AC92" s="71"/>
      <c r="AD92" s="71"/>
      <c r="AE92" s="69" t="s">
        <v>1030</v>
      </c>
    </row>
    <row r="93" spans="1:31" ht="108.75" hidden="1">
      <c r="A93" t="str">
        <f t="shared" si="5"/>
        <v>FACESPP082022</v>
      </c>
      <c r="B93" t="str">
        <f t="shared" si="6"/>
        <v>FACESPP082023</v>
      </c>
      <c r="C93" t="str">
        <f t="shared" si="7"/>
        <v>FACESPP082024</v>
      </c>
      <c r="D93" t="str">
        <f t="shared" si="8"/>
        <v>FACESPP082025</v>
      </c>
      <c r="E93" t="str">
        <f t="shared" si="8"/>
        <v>FACESPP082026</v>
      </c>
      <c r="F93" t="str">
        <f t="shared" si="8"/>
        <v>FACESPP082027</v>
      </c>
      <c r="G93" t="s">
        <v>1556</v>
      </c>
      <c r="H93" t="s">
        <v>1476</v>
      </c>
      <c r="I93" s="38" t="s">
        <v>112</v>
      </c>
      <c r="J93" s="70" t="s">
        <v>1583</v>
      </c>
      <c r="K93" s="70" t="s">
        <v>165</v>
      </c>
      <c r="L93" s="70" t="s">
        <v>1058</v>
      </c>
      <c r="M93" s="70" t="s">
        <v>381</v>
      </c>
      <c r="N93" s="70" t="s">
        <v>1501</v>
      </c>
      <c r="O93" s="74"/>
      <c r="P93" s="69" t="s">
        <v>44</v>
      </c>
      <c r="Q93" s="75"/>
      <c r="R93" s="75"/>
      <c r="S93" s="75"/>
      <c r="T93" s="75"/>
      <c r="U93" s="75"/>
      <c r="V93" s="75"/>
      <c r="W93" s="75"/>
      <c r="X93" s="71"/>
      <c r="Y93" s="71"/>
      <c r="Z93" s="71"/>
      <c r="AA93" s="72" t="s">
        <v>382</v>
      </c>
      <c r="AB93" s="71"/>
      <c r="AC93" s="71"/>
      <c r="AD93" s="71"/>
      <c r="AE93" s="69" t="s">
        <v>1030</v>
      </c>
    </row>
    <row r="94" spans="1:31" ht="81" hidden="1">
      <c r="A94" t="str">
        <f t="shared" si="5"/>
        <v>FACESPP092022</v>
      </c>
      <c r="B94" t="str">
        <f t="shared" si="6"/>
        <v>FACESPP092023</v>
      </c>
      <c r="C94" t="str">
        <f t="shared" si="7"/>
        <v>FACESPP092024</v>
      </c>
      <c r="D94" t="str">
        <f t="shared" si="8"/>
        <v>FACESPP092025</v>
      </c>
      <c r="E94" t="str">
        <f t="shared" si="8"/>
        <v>FACESPP092026</v>
      </c>
      <c r="F94" t="str">
        <f t="shared" si="8"/>
        <v>FACESPP092027</v>
      </c>
      <c r="G94" t="s">
        <v>1556</v>
      </c>
      <c r="H94" t="s">
        <v>1476</v>
      </c>
      <c r="I94" s="38" t="s">
        <v>113</v>
      </c>
      <c r="J94" s="70" t="s">
        <v>1584</v>
      </c>
      <c r="K94" s="70" t="s">
        <v>145</v>
      </c>
      <c r="L94" s="70" t="s">
        <v>1585</v>
      </c>
      <c r="M94" s="70" t="s">
        <v>164</v>
      </c>
      <c r="N94" s="70" t="s">
        <v>1501</v>
      </c>
      <c r="O94" s="74"/>
      <c r="P94" s="69" t="s">
        <v>44</v>
      </c>
      <c r="Q94" s="75"/>
      <c r="R94" s="75"/>
      <c r="S94" s="75"/>
      <c r="T94" s="75"/>
      <c r="U94" s="75"/>
      <c r="V94" s="75"/>
      <c r="W94" s="75"/>
      <c r="X94" s="71"/>
      <c r="Y94" s="71"/>
      <c r="Z94" s="71"/>
      <c r="AA94" s="72" t="s">
        <v>382</v>
      </c>
      <c r="AB94" s="71"/>
      <c r="AC94" s="71"/>
      <c r="AD94" s="71"/>
      <c r="AE94" s="69" t="s">
        <v>1030</v>
      </c>
    </row>
    <row r="95" spans="1:31" ht="45" hidden="1">
      <c r="A95" t="str">
        <f t="shared" si="5"/>
        <v>FACESPP102022</v>
      </c>
      <c r="B95" t="str">
        <f t="shared" si="6"/>
        <v>FACESPP102023</v>
      </c>
      <c r="C95" t="str">
        <f t="shared" si="7"/>
        <v>FACESPP102024</v>
      </c>
      <c r="D95" t="str">
        <f t="shared" si="8"/>
        <v>FACESPP102025</v>
      </c>
      <c r="E95" t="str">
        <f t="shared" si="8"/>
        <v>FACESPP102026</v>
      </c>
      <c r="F95" t="str">
        <f t="shared" si="8"/>
        <v>FACESPP102027</v>
      </c>
      <c r="G95" t="s">
        <v>1556</v>
      </c>
      <c r="H95" t="s">
        <v>1476</v>
      </c>
      <c r="I95" s="38" t="str">
        <f>VLOOKUP(J95,Planilha2!B:C,2,0)</f>
        <v>PP10</v>
      </c>
      <c r="J95" s="70" t="s">
        <v>1063</v>
      </c>
      <c r="K95" s="70" t="s">
        <v>145</v>
      </c>
      <c r="L95" s="70" t="s">
        <v>1508</v>
      </c>
      <c r="M95" s="70" t="s">
        <v>164</v>
      </c>
      <c r="N95" s="70" t="s">
        <v>1501</v>
      </c>
      <c r="O95" s="74" t="s">
        <v>1509</v>
      </c>
      <c r="P95" s="69" t="s">
        <v>749</v>
      </c>
      <c r="Q95" s="75">
        <v>0</v>
      </c>
      <c r="R95" s="75">
        <v>0</v>
      </c>
      <c r="S95" s="75">
        <v>0</v>
      </c>
      <c r="T95" s="75">
        <v>1</v>
      </c>
      <c r="U95" s="75">
        <v>1</v>
      </c>
      <c r="V95" s="75">
        <v>2</v>
      </c>
      <c r="W95" s="75">
        <v>2</v>
      </c>
      <c r="X95" s="71" t="s">
        <v>142</v>
      </c>
      <c r="Y95" s="71" t="s">
        <v>172</v>
      </c>
      <c r="Z95" s="71" t="s">
        <v>1103</v>
      </c>
      <c r="AA95" s="72" t="s">
        <v>382</v>
      </c>
      <c r="AB95" s="71" t="s">
        <v>144</v>
      </c>
      <c r="AC95" s="71" t="s">
        <v>1558</v>
      </c>
      <c r="AD95" s="71" t="s">
        <v>1556</v>
      </c>
      <c r="AE95" s="69" t="s">
        <v>1030</v>
      </c>
    </row>
    <row r="96" spans="1:31" ht="45" hidden="1">
      <c r="A96" t="str">
        <f t="shared" si="5"/>
        <v>FACESExcluído2022</v>
      </c>
      <c r="B96" t="str">
        <f t="shared" si="6"/>
        <v>FACESExcluído2023</v>
      </c>
      <c r="C96" t="str">
        <f t="shared" si="7"/>
        <v>FACESExcluído2024</v>
      </c>
      <c r="D96" t="str">
        <f t="shared" si="8"/>
        <v>FACESExcluído2025</v>
      </c>
      <c r="E96" t="str">
        <f t="shared" si="8"/>
        <v>FACESExcluído2026</v>
      </c>
      <c r="F96" t="str">
        <f t="shared" si="8"/>
        <v>FACESExcluído2027</v>
      </c>
      <c r="G96" t="s">
        <v>1556</v>
      </c>
      <c r="H96" t="s">
        <v>1476</v>
      </c>
      <c r="I96" s="38" t="str">
        <f>VLOOKUP(J96,Planilha2!B:C,2,0)</f>
        <v>Excluído</v>
      </c>
      <c r="J96" s="70" t="s">
        <v>1511</v>
      </c>
      <c r="K96" s="70" t="s">
        <v>165</v>
      </c>
      <c r="L96" s="70" t="s">
        <v>1512</v>
      </c>
      <c r="M96" s="70" t="s">
        <v>164</v>
      </c>
      <c r="N96" s="70" t="s">
        <v>1501</v>
      </c>
      <c r="O96" s="71"/>
      <c r="P96" s="69" t="s">
        <v>44</v>
      </c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2" t="s">
        <v>382</v>
      </c>
      <c r="AB96" s="71"/>
      <c r="AC96" s="71"/>
      <c r="AD96" s="71"/>
      <c r="AE96" s="69" t="s">
        <v>1030</v>
      </c>
    </row>
    <row r="97" spans="1:31" ht="45" hidden="1">
      <c r="A97" t="str">
        <f t="shared" si="5"/>
        <v>FACESExcluído2022</v>
      </c>
      <c r="B97" t="str">
        <f t="shared" si="6"/>
        <v>FACESExcluído2023</v>
      </c>
      <c r="C97" t="str">
        <f t="shared" si="7"/>
        <v>FACESExcluído2024</v>
      </c>
      <c r="D97" t="str">
        <f t="shared" si="8"/>
        <v>FACESExcluído2025</v>
      </c>
      <c r="E97" t="str">
        <f t="shared" si="8"/>
        <v>FACESExcluído2026</v>
      </c>
      <c r="F97" t="str">
        <f t="shared" si="8"/>
        <v>FACESExcluído2027</v>
      </c>
      <c r="G97" t="s">
        <v>1556</v>
      </c>
      <c r="H97" t="s">
        <v>1476</v>
      </c>
      <c r="I97" s="38" t="str">
        <f>VLOOKUP(J97,Planilha2!B:C,2,0)</f>
        <v>Excluído</v>
      </c>
      <c r="J97" s="70" t="s">
        <v>1067</v>
      </c>
      <c r="K97" s="70" t="s">
        <v>145</v>
      </c>
      <c r="L97" s="70" t="s">
        <v>1068</v>
      </c>
      <c r="M97" s="70" t="s">
        <v>164</v>
      </c>
      <c r="N97" s="70" t="s">
        <v>1501</v>
      </c>
      <c r="O97" s="71" t="s">
        <v>1513</v>
      </c>
      <c r="P97" s="69" t="s">
        <v>1070</v>
      </c>
      <c r="Q97" s="71">
        <v>0</v>
      </c>
      <c r="R97" s="71">
        <v>0</v>
      </c>
      <c r="S97" s="71">
        <v>1</v>
      </c>
      <c r="T97" s="71">
        <v>1</v>
      </c>
      <c r="U97" s="71">
        <v>2</v>
      </c>
      <c r="V97" s="71">
        <v>2</v>
      </c>
      <c r="W97" s="71">
        <v>2</v>
      </c>
      <c r="X97" s="71" t="s">
        <v>142</v>
      </c>
      <c r="Y97" s="71" t="s">
        <v>172</v>
      </c>
      <c r="Z97" s="71" t="s">
        <v>1103</v>
      </c>
      <c r="AA97" s="72" t="s">
        <v>382</v>
      </c>
      <c r="AB97" s="71" t="s">
        <v>144</v>
      </c>
      <c r="AC97" s="71" t="s">
        <v>1558</v>
      </c>
      <c r="AD97" s="71" t="s">
        <v>1556</v>
      </c>
      <c r="AE97" s="69" t="s">
        <v>1030</v>
      </c>
    </row>
    <row r="98" spans="1:31" ht="45" hidden="1">
      <c r="A98" t="str">
        <f t="shared" si="5"/>
        <v>FACESExcluído2022</v>
      </c>
      <c r="B98" t="str">
        <f t="shared" si="6"/>
        <v>FACESExcluído2023</v>
      </c>
      <c r="C98" t="str">
        <f t="shared" si="7"/>
        <v>FACESExcluído2024</v>
      </c>
      <c r="D98" t="str">
        <f t="shared" si="8"/>
        <v>FACESExcluído2025</v>
      </c>
      <c r="E98" t="str">
        <f t="shared" si="8"/>
        <v>FACESExcluído2026</v>
      </c>
      <c r="F98" t="str">
        <f t="shared" si="8"/>
        <v>FACESExcluído2027</v>
      </c>
      <c r="G98" t="s">
        <v>1556</v>
      </c>
      <c r="H98" t="s">
        <v>1476</v>
      </c>
      <c r="I98" s="38" t="str">
        <f>VLOOKUP(J98,Planilha2!B:C,2,0)</f>
        <v>Excluído</v>
      </c>
      <c r="J98" s="70" t="s">
        <v>1075</v>
      </c>
      <c r="K98" s="70" t="s">
        <v>145</v>
      </c>
      <c r="L98" s="70" t="s">
        <v>1076</v>
      </c>
      <c r="M98" s="70" t="s">
        <v>164</v>
      </c>
      <c r="N98" s="70" t="s">
        <v>1501</v>
      </c>
      <c r="O98" s="71" t="s">
        <v>1586</v>
      </c>
      <c r="P98" s="69" t="s">
        <v>1070</v>
      </c>
      <c r="Q98" s="71">
        <v>0</v>
      </c>
      <c r="R98" s="71">
        <v>0</v>
      </c>
      <c r="S98" s="71">
        <v>0</v>
      </c>
      <c r="T98" s="71">
        <v>1</v>
      </c>
      <c r="U98" s="71">
        <v>1</v>
      </c>
      <c r="V98" s="71">
        <v>2</v>
      </c>
      <c r="W98" s="71">
        <v>2</v>
      </c>
      <c r="X98" s="71" t="s">
        <v>142</v>
      </c>
      <c r="Y98" s="71" t="s">
        <v>172</v>
      </c>
      <c r="Z98" s="71" t="s">
        <v>1103</v>
      </c>
      <c r="AA98" s="72" t="s">
        <v>382</v>
      </c>
      <c r="AB98" s="71" t="s">
        <v>144</v>
      </c>
      <c r="AC98" s="71" t="s">
        <v>1558</v>
      </c>
      <c r="AD98" s="71" t="s">
        <v>1556</v>
      </c>
      <c r="AE98" s="69" t="s">
        <v>1030</v>
      </c>
    </row>
    <row r="99" spans="1:31" ht="45" hidden="1">
      <c r="A99" t="str">
        <f t="shared" si="5"/>
        <v>FACESExcluído2022</v>
      </c>
      <c r="B99" t="str">
        <f t="shared" si="6"/>
        <v>FACESExcluído2023</v>
      </c>
      <c r="C99" t="str">
        <f t="shared" si="7"/>
        <v>FACESExcluído2024</v>
      </c>
      <c r="D99" t="str">
        <f t="shared" si="8"/>
        <v>FACESExcluído2025</v>
      </c>
      <c r="E99" t="str">
        <f t="shared" si="8"/>
        <v>FACESExcluído2026</v>
      </c>
      <c r="F99" t="str">
        <f t="shared" si="8"/>
        <v>FACESExcluído2027</v>
      </c>
      <c r="G99" t="s">
        <v>1556</v>
      </c>
      <c r="H99" t="s">
        <v>1476</v>
      </c>
      <c r="I99" s="38" t="str">
        <f>VLOOKUP(J99,Planilha2!B:C,2,0)</f>
        <v>Excluído</v>
      </c>
      <c r="J99" s="70" t="s">
        <v>1079</v>
      </c>
      <c r="K99" s="70" t="s">
        <v>145</v>
      </c>
      <c r="L99" s="70" t="s">
        <v>1080</v>
      </c>
      <c r="M99" s="70" t="s">
        <v>164</v>
      </c>
      <c r="N99" s="70" t="s">
        <v>1501</v>
      </c>
      <c r="O99" s="71" t="s">
        <v>1587</v>
      </c>
      <c r="P99" s="69" t="s">
        <v>1082</v>
      </c>
      <c r="Q99" s="71">
        <v>0</v>
      </c>
      <c r="R99" s="71">
        <v>0</v>
      </c>
      <c r="S99" s="71">
        <v>1</v>
      </c>
      <c r="T99" s="71">
        <v>1</v>
      </c>
      <c r="U99" s="71">
        <v>1</v>
      </c>
      <c r="V99" s="71">
        <v>1</v>
      </c>
      <c r="W99" s="71">
        <v>1</v>
      </c>
      <c r="X99" s="71" t="s">
        <v>363</v>
      </c>
      <c r="Y99" s="71" t="s">
        <v>172</v>
      </c>
      <c r="Z99" s="71" t="s">
        <v>1103</v>
      </c>
      <c r="AA99" s="72" t="s">
        <v>382</v>
      </c>
      <c r="AB99" s="71" t="s">
        <v>144</v>
      </c>
      <c r="AC99" s="71" t="s">
        <v>1558</v>
      </c>
      <c r="AD99" s="71" t="s">
        <v>1556</v>
      </c>
      <c r="AE99" s="69" t="s">
        <v>1030</v>
      </c>
    </row>
    <row r="100" spans="1:31" ht="45" hidden="1">
      <c r="A100" t="str">
        <f t="shared" si="5"/>
        <v>FACESExcluído2022</v>
      </c>
      <c r="B100" t="str">
        <f t="shared" si="6"/>
        <v>FACESExcluído2023</v>
      </c>
      <c r="C100" t="str">
        <f t="shared" si="7"/>
        <v>FACESExcluído2024</v>
      </c>
      <c r="D100" t="str">
        <f t="shared" si="8"/>
        <v>FACESExcluído2025</v>
      </c>
      <c r="E100" t="str">
        <f t="shared" si="8"/>
        <v>FACESExcluído2026</v>
      </c>
      <c r="F100" t="str">
        <f t="shared" si="8"/>
        <v>FACESExcluído2027</v>
      </c>
      <c r="G100" t="s">
        <v>1556</v>
      </c>
      <c r="H100" t="s">
        <v>1476</v>
      </c>
      <c r="I100" s="38" t="str">
        <f>VLOOKUP(J100,Planilha2!B:C,2,0)</f>
        <v>Excluído</v>
      </c>
      <c r="J100" s="70" t="s">
        <v>1085</v>
      </c>
      <c r="K100" s="70" t="s">
        <v>145</v>
      </c>
      <c r="L100" s="70" t="s">
        <v>1086</v>
      </c>
      <c r="M100" s="70" t="s">
        <v>139</v>
      </c>
      <c r="N100" s="70" t="s">
        <v>1501</v>
      </c>
      <c r="O100" s="71" t="s">
        <v>1516</v>
      </c>
      <c r="P100" s="69" t="s">
        <v>1070</v>
      </c>
      <c r="Q100" s="71">
        <v>0</v>
      </c>
      <c r="R100" s="71">
        <v>0</v>
      </c>
      <c r="S100" s="71">
        <v>1</v>
      </c>
      <c r="T100" s="71">
        <v>1</v>
      </c>
      <c r="U100" s="71">
        <v>1</v>
      </c>
      <c r="V100" s="71">
        <v>1</v>
      </c>
      <c r="W100" s="71">
        <v>1</v>
      </c>
      <c r="X100" s="71" t="s">
        <v>142</v>
      </c>
      <c r="Y100" s="71" t="s">
        <v>172</v>
      </c>
      <c r="Z100" s="71" t="s">
        <v>1103</v>
      </c>
      <c r="AA100" s="72" t="s">
        <v>382</v>
      </c>
      <c r="AB100" s="71" t="s">
        <v>144</v>
      </c>
      <c r="AC100" s="71" t="s">
        <v>1558</v>
      </c>
      <c r="AD100" s="71" t="s">
        <v>1556</v>
      </c>
      <c r="AE100" s="69" t="s">
        <v>1030</v>
      </c>
    </row>
    <row r="101" spans="1:31" ht="45" hidden="1">
      <c r="A101" t="str">
        <f t="shared" si="5"/>
        <v>FACESExcluído2022</v>
      </c>
      <c r="B101" t="str">
        <f t="shared" si="6"/>
        <v>FACESExcluído2023</v>
      </c>
      <c r="C101" t="str">
        <f t="shared" si="7"/>
        <v>FACESExcluído2024</v>
      </c>
      <c r="D101" t="str">
        <f t="shared" si="8"/>
        <v>FACESExcluído2025</v>
      </c>
      <c r="E101" t="str">
        <f t="shared" si="8"/>
        <v>FACESExcluído2026</v>
      </c>
      <c r="F101" t="str">
        <f t="shared" si="8"/>
        <v>FACESExcluído2027</v>
      </c>
      <c r="G101" t="s">
        <v>1556</v>
      </c>
      <c r="H101" t="s">
        <v>1476</v>
      </c>
      <c r="I101" s="38" t="str">
        <f>VLOOKUP(J101,Planilha2!B:C,2,0)</f>
        <v>Excluído</v>
      </c>
      <c r="J101" s="70" t="s">
        <v>1090</v>
      </c>
      <c r="K101" s="70" t="s">
        <v>145</v>
      </c>
      <c r="L101" s="70" t="s">
        <v>1091</v>
      </c>
      <c r="M101" s="70" t="s">
        <v>139</v>
      </c>
      <c r="N101" s="70" t="s">
        <v>1501</v>
      </c>
      <c r="O101" s="71" t="s">
        <v>1517</v>
      </c>
      <c r="P101" s="69" t="s">
        <v>1070</v>
      </c>
      <c r="Q101" s="71">
        <v>0</v>
      </c>
      <c r="R101" s="71">
        <v>1</v>
      </c>
      <c r="S101" s="71">
        <v>1</v>
      </c>
      <c r="T101" s="71">
        <v>1</v>
      </c>
      <c r="U101" s="71">
        <v>1</v>
      </c>
      <c r="V101" s="71">
        <v>1</v>
      </c>
      <c r="W101" s="71">
        <v>1</v>
      </c>
      <c r="X101" s="71" t="s">
        <v>142</v>
      </c>
      <c r="Y101" s="71" t="s">
        <v>172</v>
      </c>
      <c r="Z101" s="71" t="s">
        <v>1103</v>
      </c>
      <c r="AA101" s="72" t="s">
        <v>382</v>
      </c>
      <c r="AB101" s="71" t="s">
        <v>144</v>
      </c>
      <c r="AC101" s="71" t="s">
        <v>1558</v>
      </c>
      <c r="AD101" s="71" t="s">
        <v>1556</v>
      </c>
      <c r="AE101" s="69" t="s">
        <v>1030</v>
      </c>
    </row>
    <row r="102" spans="1:31" ht="45" hidden="1">
      <c r="A102" t="str">
        <f t="shared" si="5"/>
        <v>FACESExcluído2022</v>
      </c>
      <c r="B102" t="str">
        <f t="shared" si="6"/>
        <v>FACESExcluído2023</v>
      </c>
      <c r="C102" t="str">
        <f t="shared" si="7"/>
        <v>FACESExcluído2024</v>
      </c>
      <c r="D102" t="str">
        <f t="shared" si="8"/>
        <v>FACESExcluído2025</v>
      </c>
      <c r="E102" t="str">
        <f t="shared" si="8"/>
        <v>FACESExcluído2026</v>
      </c>
      <c r="F102" t="str">
        <f t="shared" si="8"/>
        <v>FACESExcluído2027</v>
      </c>
      <c r="G102" t="s">
        <v>1556</v>
      </c>
      <c r="H102" t="s">
        <v>1476</v>
      </c>
      <c r="I102" s="38" t="str">
        <f>VLOOKUP(J102,Planilha2!B:C,2,0)</f>
        <v>Excluído</v>
      </c>
      <c r="J102" s="70" t="s">
        <v>1095</v>
      </c>
      <c r="K102" s="70" t="s">
        <v>145</v>
      </c>
      <c r="L102" s="70" t="s">
        <v>1096</v>
      </c>
      <c r="M102" s="70" t="s">
        <v>139</v>
      </c>
      <c r="N102" s="70" t="s">
        <v>1501</v>
      </c>
      <c r="O102" s="71" t="s">
        <v>1518</v>
      </c>
      <c r="P102" s="69" t="s">
        <v>1070</v>
      </c>
      <c r="Q102" s="71">
        <v>6</v>
      </c>
      <c r="R102" s="71">
        <v>6</v>
      </c>
      <c r="S102" s="71">
        <v>6</v>
      </c>
      <c r="T102" s="71">
        <v>7</v>
      </c>
      <c r="U102" s="71">
        <v>7</v>
      </c>
      <c r="V102" s="71">
        <v>7</v>
      </c>
      <c r="W102" s="71">
        <v>7</v>
      </c>
      <c r="X102" s="71" t="s">
        <v>142</v>
      </c>
      <c r="Y102" s="71" t="s">
        <v>172</v>
      </c>
      <c r="Z102" s="71" t="s">
        <v>1103</v>
      </c>
      <c r="AA102" s="72" t="s">
        <v>382</v>
      </c>
      <c r="AB102" s="71" t="s">
        <v>144</v>
      </c>
      <c r="AC102" s="71" t="s">
        <v>1558</v>
      </c>
      <c r="AD102" s="71" t="s">
        <v>1556</v>
      </c>
      <c r="AE102" s="69" t="s">
        <v>1030</v>
      </c>
    </row>
    <row r="103" spans="1:31" ht="45" hidden="1">
      <c r="A103" t="str">
        <f t="shared" si="5"/>
        <v>FACESEC092022</v>
      </c>
      <c r="B103" t="str">
        <f t="shared" si="6"/>
        <v>FACESEC092023</v>
      </c>
      <c r="C103" t="str">
        <f t="shared" si="7"/>
        <v>FACESEC092024</v>
      </c>
      <c r="D103" t="str">
        <f t="shared" si="8"/>
        <v>FACESEC092025</v>
      </c>
      <c r="E103" t="str">
        <f t="shared" si="8"/>
        <v>FACESEC092026</v>
      </c>
      <c r="F103" t="str">
        <f t="shared" si="8"/>
        <v>FACESEC092027</v>
      </c>
      <c r="G103" t="s">
        <v>1556</v>
      </c>
      <c r="H103" t="s">
        <v>1519</v>
      </c>
      <c r="I103" s="38" t="str">
        <f>VLOOKUP(J103,Planilha2!B:C,2,0)</f>
        <v>EC09</v>
      </c>
      <c r="J103" s="76" t="s">
        <v>418</v>
      </c>
      <c r="K103" s="77" t="s">
        <v>165</v>
      </c>
      <c r="L103" s="76" t="s">
        <v>419</v>
      </c>
      <c r="M103" s="76" t="s">
        <v>381</v>
      </c>
      <c r="N103" s="76" t="s">
        <v>385</v>
      </c>
      <c r="O103" s="71" t="s">
        <v>1521</v>
      </c>
      <c r="P103" s="69" t="s">
        <v>44</v>
      </c>
      <c r="Q103" s="71">
        <v>79</v>
      </c>
      <c r="R103" s="71">
        <v>85</v>
      </c>
      <c r="S103" s="71">
        <v>87</v>
      </c>
      <c r="T103" s="71">
        <v>89</v>
      </c>
      <c r="U103" s="71">
        <v>91</v>
      </c>
      <c r="V103" s="71">
        <v>93</v>
      </c>
      <c r="W103" s="71">
        <v>95</v>
      </c>
      <c r="X103" s="71" t="s">
        <v>142</v>
      </c>
      <c r="Y103" s="71" t="s">
        <v>172</v>
      </c>
      <c r="Z103" s="71" t="s">
        <v>1441</v>
      </c>
      <c r="AA103" s="72" t="s">
        <v>1523</v>
      </c>
      <c r="AB103" s="71" t="s">
        <v>144</v>
      </c>
      <c r="AC103" s="71" t="s">
        <v>1558</v>
      </c>
      <c r="AD103" s="71" t="s">
        <v>1556</v>
      </c>
      <c r="AE103" s="69" t="s">
        <v>377</v>
      </c>
    </row>
    <row r="104" spans="1:31" ht="45" hidden="1">
      <c r="A104" t="str">
        <f t="shared" si="5"/>
        <v>FACESEC102022</v>
      </c>
      <c r="B104" t="str">
        <f t="shared" si="6"/>
        <v>FACESEC102023</v>
      </c>
      <c r="C104" t="str">
        <f t="shared" si="7"/>
        <v>FACESEC102024</v>
      </c>
      <c r="D104" t="str">
        <f t="shared" si="8"/>
        <v>FACESEC102025</v>
      </c>
      <c r="E104" t="str">
        <f t="shared" si="8"/>
        <v>FACESEC102026</v>
      </c>
      <c r="F104" t="str">
        <f t="shared" si="8"/>
        <v>FACESEC102027</v>
      </c>
      <c r="G104" t="s">
        <v>1556</v>
      </c>
      <c r="H104" t="s">
        <v>1519</v>
      </c>
      <c r="I104" s="38" t="str">
        <f>VLOOKUP(J104,Planilha2!B:C,2,0)</f>
        <v>EC10</v>
      </c>
      <c r="J104" s="76" t="s">
        <v>421</v>
      </c>
      <c r="K104" s="77" t="s">
        <v>165</v>
      </c>
      <c r="L104" s="76" t="s">
        <v>422</v>
      </c>
      <c r="M104" s="76" t="s">
        <v>381</v>
      </c>
      <c r="N104" s="76" t="s">
        <v>385</v>
      </c>
      <c r="O104" s="71" t="s">
        <v>1526</v>
      </c>
      <c r="P104" s="69" t="s">
        <v>44</v>
      </c>
      <c r="Q104" s="71">
        <v>75</v>
      </c>
      <c r="R104" s="71">
        <v>75</v>
      </c>
      <c r="S104" s="71">
        <v>87.5</v>
      </c>
      <c r="T104" s="71">
        <v>87.5</v>
      </c>
      <c r="U104" s="71">
        <v>87.5</v>
      </c>
      <c r="V104" s="71">
        <v>87.5</v>
      </c>
      <c r="W104" s="71">
        <v>87.5</v>
      </c>
      <c r="X104" s="71" t="s">
        <v>171</v>
      </c>
      <c r="Y104" s="71" t="s">
        <v>172</v>
      </c>
      <c r="Z104" s="71" t="s">
        <v>1441</v>
      </c>
      <c r="AA104" s="72" t="s">
        <v>1523</v>
      </c>
      <c r="AB104" s="71" t="s">
        <v>144</v>
      </c>
      <c r="AC104" s="71" t="s">
        <v>1558</v>
      </c>
      <c r="AD104" s="71" t="s">
        <v>1556</v>
      </c>
      <c r="AE104" s="69" t="s">
        <v>377</v>
      </c>
    </row>
    <row r="105" spans="1:31" ht="45" hidden="1">
      <c r="A105" t="str">
        <f t="shared" si="5"/>
        <v>FACESEC082022</v>
      </c>
      <c r="B105" t="str">
        <f t="shared" si="6"/>
        <v>FACESEC082023</v>
      </c>
      <c r="C105" t="str">
        <f t="shared" si="7"/>
        <v>FACESEC082024</v>
      </c>
      <c r="D105" t="str">
        <f t="shared" si="8"/>
        <v>FACESEC082025</v>
      </c>
      <c r="E105" t="str">
        <f t="shared" si="8"/>
        <v>FACESEC082026</v>
      </c>
      <c r="F105" t="str">
        <f t="shared" si="8"/>
        <v>FACESEC082027</v>
      </c>
      <c r="G105" t="s">
        <v>1556</v>
      </c>
      <c r="H105" t="s">
        <v>1519</v>
      </c>
      <c r="I105" s="38" t="str">
        <f>VLOOKUP(J105,Planilha2!B:C,2,0)</f>
        <v>EC08</v>
      </c>
      <c r="J105" s="76" t="s">
        <v>415</v>
      </c>
      <c r="K105" s="77" t="s">
        <v>145</v>
      </c>
      <c r="L105" s="76" t="s">
        <v>1528</v>
      </c>
      <c r="M105" s="76" t="s">
        <v>381</v>
      </c>
      <c r="N105" s="76" t="s">
        <v>1529</v>
      </c>
      <c r="O105" s="71" t="s">
        <v>1588</v>
      </c>
      <c r="P105" s="69" t="s">
        <v>44</v>
      </c>
      <c r="Q105" s="71">
        <v>100</v>
      </c>
      <c r="R105" s="71">
        <v>100</v>
      </c>
      <c r="S105" s="71">
        <v>100</v>
      </c>
      <c r="T105" s="71">
        <v>100</v>
      </c>
      <c r="U105" s="71">
        <v>100</v>
      </c>
      <c r="V105" s="71">
        <v>100</v>
      </c>
      <c r="W105" s="71">
        <v>100</v>
      </c>
      <c r="X105" s="71" t="s">
        <v>171</v>
      </c>
      <c r="Y105" s="71" t="s">
        <v>172</v>
      </c>
      <c r="Z105" s="71" t="s">
        <v>1441</v>
      </c>
      <c r="AA105" s="72" t="s">
        <v>1523</v>
      </c>
      <c r="AB105" s="71" t="s">
        <v>144</v>
      </c>
      <c r="AC105" s="71" t="s">
        <v>1558</v>
      </c>
      <c r="AD105" s="71" t="s">
        <v>1556</v>
      </c>
      <c r="AE105" s="69" t="s">
        <v>377</v>
      </c>
    </row>
    <row r="106" spans="1:31" ht="45" hidden="1">
      <c r="A106" t="str">
        <f t="shared" si="5"/>
        <v>FACESEC282022</v>
      </c>
      <c r="B106" t="str">
        <f t="shared" si="6"/>
        <v>FACESEC282023</v>
      </c>
      <c r="C106" t="str">
        <f t="shared" si="7"/>
        <v>FACESEC282024</v>
      </c>
      <c r="D106" t="str">
        <f t="shared" si="8"/>
        <v>FACESEC282025</v>
      </c>
      <c r="E106" t="str">
        <f t="shared" si="8"/>
        <v>FACESEC282026</v>
      </c>
      <c r="F106" t="str">
        <f t="shared" si="8"/>
        <v>FACESEC282027</v>
      </c>
      <c r="G106" t="s">
        <v>1556</v>
      </c>
      <c r="H106" t="s">
        <v>1519</v>
      </c>
      <c r="I106" s="38" t="str">
        <f>VLOOKUP(J106,Planilha2!B:C,2,0)</f>
        <v>EC28</v>
      </c>
      <c r="J106" s="76" t="s">
        <v>503</v>
      </c>
      <c r="K106" s="77" t="s">
        <v>165</v>
      </c>
      <c r="L106" s="76" t="s">
        <v>504</v>
      </c>
      <c r="M106" s="76" t="s">
        <v>381</v>
      </c>
      <c r="N106" s="76" t="s">
        <v>1530</v>
      </c>
      <c r="O106" s="71" t="s">
        <v>1589</v>
      </c>
      <c r="P106" s="69" t="s">
        <v>44</v>
      </c>
      <c r="Q106" s="71">
        <v>100</v>
      </c>
      <c r="R106" s="71">
        <v>100</v>
      </c>
      <c r="S106" s="71">
        <v>100</v>
      </c>
      <c r="T106" s="71">
        <v>100</v>
      </c>
      <c r="U106" s="71">
        <v>100</v>
      </c>
      <c r="V106" s="71">
        <v>100</v>
      </c>
      <c r="W106" s="71">
        <v>100</v>
      </c>
      <c r="X106" s="71" t="s">
        <v>142</v>
      </c>
      <c r="Y106" s="71" t="s">
        <v>172</v>
      </c>
      <c r="Z106" s="71" t="s">
        <v>1441</v>
      </c>
      <c r="AA106" s="72" t="s">
        <v>1523</v>
      </c>
      <c r="AB106" s="71" t="s">
        <v>144</v>
      </c>
      <c r="AC106" s="71" t="s">
        <v>1558</v>
      </c>
      <c r="AD106" s="71" t="s">
        <v>1556</v>
      </c>
      <c r="AE106" s="69" t="s">
        <v>377</v>
      </c>
    </row>
    <row r="107" spans="1:31" ht="45" hidden="1">
      <c r="A107" t="str">
        <f t="shared" si="5"/>
        <v>FACESEC052022</v>
      </c>
      <c r="B107" t="str">
        <f t="shared" si="6"/>
        <v>FACESEC052023</v>
      </c>
      <c r="C107" t="str">
        <f t="shared" si="7"/>
        <v>FACESEC052024</v>
      </c>
      <c r="D107" t="str">
        <f t="shared" si="8"/>
        <v>FACESEC052025</v>
      </c>
      <c r="E107" t="str">
        <f t="shared" si="8"/>
        <v>FACESEC052026</v>
      </c>
      <c r="F107" t="str">
        <f t="shared" si="8"/>
        <v>FACESEC052027</v>
      </c>
      <c r="G107" t="s">
        <v>1556</v>
      </c>
      <c r="H107" t="s">
        <v>1519</v>
      </c>
      <c r="I107" s="38" t="str">
        <f>VLOOKUP(J107,Planilha2!B:C,2,0)</f>
        <v>EC05</v>
      </c>
      <c r="J107" s="70" t="s">
        <v>403</v>
      </c>
      <c r="K107" s="77" t="s">
        <v>165</v>
      </c>
      <c r="L107" s="70" t="s">
        <v>404</v>
      </c>
      <c r="M107" s="70" t="s">
        <v>164</v>
      </c>
      <c r="N107" s="70" t="s">
        <v>1529</v>
      </c>
      <c r="O107" s="71" t="s">
        <v>1533</v>
      </c>
      <c r="P107" s="69" t="s">
        <v>309</v>
      </c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2" t="s">
        <v>1523</v>
      </c>
      <c r="AB107" s="71"/>
      <c r="AC107" s="71"/>
      <c r="AD107" s="71"/>
      <c r="AE107" s="69" t="s">
        <v>377</v>
      </c>
    </row>
    <row r="108" spans="1:31" ht="45" hidden="1">
      <c r="A108" t="str">
        <f t="shared" si="5"/>
        <v>FACESEC072022</v>
      </c>
      <c r="B108" t="str">
        <f t="shared" si="6"/>
        <v>FACESEC072023</v>
      </c>
      <c r="C108" t="str">
        <f t="shared" si="7"/>
        <v>FACESEC072024</v>
      </c>
      <c r="D108" t="str">
        <f t="shared" si="8"/>
        <v>FACESEC072025</v>
      </c>
      <c r="E108" t="str">
        <f t="shared" si="8"/>
        <v>FACESEC072026</v>
      </c>
      <c r="F108" t="str">
        <f t="shared" si="8"/>
        <v>FACESEC072027</v>
      </c>
      <c r="G108" t="s">
        <v>1556</v>
      </c>
      <c r="H108" t="s">
        <v>1519</v>
      </c>
      <c r="I108" s="38" t="str">
        <f>VLOOKUP(J108,Planilha2!B:C,2,0)</f>
        <v>EC07</v>
      </c>
      <c r="J108" s="76" t="s">
        <v>1534</v>
      </c>
      <c r="K108" s="77" t="s">
        <v>165</v>
      </c>
      <c r="L108" s="76" t="s">
        <v>1535</v>
      </c>
      <c r="M108" s="76" t="s">
        <v>381</v>
      </c>
      <c r="N108" s="76" t="s">
        <v>1529</v>
      </c>
      <c r="O108" s="71" t="s">
        <v>1590</v>
      </c>
      <c r="P108" s="69" t="s">
        <v>44</v>
      </c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2" t="s">
        <v>1523</v>
      </c>
      <c r="AB108" s="71"/>
      <c r="AC108" s="71"/>
      <c r="AD108" s="71"/>
      <c r="AE108" s="69" t="s">
        <v>377</v>
      </c>
    </row>
    <row r="109" spans="1:31" ht="45" hidden="1">
      <c r="A109" t="str">
        <f t="shared" si="5"/>
        <v>FACESEC332022</v>
      </c>
      <c r="B109" t="str">
        <f t="shared" si="6"/>
        <v>FACESEC332023</v>
      </c>
      <c r="C109" t="str">
        <f t="shared" si="7"/>
        <v>FACESEC332024</v>
      </c>
      <c r="D109" t="str">
        <f t="shared" si="8"/>
        <v>FACESEC332025</v>
      </c>
      <c r="E109" t="str">
        <f t="shared" si="8"/>
        <v>FACESEC332026</v>
      </c>
      <c r="F109" t="str">
        <f t="shared" si="8"/>
        <v>FACESEC332027</v>
      </c>
      <c r="G109" t="s">
        <v>1556</v>
      </c>
      <c r="H109" t="s">
        <v>1519</v>
      </c>
      <c r="I109" s="38" t="str">
        <f>VLOOKUP(J109,Planilha2!B:C,2,0)</f>
        <v>EC33</v>
      </c>
      <c r="J109" s="76" t="s">
        <v>527</v>
      </c>
      <c r="K109" s="77" t="s">
        <v>165</v>
      </c>
      <c r="L109" s="76" t="s">
        <v>528</v>
      </c>
      <c r="M109" s="77" t="s">
        <v>164</v>
      </c>
      <c r="N109" s="76" t="s">
        <v>1529</v>
      </c>
      <c r="O109" s="71"/>
      <c r="P109" s="69" t="s">
        <v>530</v>
      </c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2" t="s">
        <v>1523</v>
      </c>
      <c r="AB109" s="71"/>
      <c r="AC109" s="71"/>
      <c r="AD109" s="71"/>
      <c r="AE109" s="69" t="s">
        <v>377</v>
      </c>
    </row>
    <row r="110" spans="1:31" ht="45" hidden="1">
      <c r="A110" t="str">
        <f t="shared" si="5"/>
        <v>FACESGP012022</v>
      </c>
      <c r="B110" t="str">
        <f t="shared" si="6"/>
        <v>FACESGP012023</v>
      </c>
      <c r="C110" t="str">
        <f t="shared" si="7"/>
        <v>FACESGP012024</v>
      </c>
      <c r="D110" t="str">
        <f t="shared" si="8"/>
        <v>FACESGP012025</v>
      </c>
      <c r="E110" t="str">
        <f t="shared" si="8"/>
        <v>FACESGP012026</v>
      </c>
      <c r="F110" t="str">
        <f t="shared" si="8"/>
        <v>FACESGP012027</v>
      </c>
      <c r="G110" t="s">
        <v>1556</v>
      </c>
      <c r="H110" t="s">
        <v>1536</v>
      </c>
      <c r="I110" s="38" t="str">
        <f>VLOOKUP(J110,Planilha2!B:C,2,0)</f>
        <v>GP01</v>
      </c>
      <c r="J110" s="69" t="s">
        <v>552</v>
      </c>
      <c r="K110" s="69" t="s">
        <v>145</v>
      </c>
      <c r="L110" s="69" t="s">
        <v>1537</v>
      </c>
      <c r="M110" s="70" t="s">
        <v>139</v>
      </c>
      <c r="N110" s="78" t="s">
        <v>558</v>
      </c>
      <c r="O110" s="71" t="s">
        <v>1538</v>
      </c>
      <c r="P110" s="69" t="s">
        <v>44</v>
      </c>
      <c r="Q110" s="71">
        <v>25.53</v>
      </c>
      <c r="R110" s="71">
        <v>26</v>
      </c>
      <c r="S110" s="71">
        <v>27</v>
      </c>
      <c r="T110" s="71">
        <v>28</v>
      </c>
      <c r="U110" s="71">
        <v>29</v>
      </c>
      <c r="V110" s="71">
        <v>30</v>
      </c>
      <c r="W110" s="71">
        <v>31</v>
      </c>
      <c r="X110" s="71" t="s">
        <v>171</v>
      </c>
      <c r="Y110" s="71" t="s">
        <v>172</v>
      </c>
      <c r="Z110" s="71" t="s">
        <v>1471</v>
      </c>
      <c r="AA110" s="69" t="s">
        <v>555</v>
      </c>
      <c r="AB110" s="71" t="s">
        <v>144</v>
      </c>
      <c r="AC110" s="71" t="s">
        <v>1558</v>
      </c>
      <c r="AD110" s="71" t="s">
        <v>1556</v>
      </c>
      <c r="AE110" s="69" t="s">
        <v>551</v>
      </c>
    </row>
    <row r="111" spans="1:31" ht="45" hidden="1">
      <c r="A111" t="str">
        <f t="shared" si="5"/>
        <v>FACESGP022022</v>
      </c>
      <c r="B111" t="str">
        <f t="shared" si="6"/>
        <v>FACESGP022023</v>
      </c>
      <c r="C111" t="str">
        <f t="shared" si="7"/>
        <v>FACESGP022024</v>
      </c>
      <c r="D111" t="str">
        <f t="shared" si="8"/>
        <v>FACESGP022025</v>
      </c>
      <c r="E111" t="str">
        <f t="shared" si="8"/>
        <v>FACESGP022026</v>
      </c>
      <c r="F111" t="str">
        <f t="shared" si="8"/>
        <v>FACESGP022027</v>
      </c>
      <c r="G111" t="s">
        <v>1556</v>
      </c>
      <c r="H111" t="s">
        <v>1536</v>
      </c>
      <c r="I111" s="38" t="str">
        <f>VLOOKUP(J111,Planilha2!B:C,2,0)</f>
        <v>GP02</v>
      </c>
      <c r="J111" s="69" t="s">
        <v>560</v>
      </c>
      <c r="K111" s="69" t="s">
        <v>165</v>
      </c>
      <c r="L111" s="69" t="s">
        <v>1539</v>
      </c>
      <c r="M111" s="70" t="s">
        <v>139</v>
      </c>
      <c r="N111" s="78" t="s">
        <v>558</v>
      </c>
      <c r="O111" s="71" t="s">
        <v>1591</v>
      </c>
      <c r="P111" s="69" t="s">
        <v>44</v>
      </c>
      <c r="Q111" s="71">
        <v>78.72</v>
      </c>
      <c r="R111" s="71">
        <v>79</v>
      </c>
      <c r="S111" s="71">
        <v>80</v>
      </c>
      <c r="T111" s="71">
        <v>81</v>
      </c>
      <c r="U111" s="71">
        <v>82</v>
      </c>
      <c r="V111" s="71">
        <v>83</v>
      </c>
      <c r="W111" s="71">
        <v>84</v>
      </c>
      <c r="X111" s="71" t="s">
        <v>142</v>
      </c>
      <c r="Y111" s="71" t="s">
        <v>172</v>
      </c>
      <c r="Z111" s="71" t="s">
        <v>195</v>
      </c>
      <c r="AA111" s="69" t="s">
        <v>563</v>
      </c>
      <c r="AB111" s="71" t="s">
        <v>144</v>
      </c>
      <c r="AC111" s="71" t="s">
        <v>1558</v>
      </c>
      <c r="AD111" s="71" t="s">
        <v>1556</v>
      </c>
      <c r="AE111" s="69" t="s">
        <v>551</v>
      </c>
    </row>
    <row r="112" spans="1:31" ht="45" hidden="1">
      <c r="A112" t="str">
        <f t="shared" si="5"/>
        <v>FACESGP032022</v>
      </c>
      <c r="B112" t="str">
        <f t="shared" si="6"/>
        <v>FACESGP032023</v>
      </c>
      <c r="C112" t="str">
        <f t="shared" si="7"/>
        <v>FACESGP032024</v>
      </c>
      <c r="D112" t="str">
        <f t="shared" si="8"/>
        <v>FACESGP032025</v>
      </c>
      <c r="E112" t="str">
        <f t="shared" si="8"/>
        <v>FACESGP032026</v>
      </c>
      <c r="F112" t="str">
        <f t="shared" si="8"/>
        <v>FACESGP032027</v>
      </c>
      <c r="G112" t="s">
        <v>1556</v>
      </c>
      <c r="H112" t="s">
        <v>1536</v>
      </c>
      <c r="I112" s="38" t="str">
        <f>VLOOKUP(J112,Planilha2!B:C,2,0)</f>
        <v>GP03</v>
      </c>
      <c r="J112" s="69" t="s">
        <v>567</v>
      </c>
      <c r="K112" s="69" t="s">
        <v>145</v>
      </c>
      <c r="L112" s="69"/>
      <c r="M112" s="70" t="s">
        <v>139</v>
      </c>
      <c r="N112" s="78" t="s">
        <v>558</v>
      </c>
      <c r="O112" s="71" t="s">
        <v>1592</v>
      </c>
      <c r="P112" s="69" t="s">
        <v>569</v>
      </c>
      <c r="Q112" s="71">
        <v>39</v>
      </c>
      <c r="R112" s="71">
        <v>41</v>
      </c>
      <c r="S112" s="71">
        <v>41</v>
      </c>
      <c r="T112" s="71">
        <v>44</v>
      </c>
      <c r="U112" s="71">
        <v>44</v>
      </c>
      <c r="V112" s="71">
        <v>44</v>
      </c>
      <c r="W112" s="71">
        <v>44</v>
      </c>
      <c r="X112" s="71" t="s">
        <v>142</v>
      </c>
      <c r="Y112" s="71" t="s">
        <v>172</v>
      </c>
      <c r="Z112" s="71" t="s">
        <v>1471</v>
      </c>
      <c r="AA112" s="70" t="s">
        <v>570</v>
      </c>
      <c r="AB112" s="71" t="s">
        <v>144</v>
      </c>
      <c r="AC112" s="71" t="s">
        <v>1558</v>
      </c>
      <c r="AD112" s="71" t="s">
        <v>1556</v>
      </c>
      <c r="AE112" s="69" t="s">
        <v>551</v>
      </c>
    </row>
    <row r="113" spans="1:31" ht="45" hidden="1">
      <c r="A113" t="str">
        <f t="shared" si="5"/>
        <v>FACESGP042022</v>
      </c>
      <c r="B113" t="str">
        <f t="shared" si="6"/>
        <v>FACESGP042023</v>
      </c>
      <c r="C113" t="str">
        <f t="shared" si="7"/>
        <v>FACESGP042024</v>
      </c>
      <c r="D113" t="str">
        <f t="shared" si="8"/>
        <v>FACESGP042025</v>
      </c>
      <c r="E113" t="str">
        <f t="shared" si="8"/>
        <v>FACESGP042026</v>
      </c>
      <c r="F113" t="str">
        <f t="shared" si="8"/>
        <v>FACESGP042027</v>
      </c>
      <c r="G113" t="s">
        <v>1556</v>
      </c>
      <c r="H113" t="s">
        <v>1536</v>
      </c>
      <c r="I113" s="38" t="str">
        <f>VLOOKUP(J113,Planilha2!B:C,2,0)</f>
        <v>GP04</v>
      </c>
      <c r="J113" s="69" t="s">
        <v>574</v>
      </c>
      <c r="K113" s="69" t="s">
        <v>165</v>
      </c>
      <c r="L113" s="69"/>
      <c r="M113" s="78" t="s">
        <v>164</v>
      </c>
      <c r="N113" s="78" t="s">
        <v>558</v>
      </c>
      <c r="O113" s="71"/>
      <c r="P113" s="69" t="s">
        <v>44</v>
      </c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69" t="s">
        <v>1541</v>
      </c>
      <c r="AB113" s="71"/>
      <c r="AC113" s="71"/>
      <c r="AD113" s="71"/>
      <c r="AE113" s="69" t="s">
        <v>551</v>
      </c>
    </row>
    <row r="114" spans="1:31" ht="45" hidden="1">
      <c r="A114" t="str">
        <f t="shared" si="5"/>
        <v>FACESGP052022</v>
      </c>
      <c r="B114" t="str">
        <f t="shared" si="6"/>
        <v>FACESGP052023</v>
      </c>
      <c r="C114" t="str">
        <f t="shared" si="7"/>
        <v>FACESGP052024</v>
      </c>
      <c r="D114" t="str">
        <f t="shared" si="8"/>
        <v>FACESGP052025</v>
      </c>
      <c r="E114" t="str">
        <f t="shared" si="8"/>
        <v>FACESGP052026</v>
      </c>
      <c r="F114" t="str">
        <f t="shared" si="8"/>
        <v>FACESGP052027</v>
      </c>
      <c r="G114" t="s">
        <v>1556</v>
      </c>
      <c r="H114" t="s">
        <v>1536</v>
      </c>
      <c r="I114" s="38" t="str">
        <f>VLOOKUP(J114,Planilha2!B:C,2,0)</f>
        <v>GP05</v>
      </c>
      <c r="J114" s="69" t="s">
        <v>577</v>
      </c>
      <c r="K114" s="69" t="s">
        <v>165</v>
      </c>
      <c r="L114" s="69"/>
      <c r="M114" s="78" t="s">
        <v>164</v>
      </c>
      <c r="N114" s="78" t="s">
        <v>558</v>
      </c>
      <c r="O114" s="71"/>
      <c r="P114" s="69" t="s">
        <v>44</v>
      </c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69" t="s">
        <v>1542</v>
      </c>
      <c r="AB114" s="71"/>
      <c r="AC114" s="71"/>
      <c r="AD114" s="71"/>
      <c r="AE114" s="69" t="s">
        <v>551</v>
      </c>
    </row>
    <row r="115" spans="1:31" ht="45" hidden="1">
      <c r="A115" t="str">
        <f t="shared" si="5"/>
        <v>FACESGP062022</v>
      </c>
      <c r="B115" t="str">
        <f t="shared" si="6"/>
        <v>FACESGP062023</v>
      </c>
      <c r="C115" t="str">
        <f t="shared" si="7"/>
        <v>FACESGP062024</v>
      </c>
      <c r="D115" t="str">
        <f t="shared" si="8"/>
        <v>FACESGP062025</v>
      </c>
      <c r="E115" t="str">
        <f t="shared" si="8"/>
        <v>FACESGP062026</v>
      </c>
      <c r="F115" t="str">
        <f t="shared" si="8"/>
        <v>FACESGP062027</v>
      </c>
      <c r="G115" t="s">
        <v>1556</v>
      </c>
      <c r="H115" t="s">
        <v>1536</v>
      </c>
      <c r="I115" s="38" t="str">
        <f>VLOOKUP(J115,Planilha2!B:C,2,0)</f>
        <v>GP06</v>
      </c>
      <c r="J115" s="69" t="s">
        <v>579</v>
      </c>
      <c r="K115" s="69" t="s">
        <v>165</v>
      </c>
      <c r="L115" s="69"/>
      <c r="M115" s="78" t="s">
        <v>164</v>
      </c>
      <c r="N115" s="78" t="s">
        <v>558</v>
      </c>
      <c r="O115" s="71" t="s">
        <v>1543</v>
      </c>
      <c r="P115" s="69" t="s">
        <v>44</v>
      </c>
      <c r="Q115" s="71">
        <v>4.6100000000000003</v>
      </c>
      <c r="R115" s="71">
        <v>4.6500000000000004</v>
      </c>
      <c r="S115" s="71">
        <v>4.7</v>
      </c>
      <c r="T115" s="71">
        <v>4.75</v>
      </c>
      <c r="U115" s="71">
        <v>4.8</v>
      </c>
      <c r="V115" s="71">
        <v>4.9000000000000004</v>
      </c>
      <c r="W115" s="71">
        <v>5</v>
      </c>
      <c r="X115" s="71" t="s">
        <v>142</v>
      </c>
      <c r="Y115" s="71" t="s">
        <v>172</v>
      </c>
      <c r="Z115" s="71" t="s">
        <v>1471</v>
      </c>
      <c r="AA115" s="69" t="s">
        <v>555</v>
      </c>
      <c r="AB115" s="71" t="s">
        <v>144</v>
      </c>
      <c r="AC115" s="71" t="s">
        <v>1558</v>
      </c>
      <c r="AD115" s="71" t="s">
        <v>1556</v>
      </c>
      <c r="AE115" s="69" t="s">
        <v>551</v>
      </c>
    </row>
    <row r="116" spans="1:31" ht="45" hidden="1">
      <c r="A116" t="str">
        <f t="shared" si="5"/>
        <v>FACESGP072022</v>
      </c>
      <c r="B116" t="str">
        <f t="shared" si="6"/>
        <v>FACESGP072023</v>
      </c>
      <c r="C116" t="str">
        <f t="shared" si="7"/>
        <v>FACESGP072024</v>
      </c>
      <c r="D116" t="str">
        <f t="shared" si="8"/>
        <v>FACESGP072025</v>
      </c>
      <c r="E116" t="str">
        <f t="shared" si="8"/>
        <v>FACESGP072026</v>
      </c>
      <c r="F116" t="str">
        <f t="shared" si="8"/>
        <v>FACESGP072027</v>
      </c>
      <c r="G116" t="s">
        <v>1556</v>
      </c>
      <c r="H116" t="s">
        <v>1536</v>
      </c>
      <c r="I116" s="38" t="str">
        <f>VLOOKUP(J116,Planilha2!B:C,2,0)</f>
        <v>GP07</v>
      </c>
      <c r="J116" s="69" t="s">
        <v>583</v>
      </c>
      <c r="K116" s="69" t="s">
        <v>165</v>
      </c>
      <c r="L116" s="69"/>
      <c r="M116" s="78" t="s">
        <v>164</v>
      </c>
      <c r="N116" s="78" t="s">
        <v>558</v>
      </c>
      <c r="O116" s="71" t="s">
        <v>1544</v>
      </c>
      <c r="P116" s="69" t="s">
        <v>44</v>
      </c>
      <c r="Q116" s="71">
        <v>2.25</v>
      </c>
      <c r="R116" s="71">
        <v>2.5</v>
      </c>
      <c r="S116" s="71">
        <v>2.75</v>
      </c>
      <c r="T116" s="71">
        <v>3</v>
      </c>
      <c r="U116" s="71">
        <v>3.25</v>
      </c>
      <c r="V116" s="71">
        <v>3.5</v>
      </c>
      <c r="W116" s="71">
        <v>3.75</v>
      </c>
      <c r="X116" s="71" t="s">
        <v>142</v>
      </c>
      <c r="Y116" s="71" t="s">
        <v>172</v>
      </c>
      <c r="Z116" s="71" t="s">
        <v>1471</v>
      </c>
      <c r="AA116" s="69" t="s">
        <v>555</v>
      </c>
      <c r="AB116" s="71" t="s">
        <v>144</v>
      </c>
      <c r="AC116" s="71" t="s">
        <v>1558</v>
      </c>
      <c r="AD116" s="71" t="s">
        <v>1556</v>
      </c>
      <c r="AE116" s="69" t="s">
        <v>551</v>
      </c>
    </row>
    <row r="117" spans="1:31" ht="60" hidden="1">
      <c r="A117" t="str">
        <f t="shared" si="5"/>
        <v>FACESI012022</v>
      </c>
      <c r="B117" t="str">
        <f t="shared" si="6"/>
        <v>FACESI012023</v>
      </c>
      <c r="C117" t="str">
        <f t="shared" si="7"/>
        <v>FACESI012024</v>
      </c>
      <c r="D117" t="str">
        <f t="shared" si="8"/>
        <v>FACESI012025</v>
      </c>
      <c r="E117" t="str">
        <f t="shared" si="8"/>
        <v>FACESI012026</v>
      </c>
      <c r="F117" t="str">
        <f t="shared" si="8"/>
        <v>FACESI012027</v>
      </c>
      <c r="G117" t="s">
        <v>1556</v>
      </c>
      <c r="H117" t="s">
        <v>1545</v>
      </c>
      <c r="I117" s="38" t="str">
        <f>VLOOKUP(J117,Planilha2!B:C,2,0)</f>
        <v>I01</v>
      </c>
      <c r="J117" s="76" t="s">
        <v>923</v>
      </c>
      <c r="K117" s="76" t="s">
        <v>145</v>
      </c>
      <c r="L117" s="76" t="s">
        <v>924</v>
      </c>
      <c r="M117" s="76" t="s">
        <v>926</v>
      </c>
      <c r="N117" s="79" t="s">
        <v>164</v>
      </c>
      <c r="O117" s="71" t="s">
        <v>1546</v>
      </c>
      <c r="P117" s="69" t="s">
        <v>749</v>
      </c>
      <c r="Q117" s="71">
        <v>0</v>
      </c>
      <c r="R117" s="71">
        <v>0</v>
      </c>
      <c r="S117" s="71">
        <v>5</v>
      </c>
      <c r="T117" s="71">
        <v>5</v>
      </c>
      <c r="U117" s="71">
        <v>5</v>
      </c>
      <c r="V117" s="71">
        <v>5</v>
      </c>
      <c r="W117" s="71">
        <v>5</v>
      </c>
      <c r="X117" s="71" t="s">
        <v>142</v>
      </c>
      <c r="Y117" s="71" t="s">
        <v>172</v>
      </c>
      <c r="Z117" s="71" t="s">
        <v>1593</v>
      </c>
      <c r="AA117" s="70" t="s">
        <v>1547</v>
      </c>
      <c r="AB117" s="71" t="s">
        <v>144</v>
      </c>
      <c r="AC117" s="71" t="s">
        <v>1558</v>
      </c>
      <c r="AD117" s="71" t="s">
        <v>1556</v>
      </c>
      <c r="AE117" s="69" t="s">
        <v>922</v>
      </c>
    </row>
    <row r="118" spans="1:31" ht="60" hidden="1">
      <c r="A118" t="str">
        <f t="shared" si="5"/>
        <v>FACESI022022</v>
      </c>
      <c r="B118" t="str">
        <f t="shared" si="6"/>
        <v>FACESI022023</v>
      </c>
      <c r="C118" t="str">
        <f t="shared" si="7"/>
        <v>FACESI022024</v>
      </c>
      <c r="D118" t="str">
        <f t="shared" si="8"/>
        <v>FACESI022025</v>
      </c>
      <c r="E118" t="str">
        <f t="shared" si="8"/>
        <v>FACESI022026</v>
      </c>
      <c r="F118" t="str">
        <f t="shared" si="8"/>
        <v>FACESI022027</v>
      </c>
      <c r="G118" t="s">
        <v>1556</v>
      </c>
      <c r="H118" t="s">
        <v>1545</v>
      </c>
      <c r="I118" s="38" t="str">
        <f>VLOOKUP(J118,Planilha2!B:C,2,0)</f>
        <v>I02</v>
      </c>
      <c r="J118" s="76" t="s">
        <v>931</v>
      </c>
      <c r="K118" s="76" t="s">
        <v>145</v>
      </c>
      <c r="L118" s="76" t="s">
        <v>932</v>
      </c>
      <c r="M118" s="76" t="s">
        <v>926</v>
      </c>
      <c r="N118" s="79" t="s">
        <v>164</v>
      </c>
      <c r="O118" s="71" t="s">
        <v>1548</v>
      </c>
      <c r="P118" s="69" t="s">
        <v>749</v>
      </c>
      <c r="Q118" s="71">
        <v>0</v>
      </c>
      <c r="R118" s="71">
        <v>0</v>
      </c>
      <c r="S118" s="71">
        <v>5</v>
      </c>
      <c r="T118" s="71">
        <v>5</v>
      </c>
      <c r="U118" s="71">
        <v>5</v>
      </c>
      <c r="V118" s="71">
        <v>5</v>
      </c>
      <c r="W118" s="71">
        <v>5</v>
      </c>
      <c r="X118" s="71" t="s">
        <v>142</v>
      </c>
      <c r="Y118" s="71" t="s">
        <v>172</v>
      </c>
      <c r="Z118" s="71" t="s">
        <v>1593</v>
      </c>
      <c r="AA118" s="70" t="s">
        <v>1547</v>
      </c>
      <c r="AB118" s="71" t="s">
        <v>144</v>
      </c>
      <c r="AC118" s="71" t="s">
        <v>1558</v>
      </c>
      <c r="AD118" s="71" t="s">
        <v>1556</v>
      </c>
      <c r="AE118" s="69" t="s">
        <v>922</v>
      </c>
    </row>
    <row r="119" spans="1:31" ht="60" hidden="1">
      <c r="A119" t="str">
        <f t="shared" si="5"/>
        <v>FACESI052022</v>
      </c>
      <c r="B119" t="str">
        <f t="shared" si="6"/>
        <v>FACESI052023</v>
      </c>
      <c r="C119" t="str">
        <f t="shared" si="7"/>
        <v>FACESI052024</v>
      </c>
      <c r="D119" t="str">
        <f t="shared" si="8"/>
        <v>FACESI052025</v>
      </c>
      <c r="E119" t="str">
        <f t="shared" si="8"/>
        <v>FACESI052026</v>
      </c>
      <c r="F119" t="str">
        <f t="shared" si="8"/>
        <v>FACESI052027</v>
      </c>
      <c r="G119" t="s">
        <v>1556</v>
      </c>
      <c r="H119" t="s">
        <v>1545</v>
      </c>
      <c r="I119" s="38" t="str">
        <f>VLOOKUP(J119,Planilha2!B:C,2,0)</f>
        <v>I05</v>
      </c>
      <c r="J119" s="76" t="s">
        <v>948</v>
      </c>
      <c r="K119" s="76" t="s">
        <v>145</v>
      </c>
      <c r="L119" s="76" t="s">
        <v>949</v>
      </c>
      <c r="M119" s="76" t="s">
        <v>926</v>
      </c>
      <c r="N119" s="79" t="s">
        <v>164</v>
      </c>
      <c r="O119" s="71" t="s">
        <v>1594</v>
      </c>
      <c r="P119" s="69" t="s">
        <v>749</v>
      </c>
      <c r="Q119" s="71">
        <v>0</v>
      </c>
      <c r="R119" s="71">
        <v>0</v>
      </c>
      <c r="S119" s="71">
        <v>0</v>
      </c>
      <c r="T119" s="71">
        <v>0</v>
      </c>
      <c r="U119" s="71">
        <v>0</v>
      </c>
      <c r="V119" s="71">
        <v>0</v>
      </c>
      <c r="W119" s="71">
        <v>1</v>
      </c>
      <c r="X119" s="71" t="s">
        <v>142</v>
      </c>
      <c r="Y119" s="71" t="s">
        <v>172</v>
      </c>
      <c r="Z119" s="71" t="s">
        <v>1593</v>
      </c>
      <c r="AA119" s="70" t="s">
        <v>1547</v>
      </c>
      <c r="AB119" s="71" t="s">
        <v>144</v>
      </c>
      <c r="AC119" s="71" t="s">
        <v>1558</v>
      </c>
      <c r="AD119" s="71" t="s">
        <v>1556</v>
      </c>
      <c r="AE119" s="69" t="s">
        <v>922</v>
      </c>
    </row>
    <row r="120" spans="1:31" ht="60" hidden="1">
      <c r="A120" t="str">
        <f t="shared" si="5"/>
        <v>FACESI062022</v>
      </c>
      <c r="B120" t="str">
        <f t="shared" si="6"/>
        <v>FACESI062023</v>
      </c>
      <c r="C120" t="str">
        <f t="shared" si="7"/>
        <v>FACESI062024</v>
      </c>
      <c r="D120" t="str">
        <f t="shared" si="8"/>
        <v>FACESI062025</v>
      </c>
      <c r="E120" t="str">
        <f t="shared" si="8"/>
        <v>FACESI062026</v>
      </c>
      <c r="F120" t="str">
        <f t="shared" si="8"/>
        <v>FACESI062027</v>
      </c>
      <c r="G120" t="s">
        <v>1556</v>
      </c>
      <c r="H120" t="s">
        <v>1545</v>
      </c>
      <c r="I120" s="38" t="str">
        <f>VLOOKUP(J120,Planilha2!B:C,2,0)</f>
        <v>I06</v>
      </c>
      <c r="J120" s="76" t="s">
        <v>954</v>
      </c>
      <c r="K120" s="76" t="s">
        <v>145</v>
      </c>
      <c r="L120" s="76" t="s">
        <v>955</v>
      </c>
      <c r="M120" s="76" t="s">
        <v>926</v>
      </c>
      <c r="N120" s="79" t="s">
        <v>164</v>
      </c>
      <c r="O120" s="71" t="s">
        <v>1550</v>
      </c>
      <c r="P120" s="69" t="s">
        <v>749</v>
      </c>
      <c r="Q120" s="71">
        <v>0</v>
      </c>
      <c r="R120" s="71">
        <v>0</v>
      </c>
      <c r="S120" s="71">
        <v>0</v>
      </c>
      <c r="T120" s="71">
        <v>0</v>
      </c>
      <c r="U120" s="71">
        <v>0</v>
      </c>
      <c r="V120" s="71">
        <v>0</v>
      </c>
      <c r="W120" s="71">
        <v>1</v>
      </c>
      <c r="X120" s="71" t="s">
        <v>142</v>
      </c>
      <c r="Y120" s="71" t="s">
        <v>172</v>
      </c>
      <c r="Z120" s="71" t="s">
        <v>1593</v>
      </c>
      <c r="AA120" s="70" t="s">
        <v>1547</v>
      </c>
      <c r="AB120" s="71" t="s">
        <v>144</v>
      </c>
      <c r="AC120" s="71" t="s">
        <v>1558</v>
      </c>
      <c r="AD120" s="71" t="s">
        <v>1556</v>
      </c>
      <c r="AE120" s="69" t="s">
        <v>922</v>
      </c>
    </row>
    <row r="121" spans="1:31" ht="60" hidden="1">
      <c r="A121" t="str">
        <f t="shared" si="5"/>
        <v>FACESI072022</v>
      </c>
      <c r="B121" t="str">
        <f t="shared" si="6"/>
        <v>FACESI072023</v>
      </c>
      <c r="C121" t="str">
        <f t="shared" si="7"/>
        <v>FACESI072024</v>
      </c>
      <c r="D121" t="str">
        <f t="shared" si="8"/>
        <v>FACESI072025</v>
      </c>
      <c r="E121" t="str">
        <f t="shared" si="8"/>
        <v>FACESI072026</v>
      </c>
      <c r="F121" t="str">
        <f t="shared" si="8"/>
        <v>FACESI072027</v>
      </c>
      <c r="G121" t="s">
        <v>1556</v>
      </c>
      <c r="H121" t="s">
        <v>1545</v>
      </c>
      <c r="I121" s="38" t="str">
        <f>VLOOKUP(J121,Planilha2!B:C,2,0)</f>
        <v>I07</v>
      </c>
      <c r="J121" s="76" t="s">
        <v>958</v>
      </c>
      <c r="K121" s="76" t="s">
        <v>145</v>
      </c>
      <c r="L121" s="76" t="s">
        <v>959</v>
      </c>
      <c r="M121" s="76" t="s">
        <v>926</v>
      </c>
      <c r="N121" s="79" t="s">
        <v>164</v>
      </c>
      <c r="O121" s="71" t="s">
        <v>1552</v>
      </c>
      <c r="P121" s="69" t="s">
        <v>749</v>
      </c>
      <c r="Q121" s="71">
        <v>0</v>
      </c>
      <c r="R121" s="71">
        <v>0</v>
      </c>
      <c r="S121" s="71">
        <v>0</v>
      </c>
      <c r="T121" s="71">
        <v>0</v>
      </c>
      <c r="U121" s="71">
        <v>0</v>
      </c>
      <c r="V121" s="71">
        <v>0</v>
      </c>
      <c r="W121" s="71">
        <v>1</v>
      </c>
      <c r="X121" s="71" t="s">
        <v>142</v>
      </c>
      <c r="Y121" s="71" t="s">
        <v>172</v>
      </c>
      <c r="Z121" s="71" t="s">
        <v>1593</v>
      </c>
      <c r="AA121" s="70" t="s">
        <v>1547</v>
      </c>
      <c r="AB121" s="71" t="s">
        <v>144</v>
      </c>
      <c r="AC121" s="71" t="s">
        <v>1558</v>
      </c>
      <c r="AD121" s="71" t="s">
        <v>1556</v>
      </c>
      <c r="AE121" s="69" t="s">
        <v>922</v>
      </c>
    </row>
    <row r="122" spans="1:31" ht="60" hidden="1">
      <c r="A122" t="str">
        <f t="shared" si="5"/>
        <v>FACESI082022</v>
      </c>
      <c r="B122" t="str">
        <f t="shared" si="6"/>
        <v>FACESI082023</v>
      </c>
      <c r="C122" t="str">
        <f t="shared" si="7"/>
        <v>FACESI082024</v>
      </c>
      <c r="D122" t="str">
        <f t="shared" si="8"/>
        <v>FACESI082025</v>
      </c>
      <c r="E122" t="str">
        <f t="shared" si="8"/>
        <v>FACESI082026</v>
      </c>
      <c r="F122" t="str">
        <f t="shared" si="8"/>
        <v>FACESI082027</v>
      </c>
      <c r="G122" t="s">
        <v>1556</v>
      </c>
      <c r="H122" t="s">
        <v>1545</v>
      </c>
      <c r="I122" s="38" t="str">
        <f>VLOOKUP(J122,Planilha2!B:C,2,0)</f>
        <v>I08</v>
      </c>
      <c r="J122" s="76" t="s">
        <v>964</v>
      </c>
      <c r="K122" s="76" t="s">
        <v>145</v>
      </c>
      <c r="L122" s="76" t="s">
        <v>965</v>
      </c>
      <c r="M122" s="76" t="s">
        <v>926</v>
      </c>
      <c r="N122" s="79" t="s">
        <v>164</v>
      </c>
      <c r="O122" s="71" t="s">
        <v>1553</v>
      </c>
      <c r="P122" s="69" t="s">
        <v>749</v>
      </c>
      <c r="Q122" s="71">
        <v>0</v>
      </c>
      <c r="R122" s="71">
        <v>0</v>
      </c>
      <c r="S122" s="71">
        <v>0</v>
      </c>
      <c r="T122" s="71">
        <v>0</v>
      </c>
      <c r="U122" s="71">
        <v>0</v>
      </c>
      <c r="V122" s="71">
        <v>0</v>
      </c>
      <c r="W122" s="71">
        <v>1</v>
      </c>
      <c r="X122" s="71" t="s">
        <v>142</v>
      </c>
      <c r="Y122" s="71" t="s">
        <v>172</v>
      </c>
      <c r="Z122" s="71" t="s">
        <v>1593</v>
      </c>
      <c r="AA122" s="70" t="s">
        <v>1547</v>
      </c>
      <c r="AB122" s="71" t="s">
        <v>144</v>
      </c>
      <c r="AC122" s="71" t="s">
        <v>1558</v>
      </c>
      <c r="AD122" s="71" t="s">
        <v>1556</v>
      </c>
      <c r="AE122" s="69" t="s">
        <v>922</v>
      </c>
    </row>
    <row r="123" spans="1:31" ht="60" hidden="1">
      <c r="A123" t="str">
        <f t="shared" si="5"/>
        <v>FACESI122022</v>
      </c>
      <c r="B123" t="str">
        <f t="shared" si="6"/>
        <v>FACESI122023</v>
      </c>
      <c r="C123" t="str">
        <f t="shared" si="7"/>
        <v>FACESI122024</v>
      </c>
      <c r="D123" t="str">
        <f t="shared" si="8"/>
        <v>FACESI122025</v>
      </c>
      <c r="E123" t="str">
        <f t="shared" si="8"/>
        <v>FACESI122026</v>
      </c>
      <c r="F123" t="str">
        <f t="shared" si="8"/>
        <v>FACESI122027</v>
      </c>
      <c r="G123" t="s">
        <v>1556</v>
      </c>
      <c r="H123" t="s">
        <v>1545</v>
      </c>
      <c r="I123" s="38" t="str">
        <f>VLOOKUP(J123,Planilha2!B:C,2,0)</f>
        <v>I12</v>
      </c>
      <c r="J123" s="76" t="s">
        <v>980</v>
      </c>
      <c r="K123" s="76" t="s">
        <v>145</v>
      </c>
      <c r="L123" s="76" t="s">
        <v>1554</v>
      </c>
      <c r="M123" s="76" t="s">
        <v>983</v>
      </c>
      <c r="N123" s="79" t="s">
        <v>164</v>
      </c>
      <c r="O123" s="71" t="s">
        <v>1595</v>
      </c>
      <c r="P123" s="69" t="s">
        <v>44</v>
      </c>
      <c r="Q123" s="71">
        <v>0</v>
      </c>
      <c r="R123" s="71">
        <v>0</v>
      </c>
      <c r="S123" s="71">
        <v>0</v>
      </c>
      <c r="T123" s="71">
        <v>3</v>
      </c>
      <c r="U123" s="71">
        <v>5</v>
      </c>
      <c r="V123" s="71">
        <v>8</v>
      </c>
      <c r="W123" s="71">
        <v>10</v>
      </c>
      <c r="X123" s="71" t="s">
        <v>142</v>
      </c>
      <c r="Y123" s="71" t="s">
        <v>172</v>
      </c>
      <c r="Z123" s="71" t="s">
        <v>1593</v>
      </c>
      <c r="AA123" s="70" t="s">
        <v>1547</v>
      </c>
      <c r="AB123" s="71" t="s">
        <v>144</v>
      </c>
      <c r="AC123" s="71" t="s">
        <v>1558</v>
      </c>
      <c r="AD123" s="71" t="s">
        <v>1556</v>
      </c>
      <c r="AE123" s="69" t="s">
        <v>922</v>
      </c>
    </row>
    <row r="124" spans="1:31" ht="60" hidden="1">
      <c r="A124" t="str">
        <f t="shared" si="5"/>
        <v>FACESI132022</v>
      </c>
      <c r="B124" t="str">
        <f t="shared" si="6"/>
        <v>FACESI132023</v>
      </c>
      <c r="C124" t="str">
        <f t="shared" si="7"/>
        <v>FACESI132024</v>
      </c>
      <c r="D124" t="str">
        <f t="shared" si="8"/>
        <v>FACESI132025</v>
      </c>
      <c r="E124" t="str">
        <f t="shared" si="8"/>
        <v>FACESI132026</v>
      </c>
      <c r="F124" t="str">
        <f t="shared" si="8"/>
        <v>FACESI132027</v>
      </c>
      <c r="G124" t="s">
        <v>1556</v>
      </c>
      <c r="H124" t="s">
        <v>1545</v>
      </c>
      <c r="I124" s="38" t="str">
        <f>VLOOKUP(J124,Planilha2!B:C,2,0)</f>
        <v>I13</v>
      </c>
      <c r="J124" s="76" t="s">
        <v>985</v>
      </c>
      <c r="K124" s="76" t="s">
        <v>145</v>
      </c>
      <c r="L124" s="76" t="s">
        <v>986</v>
      </c>
      <c r="M124" s="76" t="s">
        <v>988</v>
      </c>
      <c r="N124" s="76" t="s">
        <v>1021</v>
      </c>
      <c r="O124" s="71" t="s">
        <v>1555</v>
      </c>
      <c r="P124" s="69" t="s">
        <v>44</v>
      </c>
      <c r="Q124" s="71">
        <v>0</v>
      </c>
      <c r="R124" s="71">
        <v>0</v>
      </c>
      <c r="S124" s="71">
        <v>0</v>
      </c>
      <c r="T124" s="71">
        <v>0</v>
      </c>
      <c r="U124" s="71">
        <v>0</v>
      </c>
      <c r="V124" s="71">
        <v>5</v>
      </c>
      <c r="W124" s="71">
        <v>10</v>
      </c>
      <c r="X124" s="71" t="s">
        <v>142</v>
      </c>
      <c r="Y124" s="71" t="s">
        <v>172</v>
      </c>
      <c r="Z124" s="71" t="s">
        <v>1593</v>
      </c>
      <c r="AA124" s="70" t="s">
        <v>1547</v>
      </c>
      <c r="AB124" s="71" t="s">
        <v>144</v>
      </c>
      <c r="AC124" s="71" t="s">
        <v>1558</v>
      </c>
      <c r="AD124" s="71" t="s">
        <v>1556</v>
      </c>
      <c r="AE124" s="69" t="s">
        <v>922</v>
      </c>
    </row>
    <row r="125" spans="1:31" ht="45" hidden="1">
      <c r="A125" t="str">
        <f t="shared" si="5"/>
        <v>FACICG072022</v>
      </c>
      <c r="B125" t="str">
        <f t="shared" si="6"/>
        <v>FACICG072023</v>
      </c>
      <c r="C125" t="str">
        <f t="shared" si="7"/>
        <v>FACICG072024</v>
      </c>
      <c r="D125" t="str">
        <f t="shared" si="8"/>
        <v>FACICG072025</v>
      </c>
      <c r="E125" t="str">
        <f t="shared" si="8"/>
        <v>FACICG072026</v>
      </c>
      <c r="F125" t="str">
        <f t="shared" si="8"/>
        <v>FACICG072027</v>
      </c>
      <c r="G125" t="s">
        <v>14</v>
      </c>
      <c r="H125" t="s">
        <v>1429</v>
      </c>
      <c r="I125" s="38" t="str">
        <f>VLOOKUP(J125,Planilha2!B:C,2,0)</f>
        <v>G07</v>
      </c>
      <c r="J125" s="80" t="s">
        <v>1430</v>
      </c>
      <c r="K125" s="80" t="s">
        <v>145</v>
      </c>
      <c r="L125" s="80" t="s">
        <v>63</v>
      </c>
      <c r="M125" s="80" t="s">
        <v>715</v>
      </c>
      <c r="N125" s="80" t="s">
        <v>1431</v>
      </c>
      <c r="O125" s="71" t="s">
        <v>1596</v>
      </c>
      <c r="P125" s="69" t="s">
        <v>44</v>
      </c>
      <c r="Q125" s="81">
        <v>0.25640000000000002</v>
      </c>
      <c r="R125" s="81">
        <v>0.26</v>
      </c>
      <c r="S125" s="81">
        <v>0.26</v>
      </c>
      <c r="T125" s="81">
        <v>0.26</v>
      </c>
      <c r="U125" s="81">
        <v>0.26</v>
      </c>
      <c r="V125" s="81">
        <v>0.26</v>
      </c>
      <c r="W125" s="81">
        <v>0.26</v>
      </c>
      <c r="X125" s="82" t="s">
        <v>142</v>
      </c>
      <c r="Y125" s="82" t="s">
        <v>172</v>
      </c>
      <c r="Z125" s="82" t="s">
        <v>1471</v>
      </c>
      <c r="AA125" s="83" t="s">
        <v>382</v>
      </c>
      <c r="AB125" s="71" t="s">
        <v>144</v>
      </c>
      <c r="AC125" s="82" t="s">
        <v>630</v>
      </c>
      <c r="AD125" s="82" t="s">
        <v>1597</v>
      </c>
      <c r="AE125" s="69" t="s">
        <v>40</v>
      </c>
    </row>
    <row r="126" spans="1:31" ht="60" hidden="1">
      <c r="A126" t="str">
        <f t="shared" si="5"/>
        <v>FACICG012022</v>
      </c>
      <c r="B126" t="str">
        <f t="shared" si="6"/>
        <v>FACICG012023</v>
      </c>
      <c r="C126" t="str">
        <f t="shared" si="7"/>
        <v>FACICG012024</v>
      </c>
      <c r="D126" t="str">
        <f t="shared" si="8"/>
        <v>FACICG012025</v>
      </c>
      <c r="E126" t="str">
        <f t="shared" si="8"/>
        <v>FACICG012026</v>
      </c>
      <c r="F126" t="str">
        <f t="shared" si="8"/>
        <v>FACICG012027</v>
      </c>
      <c r="G126" t="s">
        <v>14</v>
      </c>
      <c r="H126" t="s">
        <v>1429</v>
      </c>
      <c r="I126" s="38" t="str">
        <f>VLOOKUP(J126,Planilha2!B:C,2,0)</f>
        <v>G01</v>
      </c>
      <c r="J126" s="80" t="s">
        <v>41</v>
      </c>
      <c r="K126" s="80" t="s">
        <v>145</v>
      </c>
      <c r="L126" s="80" t="s">
        <v>1598</v>
      </c>
      <c r="M126" s="80" t="s">
        <v>715</v>
      </c>
      <c r="N126" s="80" t="s">
        <v>1431</v>
      </c>
      <c r="O126" s="71" t="s">
        <v>1599</v>
      </c>
      <c r="P126" s="69" t="s">
        <v>44</v>
      </c>
      <c r="Q126" s="81">
        <v>0.53849999999999998</v>
      </c>
      <c r="R126" s="81">
        <v>0.54</v>
      </c>
      <c r="S126" s="81">
        <v>0.54</v>
      </c>
      <c r="T126" s="81">
        <v>0.54</v>
      </c>
      <c r="U126" s="81">
        <v>0.54</v>
      </c>
      <c r="V126" s="81">
        <v>0.54</v>
      </c>
      <c r="W126" s="81">
        <v>0.54</v>
      </c>
      <c r="X126" s="82" t="s">
        <v>142</v>
      </c>
      <c r="Y126" s="82" t="s">
        <v>172</v>
      </c>
      <c r="Z126" s="82" t="s">
        <v>1471</v>
      </c>
      <c r="AA126" s="83" t="s">
        <v>382</v>
      </c>
      <c r="AB126" s="71" t="s">
        <v>144</v>
      </c>
      <c r="AC126" s="82" t="s">
        <v>630</v>
      </c>
      <c r="AD126" s="82" t="s">
        <v>1597</v>
      </c>
      <c r="AE126" s="69" t="s">
        <v>40</v>
      </c>
    </row>
    <row r="127" spans="1:31" ht="45" hidden="1">
      <c r="A127" t="str">
        <f t="shared" si="5"/>
        <v>FACICG022022</v>
      </c>
      <c r="B127" t="str">
        <f t="shared" si="6"/>
        <v>FACICG022023</v>
      </c>
      <c r="C127" t="str">
        <f t="shared" si="7"/>
        <v>FACICG022024</v>
      </c>
      <c r="D127" t="str">
        <f t="shared" si="8"/>
        <v>FACICG022025</v>
      </c>
      <c r="E127" t="str">
        <f t="shared" si="8"/>
        <v>FACICG022026</v>
      </c>
      <c r="F127" t="str">
        <f t="shared" si="8"/>
        <v>FACICG022027</v>
      </c>
      <c r="G127" t="s">
        <v>14</v>
      </c>
      <c r="H127" t="s">
        <v>1429</v>
      </c>
      <c r="I127" s="38" t="str">
        <f>VLOOKUP(J127,Planilha2!B:C,2,0)</f>
        <v>G02</v>
      </c>
      <c r="J127" s="80" t="s">
        <v>1600</v>
      </c>
      <c r="K127" s="80" t="s">
        <v>145</v>
      </c>
      <c r="L127" s="80"/>
      <c r="M127" s="80" t="s">
        <v>717</v>
      </c>
      <c r="N127" s="80" t="s">
        <v>1431</v>
      </c>
      <c r="O127" s="71" t="s">
        <v>1601</v>
      </c>
      <c r="P127" s="69" t="s">
        <v>44</v>
      </c>
      <c r="Q127" s="81">
        <v>0.1033</v>
      </c>
      <c r="R127" s="81">
        <v>0.09</v>
      </c>
      <c r="S127" s="81">
        <v>0.09</v>
      </c>
      <c r="T127" s="81">
        <v>0.09</v>
      </c>
      <c r="U127" s="81">
        <v>0.09</v>
      </c>
      <c r="V127" s="81">
        <v>0.09</v>
      </c>
      <c r="W127" s="81">
        <v>0.09</v>
      </c>
      <c r="X127" s="82" t="s">
        <v>142</v>
      </c>
      <c r="Y127" s="82" t="s">
        <v>172</v>
      </c>
      <c r="Z127" s="82" t="s">
        <v>1471</v>
      </c>
      <c r="AA127" s="83" t="s">
        <v>382</v>
      </c>
      <c r="AB127" s="71" t="s">
        <v>144</v>
      </c>
      <c r="AC127" s="82" t="s">
        <v>630</v>
      </c>
      <c r="AD127" s="82" t="s">
        <v>1597</v>
      </c>
      <c r="AE127" s="69" t="s">
        <v>40</v>
      </c>
    </row>
    <row r="128" spans="1:31" ht="45" hidden="1">
      <c r="A128" t="str">
        <f t="shared" si="5"/>
        <v>FACICG032022</v>
      </c>
      <c r="B128" t="str">
        <f t="shared" si="6"/>
        <v>FACICG032023</v>
      </c>
      <c r="C128" t="str">
        <f t="shared" si="7"/>
        <v>FACICG032024</v>
      </c>
      <c r="D128" t="str">
        <f t="shared" si="8"/>
        <v>FACICG032025</v>
      </c>
      <c r="E128" t="str">
        <f t="shared" si="8"/>
        <v>FACICG032026</v>
      </c>
      <c r="F128" t="str">
        <f t="shared" si="8"/>
        <v>FACICG032027</v>
      </c>
      <c r="G128" t="s">
        <v>14</v>
      </c>
      <c r="H128" t="s">
        <v>1429</v>
      </c>
      <c r="I128" s="38" t="str">
        <f>VLOOKUP(J128,Planilha2!B:C,2,0)</f>
        <v>G03</v>
      </c>
      <c r="J128" s="80" t="s">
        <v>1602</v>
      </c>
      <c r="K128" s="80" t="s">
        <v>165</v>
      </c>
      <c r="L128" s="84" t="s">
        <v>1439</v>
      </c>
      <c r="M128" s="80" t="s">
        <v>717</v>
      </c>
      <c r="N128" s="80" t="s">
        <v>1431</v>
      </c>
      <c r="O128" s="71" t="s">
        <v>1563</v>
      </c>
      <c r="P128" s="69" t="s">
        <v>44</v>
      </c>
      <c r="Q128" s="81">
        <v>7.0099999999999996E-2</v>
      </c>
      <c r="R128" s="81">
        <v>0.05</v>
      </c>
      <c r="S128" s="81">
        <v>0.05</v>
      </c>
      <c r="T128" s="81">
        <v>0.05</v>
      </c>
      <c r="U128" s="81">
        <v>0.05</v>
      </c>
      <c r="V128" s="81">
        <v>0.05</v>
      </c>
      <c r="W128" s="81">
        <v>0.05</v>
      </c>
      <c r="X128" s="71" t="s">
        <v>142</v>
      </c>
      <c r="Y128" s="82" t="s">
        <v>172</v>
      </c>
      <c r="Z128" s="82" t="s">
        <v>1471</v>
      </c>
      <c r="AA128" s="83" t="s">
        <v>382</v>
      </c>
      <c r="AB128" s="71" t="s">
        <v>144</v>
      </c>
      <c r="AC128" s="82" t="s">
        <v>630</v>
      </c>
      <c r="AD128" s="82" t="s">
        <v>1597</v>
      </c>
      <c r="AE128" s="69" t="s">
        <v>40</v>
      </c>
    </row>
    <row r="129" spans="1:31" ht="45" hidden="1">
      <c r="A129" t="str">
        <f t="shared" si="5"/>
        <v>FACICG042022</v>
      </c>
      <c r="B129" t="str">
        <f t="shared" si="6"/>
        <v>FACICG042023</v>
      </c>
      <c r="C129" t="str">
        <f t="shared" si="7"/>
        <v>FACICG042024</v>
      </c>
      <c r="D129" t="str">
        <f t="shared" si="8"/>
        <v>FACICG042025</v>
      </c>
      <c r="E129" t="str">
        <f t="shared" si="8"/>
        <v>FACICG042026</v>
      </c>
      <c r="F129" t="str">
        <f t="shared" si="8"/>
        <v>FACICG042027</v>
      </c>
      <c r="G129" t="s">
        <v>14</v>
      </c>
      <c r="H129" t="s">
        <v>1429</v>
      </c>
      <c r="I129" s="38" t="str">
        <f>VLOOKUP(J129,Planilha2!B:C,2,0)</f>
        <v>G04</v>
      </c>
      <c r="J129" s="80" t="s">
        <v>1603</v>
      </c>
      <c r="K129" s="80" t="s">
        <v>145</v>
      </c>
      <c r="L129" s="80"/>
      <c r="M129" s="80" t="s">
        <v>717</v>
      </c>
      <c r="N129" s="80" t="s">
        <v>1431</v>
      </c>
      <c r="O129" s="71" t="s">
        <v>1604</v>
      </c>
      <c r="P129" s="69" t="s">
        <v>44</v>
      </c>
      <c r="Q129" s="81">
        <v>0.71430000000000005</v>
      </c>
      <c r="R129" s="81">
        <v>0.7</v>
      </c>
      <c r="S129" s="81">
        <v>0.7</v>
      </c>
      <c r="T129" s="81">
        <v>0.7</v>
      </c>
      <c r="U129" s="81">
        <v>0.7</v>
      </c>
      <c r="V129" s="81">
        <v>0.7</v>
      </c>
      <c r="W129" s="81">
        <v>0.7</v>
      </c>
      <c r="X129" s="71" t="s">
        <v>142</v>
      </c>
      <c r="Y129" s="82" t="s">
        <v>172</v>
      </c>
      <c r="Z129" s="82" t="s">
        <v>1471</v>
      </c>
      <c r="AA129" s="83" t="s">
        <v>382</v>
      </c>
      <c r="AB129" s="71" t="s">
        <v>144</v>
      </c>
      <c r="AC129" s="82" t="s">
        <v>630</v>
      </c>
      <c r="AD129" s="82" t="s">
        <v>1597</v>
      </c>
      <c r="AE129" s="69" t="s">
        <v>40</v>
      </c>
    </row>
    <row r="130" spans="1:31" ht="45" hidden="1">
      <c r="A130" t="str">
        <f t="shared" si="5"/>
        <v>FACICG052022</v>
      </c>
      <c r="B130" t="str">
        <f t="shared" si="6"/>
        <v>FACICG052023</v>
      </c>
      <c r="C130" t="str">
        <f t="shared" si="7"/>
        <v>FACICG052024</v>
      </c>
      <c r="D130" t="str">
        <f t="shared" si="8"/>
        <v>FACICG052025</v>
      </c>
      <c r="E130" t="str">
        <f t="shared" si="8"/>
        <v>FACICG052026</v>
      </c>
      <c r="F130" t="str">
        <f t="shared" si="8"/>
        <v>FACICG052027</v>
      </c>
      <c r="G130" t="s">
        <v>14</v>
      </c>
      <c r="H130" t="s">
        <v>1429</v>
      </c>
      <c r="I130" s="38" t="str">
        <f>VLOOKUP(J130,Planilha2!B:C,2,0)</f>
        <v>G05</v>
      </c>
      <c r="J130" s="80" t="s">
        <v>1605</v>
      </c>
      <c r="K130" s="80" t="s">
        <v>165</v>
      </c>
      <c r="L130" s="84" t="s">
        <v>1439</v>
      </c>
      <c r="M130" s="80" t="s">
        <v>717</v>
      </c>
      <c r="N130" s="80" t="s">
        <v>1431</v>
      </c>
      <c r="O130" s="71" t="s">
        <v>1447</v>
      </c>
      <c r="P130" s="69" t="s">
        <v>44</v>
      </c>
      <c r="Q130" s="81">
        <v>0.70209999999999995</v>
      </c>
      <c r="R130" s="81">
        <v>0.65</v>
      </c>
      <c r="S130" s="81">
        <v>0.65</v>
      </c>
      <c r="T130" s="81">
        <v>0.65</v>
      </c>
      <c r="U130" s="81">
        <v>0.65</v>
      </c>
      <c r="V130" s="81">
        <v>0.65</v>
      </c>
      <c r="W130" s="81">
        <v>0.65</v>
      </c>
      <c r="X130" s="71" t="s">
        <v>142</v>
      </c>
      <c r="Y130" s="82" t="s">
        <v>172</v>
      </c>
      <c r="Z130" s="82" t="s">
        <v>1471</v>
      </c>
      <c r="AA130" s="83" t="s">
        <v>382</v>
      </c>
      <c r="AB130" s="71" t="s">
        <v>144</v>
      </c>
      <c r="AC130" s="82" t="s">
        <v>630</v>
      </c>
      <c r="AD130" s="82" t="s">
        <v>1597</v>
      </c>
      <c r="AE130" s="69" t="s">
        <v>40</v>
      </c>
    </row>
    <row r="131" spans="1:31" ht="45" hidden="1">
      <c r="A131" t="str">
        <f t="shared" si="5"/>
        <v>FACICExcluído2022</v>
      </c>
      <c r="B131" t="str">
        <f t="shared" si="6"/>
        <v>FACICExcluído2023</v>
      </c>
      <c r="C131" t="str">
        <f t="shared" si="7"/>
        <v>FACICExcluído2024</v>
      </c>
      <c r="D131" t="str">
        <f t="shared" si="8"/>
        <v>FACICExcluído2025</v>
      </c>
      <c r="E131" t="str">
        <f t="shared" si="8"/>
        <v>FACICExcluído2026</v>
      </c>
      <c r="F131" t="str">
        <f t="shared" si="8"/>
        <v>FACICExcluído2027</v>
      </c>
      <c r="G131" t="s">
        <v>14</v>
      </c>
      <c r="H131" t="s">
        <v>1429</v>
      </c>
      <c r="I131" s="38" t="str">
        <f>VLOOKUP(J131,Planilha2!B:C,2,0)</f>
        <v>Excluído</v>
      </c>
      <c r="J131" s="80" t="s">
        <v>1449</v>
      </c>
      <c r="K131" s="80" t="s">
        <v>165</v>
      </c>
      <c r="L131" s="80" t="s">
        <v>1450</v>
      </c>
      <c r="M131" s="80" t="s">
        <v>1451</v>
      </c>
      <c r="N131" s="80" t="s">
        <v>1452</v>
      </c>
      <c r="O131" s="71" t="s">
        <v>1453</v>
      </c>
      <c r="P131" s="69" t="s">
        <v>44</v>
      </c>
      <c r="Q131" s="81">
        <v>0</v>
      </c>
      <c r="R131" s="81">
        <v>0</v>
      </c>
      <c r="S131" s="81">
        <v>0</v>
      </c>
      <c r="T131" s="81">
        <v>0</v>
      </c>
      <c r="U131" s="81">
        <v>0</v>
      </c>
      <c r="V131" s="81">
        <v>0</v>
      </c>
      <c r="W131" s="81">
        <v>0</v>
      </c>
      <c r="X131" s="71" t="s">
        <v>363</v>
      </c>
      <c r="Y131" s="82" t="s">
        <v>172</v>
      </c>
      <c r="Z131" s="82" t="s">
        <v>1471</v>
      </c>
      <c r="AA131" s="83" t="s">
        <v>382</v>
      </c>
      <c r="AB131" s="71" t="s">
        <v>144</v>
      </c>
      <c r="AC131" s="82" t="s">
        <v>630</v>
      </c>
      <c r="AD131" s="82" t="s">
        <v>1597</v>
      </c>
      <c r="AE131" s="69" t="s">
        <v>40</v>
      </c>
    </row>
    <row r="132" spans="1:31" ht="45" hidden="1">
      <c r="A132" t="str">
        <f t="shared" ref="A132:A195" si="9">$G132&amp;$I132&amp;R$1</f>
        <v>FACICG062022</v>
      </c>
      <c r="B132" t="str">
        <f t="shared" ref="B132:B195" si="10">$G132&amp;$I132&amp;S$1</f>
        <v>FACICG062023</v>
      </c>
      <c r="C132" t="str">
        <f t="shared" ref="C132:C195" si="11">$G132&amp;$I132&amp;T$1</f>
        <v>FACICG062024</v>
      </c>
      <c r="D132" t="str">
        <f t="shared" ref="D132:F195" si="12">$G132&amp;$I132&amp;U$1</f>
        <v>FACICG062025</v>
      </c>
      <c r="E132" t="str">
        <f t="shared" si="12"/>
        <v>FACICG062026</v>
      </c>
      <c r="F132" t="str">
        <f t="shared" si="12"/>
        <v>FACICG062027</v>
      </c>
      <c r="G132" t="s">
        <v>14</v>
      </c>
      <c r="H132" t="s">
        <v>1429</v>
      </c>
      <c r="I132" s="38" t="str">
        <f>VLOOKUP(J132,Planilha2!B:C,2,0)</f>
        <v>G06</v>
      </c>
      <c r="J132" s="80" t="s">
        <v>58</v>
      </c>
      <c r="K132" s="80" t="s">
        <v>145</v>
      </c>
      <c r="L132" s="80" t="s">
        <v>59</v>
      </c>
      <c r="M132" s="80" t="s">
        <v>164</v>
      </c>
      <c r="N132" s="80" t="s">
        <v>1431</v>
      </c>
      <c r="O132" s="71" t="s">
        <v>1606</v>
      </c>
      <c r="P132" s="69" t="s">
        <v>44</v>
      </c>
      <c r="Q132" s="81">
        <v>0.21990000000000001</v>
      </c>
      <c r="R132" s="81">
        <v>0.3</v>
      </c>
      <c r="S132" s="81">
        <v>0.3</v>
      </c>
      <c r="T132" s="81">
        <v>0.3</v>
      </c>
      <c r="U132" s="81">
        <v>0.3</v>
      </c>
      <c r="V132" s="81">
        <v>0.3</v>
      </c>
      <c r="W132" s="81">
        <v>0.3</v>
      </c>
      <c r="X132" s="71" t="s">
        <v>142</v>
      </c>
      <c r="Y132" s="82" t="s">
        <v>172</v>
      </c>
      <c r="Z132" s="82" t="s">
        <v>1471</v>
      </c>
      <c r="AA132" s="83" t="s">
        <v>382</v>
      </c>
      <c r="AB132" s="71" t="s">
        <v>144</v>
      </c>
      <c r="AC132" s="82" t="s">
        <v>630</v>
      </c>
      <c r="AD132" s="82" t="s">
        <v>1597</v>
      </c>
      <c r="AE132" s="69" t="s">
        <v>40</v>
      </c>
    </row>
    <row r="133" spans="1:31" ht="60" hidden="1">
      <c r="A133" t="str">
        <f t="shared" si="9"/>
        <v>FACICG082022</v>
      </c>
      <c r="B133" t="str">
        <f t="shared" si="10"/>
        <v>FACICG082023</v>
      </c>
      <c r="C133" t="str">
        <f t="shared" si="11"/>
        <v>FACICG082024</v>
      </c>
      <c r="D133" t="str">
        <f t="shared" si="12"/>
        <v>FACICG082025</v>
      </c>
      <c r="E133" t="str">
        <f t="shared" si="12"/>
        <v>FACICG082026</v>
      </c>
      <c r="F133" t="str">
        <f t="shared" si="12"/>
        <v>FACICG082027</v>
      </c>
      <c r="G133" t="s">
        <v>14</v>
      </c>
      <c r="H133" t="s">
        <v>1429</v>
      </c>
      <c r="I133" s="38" t="str">
        <f>VLOOKUP(J133,Planilha2!B:C,2,0)</f>
        <v>G08</v>
      </c>
      <c r="J133" s="80" t="s">
        <v>722</v>
      </c>
      <c r="K133" s="80" t="s">
        <v>145</v>
      </c>
      <c r="L133" s="80" t="s">
        <v>723</v>
      </c>
      <c r="M133" s="80" t="s">
        <v>185</v>
      </c>
      <c r="N133" s="80" t="s">
        <v>1431</v>
      </c>
      <c r="O133" s="71" t="s">
        <v>1607</v>
      </c>
      <c r="P133" s="69" t="s">
        <v>44</v>
      </c>
      <c r="Q133" s="81">
        <v>0.19189999999999999</v>
      </c>
      <c r="R133" s="81">
        <v>0.15</v>
      </c>
      <c r="S133" s="81">
        <v>0.15</v>
      </c>
      <c r="T133" s="81">
        <v>0.15</v>
      </c>
      <c r="U133" s="81">
        <v>0.15</v>
      </c>
      <c r="V133" s="81">
        <v>0.15</v>
      </c>
      <c r="W133" s="81">
        <v>0.15</v>
      </c>
      <c r="X133" s="71" t="s">
        <v>142</v>
      </c>
      <c r="Y133" s="82" t="s">
        <v>172</v>
      </c>
      <c r="Z133" s="82" t="s">
        <v>1471</v>
      </c>
      <c r="AA133" s="83" t="s">
        <v>382</v>
      </c>
      <c r="AB133" s="71" t="s">
        <v>144</v>
      </c>
      <c r="AC133" s="82" t="s">
        <v>630</v>
      </c>
      <c r="AD133" s="82" t="s">
        <v>1597</v>
      </c>
      <c r="AE133" s="69" t="s">
        <v>40</v>
      </c>
    </row>
    <row r="134" spans="1:31" ht="45" hidden="1">
      <c r="A134" t="str">
        <f t="shared" si="9"/>
        <v>FACICG152022</v>
      </c>
      <c r="B134" t="str">
        <f t="shared" si="10"/>
        <v>FACICG152023</v>
      </c>
      <c r="C134" t="str">
        <f t="shared" si="11"/>
        <v>FACICG152024</v>
      </c>
      <c r="D134" t="str">
        <f t="shared" si="12"/>
        <v>FACICG152025</v>
      </c>
      <c r="E134" t="str">
        <f t="shared" si="12"/>
        <v>FACICG152026</v>
      </c>
      <c r="F134" t="str">
        <f t="shared" si="12"/>
        <v>FACICG152027</v>
      </c>
      <c r="G134" t="s">
        <v>14</v>
      </c>
      <c r="H134" t="s">
        <v>1429</v>
      </c>
      <c r="I134" s="38" t="str">
        <f>VLOOKUP(J134,Planilha2!B:C,2,0)</f>
        <v>G15</v>
      </c>
      <c r="J134" s="80" t="s">
        <v>743</v>
      </c>
      <c r="K134" s="80" t="s">
        <v>145</v>
      </c>
      <c r="L134" s="80" t="s">
        <v>744</v>
      </c>
      <c r="M134" s="80" t="s">
        <v>164</v>
      </c>
      <c r="N134" s="80" t="s">
        <v>1431</v>
      </c>
      <c r="O134" s="71" t="s">
        <v>1608</v>
      </c>
      <c r="P134" s="69" t="s">
        <v>44</v>
      </c>
      <c r="Q134" s="85" t="s">
        <v>1609</v>
      </c>
      <c r="R134" s="81">
        <v>1</v>
      </c>
      <c r="S134" s="81">
        <v>1</v>
      </c>
      <c r="T134" s="81">
        <v>1</v>
      </c>
      <c r="U134" s="81">
        <v>1</v>
      </c>
      <c r="V134" s="81">
        <v>1</v>
      </c>
      <c r="W134" s="81">
        <v>1</v>
      </c>
      <c r="X134" s="71" t="s">
        <v>142</v>
      </c>
      <c r="Y134" s="82" t="s">
        <v>172</v>
      </c>
      <c r="Z134" s="82" t="s">
        <v>1471</v>
      </c>
      <c r="AA134" s="83" t="s">
        <v>382</v>
      </c>
      <c r="AB134" s="71" t="s">
        <v>144</v>
      </c>
      <c r="AC134" s="82" t="s">
        <v>630</v>
      </c>
      <c r="AD134" s="82" t="s">
        <v>1597</v>
      </c>
      <c r="AE134" s="69" t="s">
        <v>40</v>
      </c>
    </row>
    <row r="135" spans="1:31" ht="45" hidden="1">
      <c r="A135" t="str">
        <f t="shared" si="9"/>
        <v>FACICG162022</v>
      </c>
      <c r="B135" t="str">
        <f t="shared" si="10"/>
        <v>FACICG162023</v>
      </c>
      <c r="C135" t="str">
        <f t="shared" si="11"/>
        <v>FACICG162024</v>
      </c>
      <c r="D135" t="str">
        <f t="shared" si="12"/>
        <v>FACICG162025</v>
      </c>
      <c r="E135" t="str">
        <f t="shared" si="12"/>
        <v>FACICG162026</v>
      </c>
      <c r="F135" t="str">
        <f t="shared" si="12"/>
        <v>FACICG162027</v>
      </c>
      <c r="G135" t="s">
        <v>14</v>
      </c>
      <c r="H135" t="s">
        <v>1429</v>
      </c>
      <c r="I135" s="38" t="str">
        <f>VLOOKUP(J135,Planilha2!B:C,2,0)</f>
        <v>G16</v>
      </c>
      <c r="J135" s="80" t="s">
        <v>1457</v>
      </c>
      <c r="K135" s="80" t="s">
        <v>165</v>
      </c>
      <c r="L135" s="80" t="s">
        <v>747</v>
      </c>
      <c r="M135" s="80" t="s">
        <v>164</v>
      </c>
      <c r="N135" s="80" t="s">
        <v>631</v>
      </c>
      <c r="O135" s="71" t="s">
        <v>1610</v>
      </c>
      <c r="P135" s="69" t="s">
        <v>749</v>
      </c>
      <c r="Q135" s="71">
        <v>0</v>
      </c>
      <c r="R135" s="71">
        <v>0</v>
      </c>
      <c r="S135" s="71">
        <v>0</v>
      </c>
      <c r="T135" s="71">
        <v>0</v>
      </c>
      <c r="U135" s="71">
        <v>0</v>
      </c>
      <c r="V135" s="71">
        <v>0</v>
      </c>
      <c r="W135" s="71">
        <v>0</v>
      </c>
      <c r="X135" s="71" t="s">
        <v>363</v>
      </c>
      <c r="Y135" s="82" t="s">
        <v>172</v>
      </c>
      <c r="Z135" s="82" t="s">
        <v>1471</v>
      </c>
      <c r="AA135" s="83" t="s">
        <v>382</v>
      </c>
      <c r="AB135" s="71" t="s">
        <v>144</v>
      </c>
      <c r="AC135" s="82" t="s">
        <v>630</v>
      </c>
      <c r="AD135" s="82" t="s">
        <v>1597</v>
      </c>
      <c r="AE135" s="69" t="s">
        <v>40</v>
      </c>
    </row>
    <row r="136" spans="1:31" ht="45" hidden="1">
      <c r="A136" t="str">
        <f t="shared" si="9"/>
        <v>FACICG092022</v>
      </c>
      <c r="B136" t="str">
        <f t="shared" si="10"/>
        <v>FACICG092023</v>
      </c>
      <c r="C136" t="str">
        <f t="shared" si="11"/>
        <v>FACICG092024</v>
      </c>
      <c r="D136" t="str">
        <f t="shared" si="12"/>
        <v>FACICG092025</v>
      </c>
      <c r="E136" t="str">
        <f t="shared" si="12"/>
        <v>FACICG092026</v>
      </c>
      <c r="F136" t="str">
        <f t="shared" si="12"/>
        <v>FACICG092027</v>
      </c>
      <c r="G136" t="s">
        <v>14</v>
      </c>
      <c r="H136" t="s">
        <v>1429</v>
      </c>
      <c r="I136" s="38" t="str">
        <f>VLOOKUP(J136,Planilha2!B:C,2,0)</f>
        <v>G09</v>
      </c>
      <c r="J136" s="80" t="s">
        <v>66</v>
      </c>
      <c r="K136" s="80" t="s">
        <v>145</v>
      </c>
      <c r="L136" s="80" t="s">
        <v>67</v>
      </c>
      <c r="M136" s="80" t="s">
        <v>164</v>
      </c>
      <c r="N136" s="80" t="s">
        <v>631</v>
      </c>
      <c r="O136" s="71" t="s">
        <v>1611</v>
      </c>
      <c r="P136" s="69" t="s">
        <v>69</v>
      </c>
      <c r="Q136" s="71">
        <v>3</v>
      </c>
      <c r="R136" s="71">
        <v>4</v>
      </c>
      <c r="S136" s="71">
        <v>4</v>
      </c>
      <c r="T136" s="71">
        <v>4</v>
      </c>
      <c r="U136" s="71">
        <v>5</v>
      </c>
      <c r="V136" s="71">
        <v>5</v>
      </c>
      <c r="W136" s="71">
        <v>5</v>
      </c>
      <c r="X136" s="71" t="s">
        <v>142</v>
      </c>
      <c r="Y136" s="82" t="s">
        <v>172</v>
      </c>
      <c r="Z136" s="82" t="s">
        <v>1471</v>
      </c>
      <c r="AA136" s="83" t="s">
        <v>382</v>
      </c>
      <c r="AB136" s="71" t="s">
        <v>144</v>
      </c>
      <c r="AC136" s="82" t="s">
        <v>630</v>
      </c>
      <c r="AD136" s="82" t="s">
        <v>1597</v>
      </c>
      <c r="AE136" s="69" t="s">
        <v>40</v>
      </c>
    </row>
    <row r="137" spans="1:31" ht="45" hidden="1">
      <c r="A137" t="str">
        <f t="shared" si="9"/>
        <v>FACICG112022</v>
      </c>
      <c r="B137" t="str">
        <f t="shared" si="10"/>
        <v>FACICG112023</v>
      </c>
      <c r="C137" t="str">
        <f t="shared" si="11"/>
        <v>FACICG112024</v>
      </c>
      <c r="D137" t="str">
        <f t="shared" si="12"/>
        <v>FACICG112025</v>
      </c>
      <c r="E137" t="str">
        <f t="shared" si="12"/>
        <v>FACICG112026</v>
      </c>
      <c r="F137" t="str">
        <f t="shared" si="12"/>
        <v>FACICG112027</v>
      </c>
      <c r="G137" t="s">
        <v>14</v>
      </c>
      <c r="H137" t="s">
        <v>1429</v>
      </c>
      <c r="I137" s="38" t="str">
        <f>VLOOKUP(J137,Planilha2!B:C,2,0)</f>
        <v>G11</v>
      </c>
      <c r="J137" s="80" t="s">
        <v>71</v>
      </c>
      <c r="K137" s="80" t="s">
        <v>145</v>
      </c>
      <c r="L137" s="80" t="s">
        <v>67</v>
      </c>
      <c r="M137" s="80" t="s">
        <v>164</v>
      </c>
      <c r="N137" s="80" t="s">
        <v>631</v>
      </c>
      <c r="O137" s="71" t="s">
        <v>1612</v>
      </c>
      <c r="P137" s="69" t="s">
        <v>69</v>
      </c>
      <c r="Q137" s="71">
        <v>4</v>
      </c>
      <c r="R137" s="71">
        <v>4</v>
      </c>
      <c r="S137" s="71">
        <v>4</v>
      </c>
      <c r="T137" s="71">
        <v>4</v>
      </c>
      <c r="U137" s="71">
        <v>5</v>
      </c>
      <c r="V137" s="71">
        <v>5</v>
      </c>
      <c r="W137" s="71">
        <v>5</v>
      </c>
      <c r="X137" s="71" t="s">
        <v>142</v>
      </c>
      <c r="Y137" s="82" t="s">
        <v>172</v>
      </c>
      <c r="Z137" s="82" t="s">
        <v>1471</v>
      </c>
      <c r="AA137" s="83" t="s">
        <v>382</v>
      </c>
      <c r="AB137" s="71" t="s">
        <v>144</v>
      </c>
      <c r="AC137" s="82" t="s">
        <v>630</v>
      </c>
      <c r="AD137" s="82" t="s">
        <v>1597</v>
      </c>
      <c r="AE137" s="69" t="s">
        <v>40</v>
      </c>
    </row>
    <row r="138" spans="1:31" ht="45" hidden="1">
      <c r="A138" t="str">
        <f t="shared" si="9"/>
        <v>FACICG172022</v>
      </c>
      <c r="B138" t="str">
        <f t="shared" si="10"/>
        <v>FACICG172023</v>
      </c>
      <c r="C138" t="str">
        <f t="shared" si="11"/>
        <v>FACICG172024</v>
      </c>
      <c r="D138" t="str">
        <f t="shared" si="12"/>
        <v>FACICG172025</v>
      </c>
      <c r="E138" t="str">
        <f t="shared" si="12"/>
        <v>FACICG172026</v>
      </c>
      <c r="F138" t="str">
        <f t="shared" si="12"/>
        <v>FACICG172027</v>
      </c>
      <c r="G138" t="s">
        <v>14</v>
      </c>
      <c r="H138" t="s">
        <v>1429</v>
      </c>
      <c r="I138" s="38" t="str">
        <f>VLOOKUP(J138,Planilha2!B:C,2,0)</f>
        <v>G17</v>
      </c>
      <c r="J138" s="80" t="s">
        <v>750</v>
      </c>
      <c r="K138" s="80" t="s">
        <v>165</v>
      </c>
      <c r="L138" s="80" t="s">
        <v>751</v>
      </c>
      <c r="M138" s="80" t="s">
        <v>164</v>
      </c>
      <c r="N138" s="80" t="s">
        <v>1452</v>
      </c>
      <c r="O138" s="71" t="s">
        <v>1613</v>
      </c>
      <c r="P138" s="69" t="s">
        <v>44</v>
      </c>
      <c r="Q138" s="81">
        <v>1.6500000000000001E-2</v>
      </c>
      <c r="R138" s="81">
        <v>1.7000000000000001E-2</v>
      </c>
      <c r="S138" s="81">
        <v>1.7000000000000001E-2</v>
      </c>
      <c r="T138" s="81">
        <v>1.7000000000000001E-2</v>
      </c>
      <c r="U138" s="81">
        <v>1.7000000000000001E-2</v>
      </c>
      <c r="V138" s="81">
        <v>1.7000000000000001E-2</v>
      </c>
      <c r="W138" s="81">
        <v>1.7000000000000001E-2</v>
      </c>
      <c r="X138" s="71" t="s">
        <v>142</v>
      </c>
      <c r="Y138" s="82" t="s">
        <v>172</v>
      </c>
      <c r="Z138" s="82" t="s">
        <v>1471</v>
      </c>
      <c r="AA138" s="83" t="s">
        <v>382</v>
      </c>
      <c r="AB138" s="71" t="s">
        <v>144</v>
      </c>
      <c r="AC138" s="82" t="s">
        <v>630</v>
      </c>
      <c r="AD138" s="82" t="s">
        <v>1597</v>
      </c>
      <c r="AE138" s="69" t="s">
        <v>40</v>
      </c>
    </row>
    <row r="139" spans="1:31" ht="45">
      <c r="A139" t="str">
        <f t="shared" si="9"/>
        <v>FACICEC012022</v>
      </c>
      <c r="B139" t="str">
        <f t="shared" si="10"/>
        <v>FACICEC012023</v>
      </c>
      <c r="C139" t="str">
        <f t="shared" si="11"/>
        <v>FACICEC012024</v>
      </c>
      <c r="D139" t="str">
        <f t="shared" si="12"/>
        <v>FACICEC012025</v>
      </c>
      <c r="E139" t="str">
        <f t="shared" si="12"/>
        <v>FACICEC012026</v>
      </c>
      <c r="F139" t="str">
        <f t="shared" si="12"/>
        <v>FACICEC012027</v>
      </c>
      <c r="G139" t="s">
        <v>14</v>
      </c>
      <c r="H139" t="s">
        <v>1429</v>
      </c>
      <c r="I139" s="38" t="str">
        <f>VLOOKUP(J139,Planilha2!B:C,2,0)</f>
        <v>EC01</v>
      </c>
      <c r="J139" s="80" t="s">
        <v>378</v>
      </c>
      <c r="K139" s="80" t="s">
        <v>145</v>
      </c>
      <c r="L139" s="80" t="s">
        <v>379</v>
      </c>
      <c r="M139" s="80" t="s">
        <v>381</v>
      </c>
      <c r="N139" s="80" t="s">
        <v>385</v>
      </c>
      <c r="O139" s="71" t="s">
        <v>1572</v>
      </c>
      <c r="P139" s="69" t="s">
        <v>44</v>
      </c>
      <c r="Q139" s="81">
        <v>0.33689999999999998</v>
      </c>
      <c r="R139" s="81">
        <v>0.4</v>
      </c>
      <c r="S139" s="81">
        <v>0.4</v>
      </c>
      <c r="T139" s="81">
        <v>0.5</v>
      </c>
      <c r="U139" s="81">
        <v>0.75</v>
      </c>
      <c r="V139" s="81">
        <v>1</v>
      </c>
      <c r="W139" s="81">
        <v>1</v>
      </c>
      <c r="X139" s="71" t="s">
        <v>142</v>
      </c>
      <c r="Y139" s="82" t="s">
        <v>172</v>
      </c>
      <c r="Z139" s="82" t="s">
        <v>1471</v>
      </c>
      <c r="AA139" s="83" t="s">
        <v>382</v>
      </c>
      <c r="AB139" s="71" t="s">
        <v>144</v>
      </c>
      <c r="AC139" s="82" t="s">
        <v>630</v>
      </c>
      <c r="AD139" s="82" t="s">
        <v>1614</v>
      </c>
      <c r="AE139" s="69" t="s">
        <v>40</v>
      </c>
    </row>
    <row r="140" spans="1:31" ht="45" hidden="1">
      <c r="A140" t="str">
        <f t="shared" si="9"/>
        <v>FACICExcluído2022</v>
      </c>
      <c r="B140" t="str">
        <f t="shared" si="10"/>
        <v>FACICExcluído2023</v>
      </c>
      <c r="C140" t="str">
        <f t="shared" si="11"/>
        <v>FACICExcluído2024</v>
      </c>
      <c r="D140" t="str">
        <f t="shared" si="12"/>
        <v>FACICExcluído2025</v>
      </c>
      <c r="E140" t="str">
        <f t="shared" si="12"/>
        <v>FACICExcluído2026</v>
      </c>
      <c r="F140" t="str">
        <f t="shared" si="12"/>
        <v>FACICExcluído2027</v>
      </c>
      <c r="G140" t="s">
        <v>14</v>
      </c>
      <c r="H140" t="s">
        <v>1429</v>
      </c>
      <c r="I140" s="38" t="str">
        <f>VLOOKUP(J140,Planilha2!B:C,2,0)</f>
        <v>Excluído</v>
      </c>
      <c r="J140" s="80" t="s">
        <v>1464</v>
      </c>
      <c r="K140" s="80" t="s">
        <v>165</v>
      </c>
      <c r="L140" s="80" t="s">
        <v>1465</v>
      </c>
      <c r="M140" s="80" t="s">
        <v>164</v>
      </c>
      <c r="N140" s="80" t="s">
        <v>1452</v>
      </c>
      <c r="O140" s="71" t="s">
        <v>1609</v>
      </c>
      <c r="P140" s="69" t="s">
        <v>44</v>
      </c>
      <c r="Q140" s="71"/>
      <c r="R140" s="71"/>
      <c r="S140" s="71"/>
      <c r="T140" s="71"/>
      <c r="U140" s="71"/>
      <c r="V140" s="71"/>
      <c r="W140" s="71"/>
      <c r="X140" s="71"/>
      <c r="Y140" s="82"/>
      <c r="Z140" s="82"/>
      <c r="AA140" s="83" t="s">
        <v>382</v>
      </c>
      <c r="AB140" s="71"/>
      <c r="AC140" s="71"/>
      <c r="AD140" s="71"/>
      <c r="AE140" s="69" t="s">
        <v>40</v>
      </c>
    </row>
    <row r="141" spans="1:31" ht="60" hidden="1">
      <c r="A141" t="str">
        <f t="shared" si="9"/>
        <v>FACICG192022</v>
      </c>
      <c r="B141" t="str">
        <f t="shared" si="10"/>
        <v>FACICG192023</v>
      </c>
      <c r="C141" t="str">
        <f t="shared" si="11"/>
        <v>FACICG192024</v>
      </c>
      <c r="D141" t="str">
        <f t="shared" si="12"/>
        <v>FACICG192025</v>
      </c>
      <c r="E141" t="str">
        <f t="shared" si="12"/>
        <v>FACICG192026</v>
      </c>
      <c r="F141" t="str">
        <f t="shared" si="12"/>
        <v>FACICG192027</v>
      </c>
      <c r="G141" t="s">
        <v>14</v>
      </c>
      <c r="H141" t="s">
        <v>1429</v>
      </c>
      <c r="I141" s="38" t="str">
        <f>VLOOKUP(J141,Planilha2!B:C,2,0)</f>
        <v>G19</v>
      </c>
      <c r="J141" s="80" t="s">
        <v>759</v>
      </c>
      <c r="K141" s="80" t="s">
        <v>165</v>
      </c>
      <c r="L141" s="80" t="s">
        <v>760</v>
      </c>
      <c r="M141" s="80" t="s">
        <v>164</v>
      </c>
      <c r="N141" s="80" t="s">
        <v>1452</v>
      </c>
      <c r="O141" s="71" t="s">
        <v>1574</v>
      </c>
      <c r="P141" s="69" t="s">
        <v>44</v>
      </c>
      <c r="Q141" s="81">
        <v>0</v>
      </c>
      <c r="R141" s="81">
        <v>1</v>
      </c>
      <c r="S141" s="81">
        <v>1</v>
      </c>
      <c r="T141" s="81">
        <v>1</v>
      </c>
      <c r="U141" s="81">
        <v>1</v>
      </c>
      <c r="V141" s="81">
        <v>1</v>
      </c>
      <c r="W141" s="81">
        <v>1</v>
      </c>
      <c r="X141" s="71" t="s">
        <v>142</v>
      </c>
      <c r="Y141" s="82" t="s">
        <v>172</v>
      </c>
      <c r="Z141" s="82" t="s">
        <v>1471</v>
      </c>
      <c r="AA141" s="83" t="s">
        <v>382</v>
      </c>
      <c r="AB141" s="71" t="s">
        <v>144</v>
      </c>
      <c r="AC141" s="82" t="s">
        <v>630</v>
      </c>
      <c r="AD141" s="82" t="s">
        <v>1597</v>
      </c>
      <c r="AE141" s="69" t="s">
        <v>40</v>
      </c>
    </row>
    <row r="142" spans="1:31" ht="45" hidden="1">
      <c r="A142" t="str">
        <f t="shared" si="9"/>
        <v>FACICG182022</v>
      </c>
      <c r="B142" t="str">
        <f t="shared" si="10"/>
        <v>FACICG182023</v>
      </c>
      <c r="C142" t="str">
        <f t="shared" si="11"/>
        <v>FACICG182024</v>
      </c>
      <c r="D142" t="str">
        <f t="shared" si="12"/>
        <v>FACICG182025</v>
      </c>
      <c r="E142" t="str">
        <f t="shared" si="12"/>
        <v>FACICG182026</v>
      </c>
      <c r="F142" t="str">
        <f t="shared" si="12"/>
        <v>FACICG182027</v>
      </c>
      <c r="G142" t="s">
        <v>14</v>
      </c>
      <c r="H142" t="s">
        <v>1429</v>
      </c>
      <c r="I142" s="38" t="str">
        <f>VLOOKUP(J142,Planilha2!B:C,2,0)</f>
        <v>G18</v>
      </c>
      <c r="J142" s="80" t="s">
        <v>755</v>
      </c>
      <c r="K142" s="69" t="s">
        <v>165</v>
      </c>
      <c r="L142" s="80" t="s">
        <v>1469</v>
      </c>
      <c r="M142" s="80" t="s">
        <v>164</v>
      </c>
      <c r="N142" s="80" t="s">
        <v>1452</v>
      </c>
      <c r="O142" s="71" t="s">
        <v>1470</v>
      </c>
      <c r="P142" s="69" t="s">
        <v>994</v>
      </c>
      <c r="Q142" s="81">
        <v>1</v>
      </c>
      <c r="R142" s="81">
        <v>1</v>
      </c>
      <c r="S142" s="81">
        <v>1</v>
      </c>
      <c r="T142" s="81">
        <v>1</v>
      </c>
      <c r="U142" s="81">
        <v>1</v>
      </c>
      <c r="V142" s="81">
        <v>1</v>
      </c>
      <c r="W142" s="81">
        <v>1</v>
      </c>
      <c r="X142" s="71" t="s">
        <v>142</v>
      </c>
      <c r="Y142" s="82" t="s">
        <v>172</v>
      </c>
      <c r="Z142" s="82" t="s">
        <v>1471</v>
      </c>
      <c r="AA142" s="83" t="s">
        <v>382</v>
      </c>
      <c r="AB142" s="71" t="s">
        <v>144</v>
      </c>
      <c r="AC142" s="82" t="s">
        <v>630</v>
      </c>
      <c r="AD142" s="82" t="s">
        <v>1597</v>
      </c>
      <c r="AE142" s="69" t="s">
        <v>40</v>
      </c>
    </row>
    <row r="143" spans="1:31" ht="45" hidden="1">
      <c r="A143" t="str">
        <f t="shared" si="9"/>
        <v>FACICG202022</v>
      </c>
      <c r="B143" t="str">
        <f t="shared" si="10"/>
        <v>FACICG202023</v>
      </c>
      <c r="C143" t="str">
        <f t="shared" si="11"/>
        <v>FACICG202024</v>
      </c>
      <c r="D143" t="str">
        <f t="shared" si="12"/>
        <v>FACICG202025</v>
      </c>
      <c r="E143" t="str">
        <f t="shared" si="12"/>
        <v>FACICG202026</v>
      </c>
      <c r="F143" t="str">
        <f t="shared" si="12"/>
        <v>FACICG202027</v>
      </c>
      <c r="G143" t="s">
        <v>14</v>
      </c>
      <c r="H143" t="s">
        <v>1429</v>
      </c>
      <c r="I143" s="38" t="str">
        <f>VLOOKUP(J143,Planilha2!B:C,2,0)</f>
        <v>G20</v>
      </c>
      <c r="J143" s="80" t="s">
        <v>762</v>
      </c>
      <c r="K143" s="69" t="s">
        <v>165</v>
      </c>
      <c r="L143" s="80" t="s">
        <v>1473</v>
      </c>
      <c r="M143" s="80" t="s">
        <v>164</v>
      </c>
      <c r="N143" s="80" t="s">
        <v>1452</v>
      </c>
      <c r="O143" s="71" t="s">
        <v>1474</v>
      </c>
      <c r="P143" s="69" t="s">
        <v>994</v>
      </c>
      <c r="Q143" s="81">
        <v>1</v>
      </c>
      <c r="R143" s="81">
        <v>1</v>
      </c>
      <c r="S143" s="81">
        <v>1</v>
      </c>
      <c r="T143" s="81">
        <v>1</v>
      </c>
      <c r="U143" s="81">
        <v>1</v>
      </c>
      <c r="V143" s="81">
        <v>1</v>
      </c>
      <c r="W143" s="81">
        <v>1</v>
      </c>
      <c r="X143" s="71" t="s">
        <v>142</v>
      </c>
      <c r="Y143" s="82" t="s">
        <v>172</v>
      </c>
      <c r="Z143" s="82" t="s">
        <v>1471</v>
      </c>
      <c r="AA143" s="83" t="s">
        <v>382</v>
      </c>
      <c r="AB143" s="71" t="s">
        <v>144</v>
      </c>
      <c r="AC143" s="82" t="s">
        <v>630</v>
      </c>
      <c r="AD143" s="82" t="s">
        <v>1597</v>
      </c>
      <c r="AE143" s="69" t="s">
        <v>40</v>
      </c>
    </row>
    <row r="144" spans="1:31" ht="45" hidden="1">
      <c r="A144" t="str">
        <f t="shared" si="9"/>
        <v>FACICPP022022</v>
      </c>
      <c r="B144" t="str">
        <f t="shared" si="10"/>
        <v>FACICPP022023</v>
      </c>
      <c r="C144" t="str">
        <f t="shared" si="11"/>
        <v>FACICPP022024</v>
      </c>
      <c r="D144" t="str">
        <f t="shared" si="12"/>
        <v>FACICPP022025</v>
      </c>
      <c r="E144" t="str">
        <f t="shared" si="12"/>
        <v>FACICPP022026</v>
      </c>
      <c r="F144" t="str">
        <f t="shared" si="12"/>
        <v>FACICPP022027</v>
      </c>
      <c r="G144" t="s">
        <v>14</v>
      </c>
      <c r="H144" t="s">
        <v>1476</v>
      </c>
      <c r="I144" s="38" t="str">
        <f>VLOOKUP(J144,Planilha2!B:C,2,0)</f>
        <v>PP02</v>
      </c>
      <c r="J144" s="80" t="s">
        <v>1615</v>
      </c>
      <c r="K144" s="80" t="s">
        <v>145</v>
      </c>
      <c r="L144" s="80" t="s">
        <v>1038</v>
      </c>
      <c r="M144" s="80" t="s">
        <v>1040</v>
      </c>
      <c r="N144" s="80" t="s">
        <v>1478</v>
      </c>
      <c r="O144" s="86" t="s">
        <v>1479</v>
      </c>
      <c r="P144" s="69" t="s">
        <v>69</v>
      </c>
      <c r="Q144" s="75">
        <v>4</v>
      </c>
      <c r="R144" s="75">
        <v>5</v>
      </c>
      <c r="S144" s="75">
        <v>5</v>
      </c>
      <c r="T144" s="75">
        <v>5</v>
      </c>
      <c r="U144" s="75">
        <v>5</v>
      </c>
      <c r="V144" s="75">
        <v>5</v>
      </c>
      <c r="W144" s="75">
        <v>5</v>
      </c>
      <c r="X144" s="71" t="s">
        <v>142</v>
      </c>
      <c r="Y144" s="71" t="s">
        <v>172</v>
      </c>
      <c r="Z144" s="71" t="s">
        <v>1471</v>
      </c>
      <c r="AA144" s="83" t="s">
        <v>382</v>
      </c>
      <c r="AB144" s="71" t="s">
        <v>144</v>
      </c>
      <c r="AC144" s="71" t="s">
        <v>1616</v>
      </c>
      <c r="AD144" s="71" t="s">
        <v>1617</v>
      </c>
      <c r="AE144" s="69" t="s">
        <v>1030</v>
      </c>
    </row>
    <row r="145" spans="1:31" ht="45" hidden="1">
      <c r="A145" t="str">
        <f t="shared" si="9"/>
        <v>FACICPP032022</v>
      </c>
      <c r="B145" t="str">
        <f t="shared" si="10"/>
        <v>FACICPP032023</v>
      </c>
      <c r="C145" t="str">
        <f t="shared" si="11"/>
        <v>FACICPP032024</v>
      </c>
      <c r="D145" t="str">
        <f t="shared" si="12"/>
        <v>FACICPP032025</v>
      </c>
      <c r="E145" t="str">
        <f t="shared" si="12"/>
        <v>FACICPP032026</v>
      </c>
      <c r="F145" t="str">
        <f t="shared" si="12"/>
        <v>FACICPP032027</v>
      </c>
      <c r="G145" t="s">
        <v>14</v>
      </c>
      <c r="H145" t="s">
        <v>1476</v>
      </c>
      <c r="I145" s="38" t="str">
        <f>VLOOKUP(J145,Planilha2!B:C,2,0)</f>
        <v>PP03</v>
      </c>
      <c r="J145" s="80" t="s">
        <v>1618</v>
      </c>
      <c r="K145" s="80" t="s">
        <v>145</v>
      </c>
      <c r="L145" s="80" t="s">
        <v>1619</v>
      </c>
      <c r="M145" s="80" t="s">
        <v>139</v>
      </c>
      <c r="N145" s="80" t="s">
        <v>1478</v>
      </c>
      <c r="O145" s="86" t="s">
        <v>1620</v>
      </c>
      <c r="P145" s="69" t="s">
        <v>309</v>
      </c>
      <c r="Q145" s="75">
        <v>65</v>
      </c>
      <c r="R145" s="75">
        <v>55</v>
      </c>
      <c r="S145" s="75">
        <v>58</v>
      </c>
      <c r="T145" s="75">
        <v>60</v>
      </c>
      <c r="U145" s="75">
        <v>65</v>
      </c>
      <c r="V145" s="75">
        <v>68</v>
      </c>
      <c r="W145" s="75">
        <v>70</v>
      </c>
      <c r="X145" s="71" t="s">
        <v>171</v>
      </c>
      <c r="Y145" s="71" t="s">
        <v>172</v>
      </c>
      <c r="Z145" s="71" t="s">
        <v>1471</v>
      </c>
      <c r="AA145" s="83" t="s">
        <v>382</v>
      </c>
      <c r="AB145" s="71" t="s">
        <v>144</v>
      </c>
      <c r="AC145" s="71" t="s">
        <v>1621</v>
      </c>
      <c r="AD145" s="71" t="s">
        <v>1617</v>
      </c>
      <c r="AE145" s="69" t="s">
        <v>1030</v>
      </c>
    </row>
    <row r="146" spans="1:31" ht="45" hidden="1">
      <c r="A146" t="str">
        <f t="shared" si="9"/>
        <v>FACICPP012022</v>
      </c>
      <c r="B146" t="str">
        <f t="shared" si="10"/>
        <v>FACICPP012023</v>
      </c>
      <c r="C146" t="str">
        <f t="shared" si="11"/>
        <v>FACICPP012024</v>
      </c>
      <c r="D146" t="str">
        <f t="shared" si="12"/>
        <v>FACICPP012025</v>
      </c>
      <c r="E146" t="str">
        <f t="shared" si="12"/>
        <v>FACICPP012026</v>
      </c>
      <c r="F146" t="str">
        <f t="shared" si="12"/>
        <v>FACICPP012027</v>
      </c>
      <c r="G146" t="s">
        <v>14</v>
      </c>
      <c r="H146" t="s">
        <v>1476</v>
      </c>
      <c r="I146" s="38" t="str">
        <f>VLOOKUP(J146,Planilha2!B:C,2,0)</f>
        <v>PP01</v>
      </c>
      <c r="J146" s="80" t="s">
        <v>1622</v>
      </c>
      <c r="K146" s="80" t="s">
        <v>145</v>
      </c>
      <c r="L146" s="80" t="s">
        <v>1623</v>
      </c>
      <c r="M146" s="80" t="s">
        <v>139</v>
      </c>
      <c r="N146" s="80" t="s">
        <v>1036</v>
      </c>
      <c r="O146" s="86" t="s">
        <v>1624</v>
      </c>
      <c r="P146" s="69" t="s">
        <v>994</v>
      </c>
      <c r="Q146" s="75">
        <v>2</v>
      </c>
      <c r="R146" s="75">
        <v>2</v>
      </c>
      <c r="S146" s="75">
        <v>2</v>
      </c>
      <c r="T146" s="75">
        <v>2</v>
      </c>
      <c r="U146" s="75">
        <v>2</v>
      </c>
      <c r="V146" s="75">
        <v>2</v>
      </c>
      <c r="W146" s="75">
        <v>2</v>
      </c>
      <c r="X146" s="71" t="s">
        <v>171</v>
      </c>
      <c r="Y146" s="71" t="s">
        <v>172</v>
      </c>
      <c r="Z146" s="71" t="s">
        <v>1471</v>
      </c>
      <c r="AA146" s="83" t="s">
        <v>382</v>
      </c>
      <c r="AB146" s="71" t="s">
        <v>144</v>
      </c>
      <c r="AC146" s="71" t="s">
        <v>1625</v>
      </c>
      <c r="AD146" s="71" t="s">
        <v>1626</v>
      </c>
      <c r="AE146" s="69" t="s">
        <v>1030</v>
      </c>
    </row>
    <row r="147" spans="1:31" ht="45" hidden="1">
      <c r="A147" t="str">
        <f t="shared" si="9"/>
        <v>FACICExcluído2022</v>
      </c>
      <c r="B147" t="str">
        <f t="shared" si="10"/>
        <v>FACICExcluído2023</v>
      </c>
      <c r="C147" t="str">
        <f t="shared" si="11"/>
        <v>FACICExcluído2024</v>
      </c>
      <c r="D147" t="str">
        <f t="shared" si="12"/>
        <v>FACICExcluído2025</v>
      </c>
      <c r="E147" t="str">
        <f t="shared" si="12"/>
        <v>FACICExcluído2026</v>
      </c>
      <c r="F147" t="str">
        <f t="shared" si="12"/>
        <v>FACICExcluído2027</v>
      </c>
      <c r="G147" t="s">
        <v>14</v>
      </c>
      <c r="H147" t="s">
        <v>1476</v>
      </c>
      <c r="I147" s="38" t="str">
        <f>VLOOKUP(J147,Planilha2!B:C,2,0)</f>
        <v>Excluído</v>
      </c>
      <c r="J147" s="80" t="s">
        <v>1489</v>
      </c>
      <c r="K147" s="80" t="s">
        <v>165</v>
      </c>
      <c r="L147" s="80" t="s">
        <v>1490</v>
      </c>
      <c r="M147" s="80" t="s">
        <v>139</v>
      </c>
      <c r="N147" s="80" t="s">
        <v>1036</v>
      </c>
      <c r="O147" s="86" t="s">
        <v>1627</v>
      </c>
      <c r="P147" s="69" t="s">
        <v>1070</v>
      </c>
      <c r="Q147" s="75">
        <v>45</v>
      </c>
      <c r="R147" s="75">
        <v>60</v>
      </c>
      <c r="S147" s="75">
        <v>60</v>
      </c>
      <c r="T147" s="75">
        <v>70</v>
      </c>
      <c r="U147" s="75">
        <v>70</v>
      </c>
      <c r="V147" s="75">
        <v>70</v>
      </c>
      <c r="W147" s="75">
        <v>70</v>
      </c>
      <c r="X147" s="71" t="s">
        <v>171</v>
      </c>
      <c r="Y147" s="71" t="s">
        <v>172</v>
      </c>
      <c r="Z147" s="71" t="s">
        <v>1471</v>
      </c>
      <c r="AA147" s="83" t="s">
        <v>382</v>
      </c>
      <c r="AB147" s="71" t="s">
        <v>144</v>
      </c>
      <c r="AC147" s="71" t="s">
        <v>1628</v>
      </c>
      <c r="AD147" s="71" t="s">
        <v>1629</v>
      </c>
      <c r="AE147" s="69" t="s">
        <v>1030</v>
      </c>
    </row>
    <row r="148" spans="1:31" ht="45" hidden="1">
      <c r="A148" t="str">
        <f t="shared" si="9"/>
        <v>FACICExcluído2022</v>
      </c>
      <c r="B148" t="str">
        <f t="shared" si="10"/>
        <v>FACICExcluído2023</v>
      </c>
      <c r="C148" t="str">
        <f t="shared" si="11"/>
        <v>FACICExcluído2024</v>
      </c>
      <c r="D148" t="str">
        <f t="shared" si="12"/>
        <v>FACICExcluído2025</v>
      </c>
      <c r="E148" t="str">
        <f t="shared" si="12"/>
        <v>FACICExcluído2026</v>
      </c>
      <c r="F148" t="str">
        <f t="shared" si="12"/>
        <v>FACICExcluído2027</v>
      </c>
      <c r="G148" t="s">
        <v>14</v>
      </c>
      <c r="H148" t="s">
        <v>1476</v>
      </c>
      <c r="I148" s="38" t="str">
        <f>VLOOKUP(J148,Planilha2!B:C,2,0)</f>
        <v>Excluído</v>
      </c>
      <c r="J148" s="80" t="s">
        <v>1493</v>
      </c>
      <c r="K148" s="80" t="s">
        <v>165</v>
      </c>
      <c r="L148" s="80" t="s">
        <v>1494</v>
      </c>
      <c r="M148" s="80" t="s">
        <v>139</v>
      </c>
      <c r="N148" s="80" t="s">
        <v>1036</v>
      </c>
      <c r="O148" s="86" t="s">
        <v>1630</v>
      </c>
      <c r="P148" s="69" t="s">
        <v>1070</v>
      </c>
      <c r="Q148" s="75">
        <v>0</v>
      </c>
      <c r="R148" s="75">
        <v>70</v>
      </c>
      <c r="S148" s="75">
        <v>70</v>
      </c>
      <c r="T148" s="75">
        <v>70</v>
      </c>
      <c r="U148" s="75">
        <v>70</v>
      </c>
      <c r="V148" s="75">
        <v>70</v>
      </c>
      <c r="W148" s="75">
        <v>70</v>
      </c>
      <c r="X148" s="71" t="s">
        <v>142</v>
      </c>
      <c r="Y148" s="71" t="s">
        <v>172</v>
      </c>
      <c r="Z148" s="71" t="s">
        <v>1471</v>
      </c>
      <c r="AA148" s="83" t="s">
        <v>382</v>
      </c>
      <c r="AB148" s="71" t="s">
        <v>144</v>
      </c>
      <c r="AC148" s="71" t="s">
        <v>1631</v>
      </c>
      <c r="AD148" s="71" t="s">
        <v>1629</v>
      </c>
      <c r="AE148" s="69" t="s">
        <v>1030</v>
      </c>
    </row>
    <row r="149" spans="1:31" ht="45" hidden="1">
      <c r="A149" t="str">
        <f t="shared" si="9"/>
        <v>FACICPP042022</v>
      </c>
      <c r="B149" t="str">
        <f t="shared" si="10"/>
        <v>FACICPP042023</v>
      </c>
      <c r="C149" t="str">
        <f t="shared" si="11"/>
        <v>FACICPP042024</v>
      </c>
      <c r="D149" t="str">
        <f t="shared" si="12"/>
        <v>FACICPP042025</v>
      </c>
      <c r="E149" t="str">
        <f t="shared" si="12"/>
        <v>FACICPP042026</v>
      </c>
      <c r="F149" t="str">
        <f t="shared" si="12"/>
        <v>FACICPP042027</v>
      </c>
      <c r="G149" t="s">
        <v>14</v>
      </c>
      <c r="H149" t="s">
        <v>1476</v>
      </c>
      <c r="I149" s="38" t="str">
        <f>VLOOKUP(J149,Planilha2!B:C,2,0)</f>
        <v>PP04</v>
      </c>
      <c r="J149" s="80" t="s">
        <v>1495</v>
      </c>
      <c r="K149" s="80" t="s">
        <v>165</v>
      </c>
      <c r="L149" s="80" t="s">
        <v>1496</v>
      </c>
      <c r="M149" s="80" t="s">
        <v>139</v>
      </c>
      <c r="N149" s="80" t="s">
        <v>1036</v>
      </c>
      <c r="O149" s="86"/>
      <c r="P149" s="69" t="s">
        <v>44</v>
      </c>
      <c r="Q149" s="75"/>
      <c r="R149" s="75"/>
      <c r="S149" s="75"/>
      <c r="T149" s="75"/>
      <c r="U149" s="75"/>
      <c r="V149" s="75"/>
      <c r="W149" s="75"/>
      <c r="X149" s="71" t="s">
        <v>142</v>
      </c>
      <c r="Y149" s="71"/>
      <c r="Z149" s="71"/>
      <c r="AA149" s="83" t="s">
        <v>382</v>
      </c>
      <c r="AB149" s="71"/>
      <c r="AC149" s="71"/>
      <c r="AD149" s="71"/>
      <c r="AE149" s="69" t="s">
        <v>1030</v>
      </c>
    </row>
    <row r="150" spans="1:31" ht="45" hidden="1">
      <c r="A150" t="str">
        <f t="shared" si="9"/>
        <v>FACIC?2022</v>
      </c>
      <c r="B150" t="str">
        <f t="shared" si="10"/>
        <v>FACIC?2023</v>
      </c>
      <c r="C150" t="str">
        <f t="shared" si="11"/>
        <v>FACIC?2024</v>
      </c>
      <c r="D150" t="str">
        <f t="shared" si="12"/>
        <v>FACIC?2025</v>
      </c>
      <c r="E150" t="str">
        <f t="shared" si="12"/>
        <v>FACIC?2026</v>
      </c>
      <c r="F150" t="str">
        <f t="shared" si="12"/>
        <v>FACIC?2027</v>
      </c>
      <c r="G150" t="s">
        <v>14</v>
      </c>
      <c r="H150" t="s">
        <v>1476</v>
      </c>
      <c r="I150" s="38" t="str">
        <f>VLOOKUP(J150,Planilha2!B:C,2,0)</f>
        <v>?</v>
      </c>
      <c r="J150" s="80" t="s">
        <v>1497</v>
      </c>
      <c r="K150" s="80" t="s">
        <v>165</v>
      </c>
      <c r="L150" s="80" t="s">
        <v>1498</v>
      </c>
      <c r="M150" s="80" t="s">
        <v>139</v>
      </c>
      <c r="N150" s="80" t="s">
        <v>1036</v>
      </c>
      <c r="O150" s="86"/>
      <c r="P150" s="69"/>
      <c r="Q150" s="75"/>
      <c r="R150" s="75"/>
      <c r="S150" s="75"/>
      <c r="T150" s="75"/>
      <c r="U150" s="75"/>
      <c r="V150" s="75"/>
      <c r="W150" s="75"/>
      <c r="X150" s="71"/>
      <c r="Y150" s="71"/>
      <c r="Z150" s="71"/>
      <c r="AA150" s="83"/>
      <c r="AB150" s="71"/>
      <c r="AC150" s="71"/>
      <c r="AD150" s="71"/>
      <c r="AE150" s="69" t="s">
        <v>1030</v>
      </c>
    </row>
    <row r="151" spans="1:31" ht="45" hidden="1">
      <c r="A151" t="str">
        <f t="shared" si="9"/>
        <v>FACICPP052022</v>
      </c>
      <c r="B151" t="str">
        <f t="shared" si="10"/>
        <v>FACICPP052023</v>
      </c>
      <c r="C151" t="str">
        <f t="shared" si="11"/>
        <v>FACICPP052024</v>
      </c>
      <c r="D151" t="str">
        <f t="shared" si="12"/>
        <v>FACICPP052025</v>
      </c>
      <c r="E151" t="str">
        <f t="shared" si="12"/>
        <v>FACICPP052026</v>
      </c>
      <c r="F151" t="str">
        <f t="shared" si="12"/>
        <v>FACICPP052027</v>
      </c>
      <c r="G151" t="s">
        <v>14</v>
      </c>
      <c r="H151" t="s">
        <v>1476</v>
      </c>
      <c r="I151" s="38" t="str">
        <f>VLOOKUP(J151,Planilha2!B:C,2,0)</f>
        <v>PP05</v>
      </c>
      <c r="J151" s="80" t="s">
        <v>1047</v>
      </c>
      <c r="K151" s="80" t="s">
        <v>165</v>
      </c>
      <c r="L151" s="80" t="s">
        <v>1048</v>
      </c>
      <c r="M151" s="80" t="s">
        <v>139</v>
      </c>
      <c r="N151" s="80" t="s">
        <v>1036</v>
      </c>
      <c r="O151" s="86"/>
      <c r="P151" s="69"/>
      <c r="Q151" s="75"/>
      <c r="R151" s="75"/>
      <c r="S151" s="75"/>
      <c r="T151" s="75"/>
      <c r="U151" s="75"/>
      <c r="V151" s="75"/>
      <c r="W151" s="75"/>
      <c r="X151" s="71"/>
      <c r="Y151" s="71"/>
      <c r="Z151" s="71"/>
      <c r="AA151" s="83"/>
      <c r="AB151" s="71"/>
      <c r="AC151" s="71"/>
      <c r="AD151" s="71"/>
      <c r="AE151" s="69" t="s">
        <v>1030</v>
      </c>
    </row>
    <row r="152" spans="1:31" ht="45" hidden="1">
      <c r="A152" t="str">
        <f t="shared" si="9"/>
        <v>FACICPP062022</v>
      </c>
      <c r="B152" t="str">
        <f t="shared" si="10"/>
        <v>FACICPP062023</v>
      </c>
      <c r="C152" t="str">
        <f t="shared" si="11"/>
        <v>FACICPP062024</v>
      </c>
      <c r="D152" t="str">
        <f t="shared" si="12"/>
        <v>FACICPP062025</v>
      </c>
      <c r="E152" t="str">
        <f t="shared" si="12"/>
        <v>FACICPP062026</v>
      </c>
      <c r="F152" t="str">
        <f t="shared" si="12"/>
        <v>FACICPP062027</v>
      </c>
      <c r="G152" t="s">
        <v>14</v>
      </c>
      <c r="H152" t="s">
        <v>1476</v>
      </c>
      <c r="I152" s="38" t="str">
        <f>VLOOKUP(J152,Planilha2!B:C,2,0)</f>
        <v>PP06</v>
      </c>
      <c r="J152" s="80" t="s">
        <v>1050</v>
      </c>
      <c r="K152" s="80" t="s">
        <v>165</v>
      </c>
      <c r="L152" s="80" t="s">
        <v>1499</v>
      </c>
      <c r="M152" s="80" t="s">
        <v>139</v>
      </c>
      <c r="N152" s="80" t="s">
        <v>1036</v>
      </c>
      <c r="O152" s="86"/>
      <c r="P152" s="69"/>
      <c r="Q152" s="75"/>
      <c r="R152" s="75"/>
      <c r="S152" s="75"/>
      <c r="T152" s="75"/>
      <c r="U152" s="75"/>
      <c r="V152" s="75"/>
      <c r="W152" s="75"/>
      <c r="X152" s="71"/>
      <c r="Y152" s="71"/>
      <c r="Z152" s="71"/>
      <c r="AA152" s="83"/>
      <c r="AB152" s="71"/>
      <c r="AC152" s="71"/>
      <c r="AD152" s="71"/>
      <c r="AE152" s="69" t="s">
        <v>1030</v>
      </c>
    </row>
    <row r="153" spans="1:31" ht="45" hidden="1">
      <c r="A153" t="str">
        <f t="shared" si="9"/>
        <v>FACICPP072022</v>
      </c>
      <c r="B153" t="str">
        <f t="shared" si="10"/>
        <v>FACICPP072023</v>
      </c>
      <c r="C153" t="str">
        <f t="shared" si="11"/>
        <v>FACICPP072024</v>
      </c>
      <c r="D153" t="str">
        <f t="shared" si="12"/>
        <v>FACICPP072025</v>
      </c>
      <c r="E153" t="str">
        <f t="shared" si="12"/>
        <v>FACICPP072026</v>
      </c>
      <c r="F153" t="str">
        <f t="shared" si="12"/>
        <v>FACICPP072027</v>
      </c>
      <c r="G153" t="s">
        <v>14</v>
      </c>
      <c r="H153" t="s">
        <v>1476</v>
      </c>
      <c r="I153" s="38" t="str">
        <f>VLOOKUP(J153,Planilha2!B:C,2,0)</f>
        <v>PP07</v>
      </c>
      <c r="J153" s="80" t="s">
        <v>1054</v>
      </c>
      <c r="K153" s="80" t="s">
        <v>165</v>
      </c>
      <c r="L153" s="80" t="s">
        <v>1055</v>
      </c>
      <c r="M153" s="80" t="s">
        <v>139</v>
      </c>
      <c r="N153" s="80" t="s">
        <v>1036</v>
      </c>
      <c r="O153" s="86"/>
      <c r="P153" s="69"/>
      <c r="Q153" s="75"/>
      <c r="R153" s="75"/>
      <c r="S153" s="75"/>
      <c r="T153" s="75"/>
      <c r="U153" s="75"/>
      <c r="V153" s="75"/>
      <c r="W153" s="75"/>
      <c r="X153" s="71"/>
      <c r="Y153" s="71"/>
      <c r="Z153" s="71"/>
      <c r="AA153" s="83"/>
      <c r="AB153" s="71"/>
      <c r="AC153" s="71"/>
      <c r="AD153" s="71"/>
      <c r="AE153" s="69" t="s">
        <v>1030</v>
      </c>
    </row>
    <row r="154" spans="1:31" ht="108.75" hidden="1">
      <c r="A154" t="str">
        <f t="shared" si="9"/>
        <v>FACICPP082022</v>
      </c>
      <c r="B154" t="str">
        <f t="shared" si="10"/>
        <v>FACICPP082023</v>
      </c>
      <c r="C154" t="str">
        <f t="shared" si="11"/>
        <v>FACICPP082024</v>
      </c>
      <c r="D154" t="str">
        <f t="shared" si="12"/>
        <v>FACICPP082025</v>
      </c>
      <c r="E154" t="str">
        <f t="shared" si="12"/>
        <v>FACICPP082026</v>
      </c>
      <c r="F154" t="str">
        <f t="shared" si="12"/>
        <v>FACICPP082027</v>
      </c>
      <c r="G154" t="s">
        <v>14</v>
      </c>
      <c r="H154" t="s">
        <v>1476</v>
      </c>
      <c r="I154" s="38" t="s">
        <v>112</v>
      </c>
      <c r="J154" s="80" t="s">
        <v>1632</v>
      </c>
      <c r="K154" s="80" t="s">
        <v>165</v>
      </c>
      <c r="L154" s="80" t="s">
        <v>1058</v>
      </c>
      <c r="M154" s="80" t="s">
        <v>381</v>
      </c>
      <c r="N154" s="80" t="s">
        <v>1501</v>
      </c>
      <c r="O154" s="86" t="s">
        <v>1502</v>
      </c>
      <c r="P154" s="69" t="s">
        <v>44</v>
      </c>
      <c r="Q154" s="75"/>
      <c r="R154" s="75"/>
      <c r="S154" s="75"/>
      <c r="T154" s="75"/>
      <c r="U154" s="75"/>
      <c r="V154" s="75"/>
      <c r="W154" s="75"/>
      <c r="X154" s="71"/>
      <c r="Y154" s="71"/>
      <c r="Z154" s="71"/>
      <c r="AA154" s="83" t="s">
        <v>382</v>
      </c>
      <c r="AB154" s="71"/>
      <c r="AC154" s="71"/>
      <c r="AD154" s="71"/>
      <c r="AE154" s="69" t="s">
        <v>1030</v>
      </c>
    </row>
    <row r="155" spans="1:31" ht="81" hidden="1">
      <c r="A155" t="str">
        <f t="shared" si="9"/>
        <v>FACICPP092022</v>
      </c>
      <c r="B155" t="str">
        <f t="shared" si="10"/>
        <v>FACICPP092023</v>
      </c>
      <c r="C155" t="str">
        <f t="shared" si="11"/>
        <v>FACICPP092024</v>
      </c>
      <c r="D155" t="str">
        <f t="shared" si="12"/>
        <v>FACICPP092025</v>
      </c>
      <c r="E155" t="str">
        <f t="shared" si="12"/>
        <v>FACICPP092026</v>
      </c>
      <c r="F155" t="str">
        <f t="shared" si="12"/>
        <v>FACICPP092027</v>
      </c>
      <c r="G155" t="s">
        <v>14</v>
      </c>
      <c r="H155" t="s">
        <v>1476</v>
      </c>
      <c r="I155" s="38" t="s">
        <v>113</v>
      </c>
      <c r="J155" s="80" t="s">
        <v>1633</v>
      </c>
      <c r="K155" s="80" t="s">
        <v>145</v>
      </c>
      <c r="L155" s="80" t="s">
        <v>1634</v>
      </c>
      <c r="M155" s="80" t="s">
        <v>164</v>
      </c>
      <c r="N155" s="80" t="s">
        <v>1501</v>
      </c>
      <c r="O155" s="86" t="s">
        <v>1635</v>
      </c>
      <c r="P155" s="69" t="s">
        <v>44</v>
      </c>
      <c r="Q155" s="75">
        <v>65</v>
      </c>
      <c r="R155" s="75">
        <v>65</v>
      </c>
      <c r="S155" s="75">
        <v>65</v>
      </c>
      <c r="T155" s="75">
        <v>65</v>
      </c>
      <c r="U155" s="75">
        <v>65</v>
      </c>
      <c r="V155" s="75">
        <v>65</v>
      </c>
      <c r="W155" s="75">
        <v>65</v>
      </c>
      <c r="X155" s="71" t="s">
        <v>142</v>
      </c>
      <c r="Y155" s="71" t="s">
        <v>172</v>
      </c>
      <c r="Z155" s="71" t="s">
        <v>1471</v>
      </c>
      <c r="AA155" s="83" t="s">
        <v>382</v>
      </c>
      <c r="AB155" s="71" t="s">
        <v>144</v>
      </c>
      <c r="AC155" s="71" t="s">
        <v>1636</v>
      </c>
      <c r="AD155" s="71" t="s">
        <v>1617</v>
      </c>
      <c r="AE155" s="69" t="s">
        <v>1030</v>
      </c>
    </row>
    <row r="156" spans="1:31" ht="45" hidden="1">
      <c r="A156" t="str">
        <f t="shared" si="9"/>
        <v>FACICPP102022</v>
      </c>
      <c r="B156" t="str">
        <f t="shared" si="10"/>
        <v>FACICPP102023</v>
      </c>
      <c r="C156" t="str">
        <f t="shared" si="11"/>
        <v>FACICPP102024</v>
      </c>
      <c r="D156" t="str">
        <f t="shared" si="12"/>
        <v>FACICPP102025</v>
      </c>
      <c r="E156" t="str">
        <f t="shared" si="12"/>
        <v>FACICPP102026</v>
      </c>
      <c r="F156" t="str">
        <f t="shared" si="12"/>
        <v>FACICPP102027</v>
      </c>
      <c r="G156" t="s">
        <v>14</v>
      </c>
      <c r="H156" t="s">
        <v>1476</v>
      </c>
      <c r="I156" s="38" t="str">
        <f>VLOOKUP(J156,Planilha2!B:C,2,0)</f>
        <v>PP10</v>
      </c>
      <c r="J156" s="80" t="s">
        <v>1063</v>
      </c>
      <c r="K156" s="80" t="s">
        <v>145</v>
      </c>
      <c r="L156" s="80" t="s">
        <v>1508</v>
      </c>
      <c r="M156" s="80" t="s">
        <v>164</v>
      </c>
      <c r="N156" s="80" t="s">
        <v>1501</v>
      </c>
      <c r="O156" s="86" t="s">
        <v>1509</v>
      </c>
      <c r="P156" s="69" t="s">
        <v>749</v>
      </c>
      <c r="Q156" s="75">
        <v>7</v>
      </c>
      <c r="R156" s="75">
        <v>7</v>
      </c>
      <c r="S156" s="75">
        <v>7</v>
      </c>
      <c r="T156" s="75">
        <v>7</v>
      </c>
      <c r="U156" s="75">
        <v>8</v>
      </c>
      <c r="V156" s="75">
        <v>8</v>
      </c>
      <c r="W156" s="75">
        <v>8</v>
      </c>
      <c r="X156" s="71" t="s">
        <v>142</v>
      </c>
      <c r="Y156" s="71" t="s">
        <v>172</v>
      </c>
      <c r="Z156" s="71" t="s">
        <v>1471</v>
      </c>
      <c r="AA156" s="83" t="s">
        <v>382</v>
      </c>
      <c r="AB156" s="71" t="s">
        <v>144</v>
      </c>
      <c r="AC156" s="71" t="s">
        <v>1637</v>
      </c>
      <c r="AD156" s="71" t="s">
        <v>1617</v>
      </c>
      <c r="AE156" s="69" t="s">
        <v>1030</v>
      </c>
    </row>
    <row r="157" spans="1:31" ht="45" hidden="1">
      <c r="A157" t="str">
        <f t="shared" si="9"/>
        <v>FACICExcluído2022</v>
      </c>
      <c r="B157" t="str">
        <f t="shared" si="10"/>
        <v>FACICExcluído2023</v>
      </c>
      <c r="C157" t="str">
        <f t="shared" si="11"/>
        <v>FACICExcluído2024</v>
      </c>
      <c r="D157" t="str">
        <f t="shared" si="12"/>
        <v>FACICExcluído2025</v>
      </c>
      <c r="E157" t="str">
        <f t="shared" si="12"/>
        <v>FACICExcluído2026</v>
      </c>
      <c r="F157" t="str">
        <f t="shared" si="12"/>
        <v>FACICExcluído2027</v>
      </c>
      <c r="G157" t="s">
        <v>14</v>
      </c>
      <c r="H157" t="s">
        <v>1476</v>
      </c>
      <c r="I157" s="38" t="str">
        <f>VLOOKUP(J157,Planilha2!B:C,2,0)</f>
        <v>Excluído</v>
      </c>
      <c r="J157" s="80" t="s">
        <v>1511</v>
      </c>
      <c r="K157" s="80" t="s">
        <v>165</v>
      </c>
      <c r="L157" s="80" t="s">
        <v>1512</v>
      </c>
      <c r="M157" s="80" t="s">
        <v>164</v>
      </c>
      <c r="N157" s="80" t="s">
        <v>1501</v>
      </c>
      <c r="O157" s="71" t="s">
        <v>1638</v>
      </c>
      <c r="P157" s="69" t="s">
        <v>44</v>
      </c>
      <c r="Q157" s="71">
        <v>43</v>
      </c>
      <c r="R157" s="71">
        <v>50</v>
      </c>
      <c r="S157" s="71">
        <v>55</v>
      </c>
      <c r="T157" s="71">
        <v>60</v>
      </c>
      <c r="U157" s="71">
        <v>60</v>
      </c>
      <c r="V157" s="71">
        <v>60</v>
      </c>
      <c r="W157" s="71">
        <v>60</v>
      </c>
      <c r="X157" s="71" t="s">
        <v>142</v>
      </c>
      <c r="Y157" s="71" t="s">
        <v>172</v>
      </c>
      <c r="Z157" s="71" t="s">
        <v>1471</v>
      </c>
      <c r="AA157" s="83" t="s">
        <v>382</v>
      </c>
      <c r="AB157" s="71" t="s">
        <v>144</v>
      </c>
      <c r="AC157" s="71" t="s">
        <v>1639</v>
      </c>
      <c r="AD157" s="71" t="s">
        <v>1617</v>
      </c>
      <c r="AE157" s="69" t="s">
        <v>1030</v>
      </c>
    </row>
    <row r="158" spans="1:31" ht="45" hidden="1">
      <c r="A158" t="str">
        <f t="shared" si="9"/>
        <v>FACICExcluído2022</v>
      </c>
      <c r="B158" t="str">
        <f t="shared" si="10"/>
        <v>FACICExcluído2023</v>
      </c>
      <c r="C158" t="str">
        <f t="shared" si="11"/>
        <v>FACICExcluído2024</v>
      </c>
      <c r="D158" t="str">
        <f t="shared" si="12"/>
        <v>FACICExcluído2025</v>
      </c>
      <c r="E158" t="str">
        <f t="shared" si="12"/>
        <v>FACICExcluído2026</v>
      </c>
      <c r="F158" t="str">
        <f t="shared" si="12"/>
        <v>FACICExcluído2027</v>
      </c>
      <c r="G158" t="s">
        <v>14</v>
      </c>
      <c r="H158" t="s">
        <v>1476</v>
      </c>
      <c r="I158" s="38" t="str">
        <f>VLOOKUP(J158,Planilha2!B:C,2,0)</f>
        <v>Excluído</v>
      </c>
      <c r="J158" s="80" t="s">
        <v>1067</v>
      </c>
      <c r="K158" s="80" t="s">
        <v>145</v>
      </c>
      <c r="L158" s="80" t="s">
        <v>1068</v>
      </c>
      <c r="M158" s="80" t="s">
        <v>164</v>
      </c>
      <c r="N158" s="80" t="s">
        <v>1501</v>
      </c>
      <c r="O158" s="71" t="s">
        <v>1513</v>
      </c>
      <c r="P158" s="69" t="s">
        <v>1070</v>
      </c>
      <c r="Q158" s="71">
        <v>27</v>
      </c>
      <c r="R158" s="71">
        <v>28</v>
      </c>
      <c r="S158" s="71">
        <v>28</v>
      </c>
      <c r="T158" s="71">
        <v>29</v>
      </c>
      <c r="U158" s="71">
        <v>29</v>
      </c>
      <c r="V158" s="71">
        <v>30</v>
      </c>
      <c r="W158" s="71">
        <v>30</v>
      </c>
      <c r="X158" s="71" t="s">
        <v>142</v>
      </c>
      <c r="Y158" s="71" t="s">
        <v>172</v>
      </c>
      <c r="Z158" s="71" t="s">
        <v>1471</v>
      </c>
      <c r="AA158" s="83" t="s">
        <v>382</v>
      </c>
      <c r="AB158" s="71" t="s">
        <v>144</v>
      </c>
      <c r="AC158" s="71" t="s">
        <v>1640</v>
      </c>
      <c r="AD158" s="71" t="s">
        <v>1617</v>
      </c>
      <c r="AE158" s="69" t="s">
        <v>1030</v>
      </c>
    </row>
    <row r="159" spans="1:31" ht="45" hidden="1">
      <c r="A159" t="str">
        <f t="shared" si="9"/>
        <v>FACICExcluído2022</v>
      </c>
      <c r="B159" t="str">
        <f t="shared" si="10"/>
        <v>FACICExcluído2023</v>
      </c>
      <c r="C159" t="str">
        <f t="shared" si="11"/>
        <v>FACICExcluído2024</v>
      </c>
      <c r="D159" t="str">
        <f t="shared" si="12"/>
        <v>FACICExcluído2025</v>
      </c>
      <c r="E159" t="str">
        <f t="shared" si="12"/>
        <v>FACICExcluído2026</v>
      </c>
      <c r="F159" t="str">
        <f t="shared" si="12"/>
        <v>FACICExcluído2027</v>
      </c>
      <c r="G159" t="s">
        <v>14</v>
      </c>
      <c r="H159" t="s">
        <v>1476</v>
      </c>
      <c r="I159" s="38" t="str">
        <f>VLOOKUP(J159,Planilha2!B:C,2,0)</f>
        <v>Excluído</v>
      </c>
      <c r="J159" s="80" t="s">
        <v>1075</v>
      </c>
      <c r="K159" s="80" t="s">
        <v>145</v>
      </c>
      <c r="L159" s="80" t="s">
        <v>1076</v>
      </c>
      <c r="M159" s="80" t="s">
        <v>164</v>
      </c>
      <c r="N159" s="80" t="s">
        <v>1501</v>
      </c>
      <c r="O159" s="71" t="s">
        <v>1586</v>
      </c>
      <c r="P159" s="69" t="s">
        <v>1070</v>
      </c>
      <c r="Q159" s="71">
        <v>4</v>
      </c>
      <c r="R159" s="71">
        <v>4</v>
      </c>
      <c r="S159" s="71">
        <v>5</v>
      </c>
      <c r="T159" s="71">
        <v>5</v>
      </c>
      <c r="U159" s="71">
        <v>5</v>
      </c>
      <c r="V159" s="71">
        <v>5</v>
      </c>
      <c r="W159" s="71">
        <v>5</v>
      </c>
      <c r="X159" s="71" t="s">
        <v>142</v>
      </c>
      <c r="Y159" s="71" t="s">
        <v>172</v>
      </c>
      <c r="Z159" s="71" t="s">
        <v>1471</v>
      </c>
      <c r="AA159" s="83" t="s">
        <v>382</v>
      </c>
      <c r="AB159" s="71" t="s">
        <v>144</v>
      </c>
      <c r="AC159" s="71"/>
      <c r="AD159" s="71" t="s">
        <v>1617</v>
      </c>
      <c r="AE159" s="69" t="s">
        <v>1030</v>
      </c>
    </row>
    <row r="160" spans="1:31" ht="45" hidden="1">
      <c r="A160" t="str">
        <f t="shared" si="9"/>
        <v>FACICExcluído2022</v>
      </c>
      <c r="B160" t="str">
        <f t="shared" si="10"/>
        <v>FACICExcluído2023</v>
      </c>
      <c r="C160" t="str">
        <f t="shared" si="11"/>
        <v>FACICExcluído2024</v>
      </c>
      <c r="D160" t="str">
        <f t="shared" si="12"/>
        <v>FACICExcluído2025</v>
      </c>
      <c r="E160" t="str">
        <f t="shared" si="12"/>
        <v>FACICExcluído2026</v>
      </c>
      <c r="F160" t="str">
        <f t="shared" si="12"/>
        <v>FACICExcluído2027</v>
      </c>
      <c r="G160" t="s">
        <v>14</v>
      </c>
      <c r="H160" t="s">
        <v>1476</v>
      </c>
      <c r="I160" s="38" t="str">
        <f>VLOOKUP(J160,Planilha2!B:C,2,0)</f>
        <v>Excluído</v>
      </c>
      <c r="J160" s="80" t="s">
        <v>1079</v>
      </c>
      <c r="K160" s="80" t="s">
        <v>145</v>
      </c>
      <c r="L160" s="80" t="s">
        <v>1080</v>
      </c>
      <c r="M160" s="80" t="s">
        <v>164</v>
      </c>
      <c r="N160" s="80" t="s">
        <v>1501</v>
      </c>
      <c r="O160" s="71" t="s">
        <v>1587</v>
      </c>
      <c r="P160" s="69" t="s">
        <v>1082</v>
      </c>
      <c r="Q160" s="71">
        <v>0</v>
      </c>
      <c r="R160" s="71">
        <v>1</v>
      </c>
      <c r="S160" s="71">
        <v>1</v>
      </c>
      <c r="T160" s="71">
        <v>1</v>
      </c>
      <c r="U160" s="71">
        <v>1</v>
      </c>
      <c r="V160" s="71">
        <v>1</v>
      </c>
      <c r="W160" s="71">
        <v>1</v>
      </c>
      <c r="X160" s="71" t="s">
        <v>142</v>
      </c>
      <c r="Y160" s="71" t="s">
        <v>172</v>
      </c>
      <c r="Z160" s="71" t="s">
        <v>1471</v>
      </c>
      <c r="AA160" s="83" t="s">
        <v>382</v>
      </c>
      <c r="AB160" s="71" t="s">
        <v>144</v>
      </c>
      <c r="AC160" s="71" t="s">
        <v>1641</v>
      </c>
      <c r="AD160" s="71" t="s">
        <v>1629</v>
      </c>
      <c r="AE160" s="69" t="s">
        <v>1030</v>
      </c>
    </row>
    <row r="161" spans="1:31" ht="45" hidden="1">
      <c r="A161" t="str">
        <f t="shared" si="9"/>
        <v>FACICExcluído2022</v>
      </c>
      <c r="B161" t="str">
        <f t="shared" si="10"/>
        <v>FACICExcluído2023</v>
      </c>
      <c r="C161" t="str">
        <f t="shared" si="11"/>
        <v>FACICExcluído2024</v>
      </c>
      <c r="D161" t="str">
        <f t="shared" si="12"/>
        <v>FACICExcluído2025</v>
      </c>
      <c r="E161" t="str">
        <f t="shared" si="12"/>
        <v>FACICExcluído2026</v>
      </c>
      <c r="F161" t="str">
        <f t="shared" si="12"/>
        <v>FACICExcluído2027</v>
      </c>
      <c r="G161" t="s">
        <v>14</v>
      </c>
      <c r="H161" t="s">
        <v>1476</v>
      </c>
      <c r="I161" s="38" t="str">
        <f>VLOOKUP(J161,Planilha2!B:C,2,0)</f>
        <v>Excluído</v>
      </c>
      <c r="J161" s="80" t="s">
        <v>1085</v>
      </c>
      <c r="K161" s="80" t="s">
        <v>145</v>
      </c>
      <c r="L161" s="80" t="s">
        <v>1086</v>
      </c>
      <c r="M161" s="80" t="s">
        <v>139</v>
      </c>
      <c r="N161" s="80" t="s">
        <v>1501</v>
      </c>
      <c r="O161" s="71" t="s">
        <v>1642</v>
      </c>
      <c r="P161" s="69" t="s">
        <v>1070</v>
      </c>
      <c r="Q161" s="71">
        <v>6</v>
      </c>
      <c r="R161" s="71">
        <v>6</v>
      </c>
      <c r="S161" s="71">
        <v>6</v>
      </c>
      <c r="T161" s="71">
        <v>6</v>
      </c>
      <c r="U161" s="71">
        <v>6</v>
      </c>
      <c r="V161" s="71">
        <v>6</v>
      </c>
      <c r="W161" s="71">
        <v>6</v>
      </c>
      <c r="X161" s="71" t="s">
        <v>142</v>
      </c>
      <c r="Y161" s="71" t="s">
        <v>172</v>
      </c>
      <c r="Z161" s="71" t="s">
        <v>1471</v>
      </c>
      <c r="AA161" s="83" t="s">
        <v>382</v>
      </c>
      <c r="AB161" s="71" t="s">
        <v>144</v>
      </c>
      <c r="AC161" s="71" t="s">
        <v>1643</v>
      </c>
      <c r="AD161" s="71" t="s">
        <v>1644</v>
      </c>
      <c r="AE161" s="69" t="s">
        <v>1030</v>
      </c>
    </row>
    <row r="162" spans="1:31" ht="45" hidden="1">
      <c r="A162" t="str">
        <f t="shared" si="9"/>
        <v>FACICExcluído2022</v>
      </c>
      <c r="B162" t="str">
        <f t="shared" si="10"/>
        <v>FACICExcluído2023</v>
      </c>
      <c r="C162" t="str">
        <f t="shared" si="11"/>
        <v>FACICExcluído2024</v>
      </c>
      <c r="D162" t="str">
        <f t="shared" si="12"/>
        <v>FACICExcluído2025</v>
      </c>
      <c r="E162" t="str">
        <f t="shared" si="12"/>
        <v>FACICExcluído2026</v>
      </c>
      <c r="F162" t="str">
        <f t="shared" si="12"/>
        <v>FACICExcluído2027</v>
      </c>
      <c r="G162" t="s">
        <v>14</v>
      </c>
      <c r="H162" t="s">
        <v>1476</v>
      </c>
      <c r="I162" s="38" t="str">
        <f>VLOOKUP(J162,Planilha2!B:C,2,0)</f>
        <v>Excluído</v>
      </c>
      <c r="J162" s="80" t="s">
        <v>1090</v>
      </c>
      <c r="K162" s="80" t="s">
        <v>145</v>
      </c>
      <c r="L162" s="80" t="s">
        <v>1091</v>
      </c>
      <c r="M162" s="80" t="s">
        <v>139</v>
      </c>
      <c r="N162" s="80" t="s">
        <v>1501</v>
      </c>
      <c r="O162" s="71" t="s">
        <v>1517</v>
      </c>
      <c r="P162" s="69" t="s">
        <v>1070</v>
      </c>
      <c r="Q162" s="71">
        <v>0</v>
      </c>
      <c r="R162" s="71">
        <v>1</v>
      </c>
      <c r="S162" s="71">
        <v>1</v>
      </c>
      <c r="T162" s="71">
        <v>1</v>
      </c>
      <c r="U162" s="71">
        <v>1</v>
      </c>
      <c r="V162" s="71">
        <v>1</v>
      </c>
      <c r="W162" s="71">
        <v>1</v>
      </c>
      <c r="X162" s="71" t="s">
        <v>363</v>
      </c>
      <c r="Y162" s="71" t="s">
        <v>172</v>
      </c>
      <c r="Z162" s="71" t="s">
        <v>1471</v>
      </c>
      <c r="AA162" s="83" t="s">
        <v>382</v>
      </c>
      <c r="AB162" s="71" t="s">
        <v>144</v>
      </c>
      <c r="AC162" s="71" t="s">
        <v>1645</v>
      </c>
      <c r="AD162" s="71" t="s">
        <v>1644</v>
      </c>
      <c r="AE162" s="69" t="s">
        <v>1030</v>
      </c>
    </row>
    <row r="163" spans="1:31" ht="45" hidden="1">
      <c r="A163" t="str">
        <f t="shared" si="9"/>
        <v>FACICExcluído2022</v>
      </c>
      <c r="B163" t="str">
        <f t="shared" si="10"/>
        <v>FACICExcluído2023</v>
      </c>
      <c r="C163" t="str">
        <f t="shared" si="11"/>
        <v>FACICExcluído2024</v>
      </c>
      <c r="D163" t="str">
        <f t="shared" si="12"/>
        <v>FACICExcluído2025</v>
      </c>
      <c r="E163" t="str">
        <f t="shared" si="12"/>
        <v>FACICExcluído2026</v>
      </c>
      <c r="F163" t="str">
        <f t="shared" si="12"/>
        <v>FACICExcluído2027</v>
      </c>
      <c r="G163" t="s">
        <v>14</v>
      </c>
      <c r="H163" t="s">
        <v>1476</v>
      </c>
      <c r="I163" s="38" t="str">
        <f>VLOOKUP(J163,Planilha2!B:C,2,0)</f>
        <v>Excluído</v>
      </c>
      <c r="J163" s="80" t="s">
        <v>1095</v>
      </c>
      <c r="K163" s="80" t="s">
        <v>145</v>
      </c>
      <c r="L163" s="80" t="s">
        <v>1096</v>
      </c>
      <c r="M163" s="80" t="s">
        <v>139</v>
      </c>
      <c r="N163" s="80" t="s">
        <v>1501</v>
      </c>
      <c r="O163" s="71" t="s">
        <v>1646</v>
      </c>
      <c r="P163" s="69" t="s">
        <v>1070</v>
      </c>
      <c r="Q163" s="71">
        <v>3</v>
      </c>
      <c r="R163" s="71">
        <v>3</v>
      </c>
      <c r="S163" s="71">
        <v>3</v>
      </c>
      <c r="T163" s="71">
        <v>3</v>
      </c>
      <c r="U163" s="71">
        <v>3</v>
      </c>
      <c r="V163" s="71">
        <v>3</v>
      </c>
      <c r="W163" s="71">
        <v>3</v>
      </c>
      <c r="X163" s="71" t="s">
        <v>142</v>
      </c>
      <c r="Y163" s="71" t="s">
        <v>172</v>
      </c>
      <c r="Z163" s="71" t="s">
        <v>1471</v>
      </c>
      <c r="AA163" s="83" t="s">
        <v>382</v>
      </c>
      <c r="AB163" s="71" t="s">
        <v>144</v>
      </c>
      <c r="AC163" s="71" t="s">
        <v>1647</v>
      </c>
      <c r="AD163" s="71" t="s">
        <v>1644</v>
      </c>
      <c r="AE163" s="69" t="s">
        <v>1030</v>
      </c>
    </row>
    <row r="164" spans="1:31" ht="45" hidden="1">
      <c r="A164" t="str">
        <f t="shared" si="9"/>
        <v>FACICEC092022</v>
      </c>
      <c r="B164" t="str">
        <f t="shared" si="10"/>
        <v>FACICEC092023</v>
      </c>
      <c r="C164" t="str">
        <f t="shared" si="11"/>
        <v>FACICEC092024</v>
      </c>
      <c r="D164" t="str">
        <f t="shared" si="12"/>
        <v>FACICEC092025</v>
      </c>
      <c r="E164" t="str">
        <f t="shared" si="12"/>
        <v>FACICEC092026</v>
      </c>
      <c r="F164" t="str">
        <f t="shared" si="12"/>
        <v>FACICEC092027</v>
      </c>
      <c r="G164" t="s">
        <v>14</v>
      </c>
      <c r="H164" t="s">
        <v>1519</v>
      </c>
      <c r="I164" s="38" t="str">
        <f>VLOOKUP(J164,Planilha2!B:C,2,0)</f>
        <v>EC09</v>
      </c>
      <c r="J164" s="87" t="s">
        <v>1648</v>
      </c>
      <c r="K164" s="88" t="s">
        <v>165</v>
      </c>
      <c r="L164" s="87" t="s">
        <v>419</v>
      </c>
      <c r="M164" s="87" t="s">
        <v>381</v>
      </c>
      <c r="N164" s="87" t="s">
        <v>385</v>
      </c>
      <c r="O164" s="71" t="s">
        <v>1521</v>
      </c>
      <c r="P164" s="69" t="s">
        <v>44</v>
      </c>
      <c r="Q164" s="81">
        <v>0.9</v>
      </c>
      <c r="R164" s="81">
        <v>0.97</v>
      </c>
      <c r="S164" s="81">
        <v>1</v>
      </c>
      <c r="T164" s="81">
        <v>1</v>
      </c>
      <c r="U164" s="81">
        <v>1</v>
      </c>
      <c r="V164" s="81">
        <v>1</v>
      </c>
      <c r="W164" s="81">
        <v>1</v>
      </c>
      <c r="X164" s="71" t="s">
        <v>142</v>
      </c>
      <c r="Y164" s="71" t="s">
        <v>172</v>
      </c>
      <c r="Z164" s="71" t="s">
        <v>1471</v>
      </c>
      <c r="AA164" s="83" t="s">
        <v>1523</v>
      </c>
      <c r="AB164" s="71" t="s">
        <v>144</v>
      </c>
      <c r="AC164" s="82" t="s">
        <v>630</v>
      </c>
      <c r="AD164" s="82" t="s">
        <v>1597</v>
      </c>
      <c r="AE164" s="69" t="s">
        <v>377</v>
      </c>
    </row>
    <row r="165" spans="1:31" ht="45" hidden="1">
      <c r="A165" t="str">
        <f t="shared" si="9"/>
        <v>FACICEC102022</v>
      </c>
      <c r="B165" t="str">
        <f t="shared" si="10"/>
        <v>FACICEC102023</v>
      </c>
      <c r="C165" t="str">
        <f t="shared" si="11"/>
        <v>FACICEC102024</v>
      </c>
      <c r="D165" t="str">
        <f t="shared" si="12"/>
        <v>FACICEC102025</v>
      </c>
      <c r="E165" t="str">
        <f t="shared" si="12"/>
        <v>FACICEC102026</v>
      </c>
      <c r="F165" t="str">
        <f t="shared" si="12"/>
        <v>FACICEC102027</v>
      </c>
      <c r="G165" t="s">
        <v>14</v>
      </c>
      <c r="H165" t="s">
        <v>1519</v>
      </c>
      <c r="I165" s="38" t="str">
        <f>VLOOKUP(J165,Planilha2!B:C,2,0)</f>
        <v>EC10</v>
      </c>
      <c r="J165" s="87" t="s">
        <v>1649</v>
      </c>
      <c r="K165" s="88" t="s">
        <v>165</v>
      </c>
      <c r="L165" s="87" t="s">
        <v>422</v>
      </c>
      <c r="M165" s="87" t="s">
        <v>381</v>
      </c>
      <c r="N165" s="87" t="s">
        <v>385</v>
      </c>
      <c r="O165" s="71" t="s">
        <v>1526</v>
      </c>
      <c r="P165" s="69" t="s">
        <v>44</v>
      </c>
      <c r="Q165" s="81">
        <v>0.125</v>
      </c>
      <c r="R165" s="81">
        <v>0.125</v>
      </c>
      <c r="S165" s="81">
        <v>0.25</v>
      </c>
      <c r="T165" s="81">
        <v>0.25</v>
      </c>
      <c r="U165" s="81">
        <v>0.25</v>
      </c>
      <c r="V165" s="81">
        <v>0.25</v>
      </c>
      <c r="W165" s="81">
        <v>0.25</v>
      </c>
      <c r="X165" s="71" t="s">
        <v>142</v>
      </c>
      <c r="Y165" s="71" t="s">
        <v>172</v>
      </c>
      <c r="Z165" s="71" t="s">
        <v>1471</v>
      </c>
      <c r="AA165" s="83" t="s">
        <v>1523</v>
      </c>
      <c r="AB165" s="71" t="s">
        <v>144</v>
      </c>
      <c r="AC165" s="82" t="s">
        <v>630</v>
      </c>
      <c r="AD165" s="82" t="s">
        <v>1597</v>
      </c>
      <c r="AE165" s="69" t="s">
        <v>377</v>
      </c>
    </row>
    <row r="166" spans="1:31" ht="45" hidden="1">
      <c r="A166" t="str">
        <f t="shared" si="9"/>
        <v>FACICEC082022</v>
      </c>
      <c r="B166" t="str">
        <f t="shared" si="10"/>
        <v>FACICEC082023</v>
      </c>
      <c r="C166" t="str">
        <f t="shared" si="11"/>
        <v>FACICEC082024</v>
      </c>
      <c r="D166" t="str">
        <f t="shared" si="12"/>
        <v>FACICEC082025</v>
      </c>
      <c r="E166" t="str">
        <f t="shared" si="12"/>
        <v>FACICEC082026</v>
      </c>
      <c r="F166" t="str">
        <f t="shared" si="12"/>
        <v>FACICEC082027</v>
      </c>
      <c r="G166" t="s">
        <v>14</v>
      </c>
      <c r="H166" t="s">
        <v>1519</v>
      </c>
      <c r="I166" s="38" t="str">
        <f>VLOOKUP(J166,Planilha2!B:C,2,0)</f>
        <v>EC08</v>
      </c>
      <c r="J166" s="87" t="s">
        <v>415</v>
      </c>
      <c r="K166" s="88" t="s">
        <v>145</v>
      </c>
      <c r="L166" s="89" t="s">
        <v>1528</v>
      </c>
      <c r="M166" s="87" t="s">
        <v>381</v>
      </c>
      <c r="N166" s="87" t="s">
        <v>1529</v>
      </c>
      <c r="O166" s="71" t="s">
        <v>1650</v>
      </c>
      <c r="P166" s="69" t="s">
        <v>44</v>
      </c>
      <c r="Q166" s="81">
        <v>0</v>
      </c>
      <c r="R166" s="81">
        <v>1</v>
      </c>
      <c r="S166" s="81">
        <v>1</v>
      </c>
      <c r="T166" s="81">
        <v>1</v>
      </c>
      <c r="U166" s="81">
        <v>1</v>
      </c>
      <c r="V166" s="81">
        <v>1</v>
      </c>
      <c r="W166" s="81">
        <v>1</v>
      </c>
      <c r="X166" s="71" t="s">
        <v>142</v>
      </c>
      <c r="Y166" s="71" t="s">
        <v>172</v>
      </c>
      <c r="Z166" s="71" t="s">
        <v>1471</v>
      </c>
      <c r="AA166" s="83" t="s">
        <v>1523</v>
      </c>
      <c r="AB166" s="71" t="s">
        <v>144</v>
      </c>
      <c r="AC166" s="82" t="s">
        <v>630</v>
      </c>
      <c r="AD166" s="82" t="s">
        <v>1597</v>
      </c>
      <c r="AE166" s="69" t="s">
        <v>377</v>
      </c>
    </row>
    <row r="167" spans="1:31" ht="45" hidden="1">
      <c r="A167" t="str">
        <f t="shared" si="9"/>
        <v>FACICEC282022</v>
      </c>
      <c r="B167" t="str">
        <f t="shared" si="10"/>
        <v>FACICEC282023</v>
      </c>
      <c r="C167" t="str">
        <f t="shared" si="11"/>
        <v>FACICEC282024</v>
      </c>
      <c r="D167" t="str">
        <f t="shared" si="12"/>
        <v>FACICEC282025</v>
      </c>
      <c r="E167" t="str">
        <f t="shared" si="12"/>
        <v>FACICEC282026</v>
      </c>
      <c r="F167" t="str">
        <f t="shared" si="12"/>
        <v>FACICEC282027</v>
      </c>
      <c r="G167" t="s">
        <v>14</v>
      </c>
      <c r="H167" t="s">
        <v>1519</v>
      </c>
      <c r="I167" s="38" t="str">
        <f>VLOOKUP(J167,Planilha2!B:C,2,0)</f>
        <v>EC28</v>
      </c>
      <c r="J167" s="87" t="s">
        <v>503</v>
      </c>
      <c r="K167" s="88" t="s">
        <v>165</v>
      </c>
      <c r="L167" s="89" t="s">
        <v>504</v>
      </c>
      <c r="M167" s="87" t="s">
        <v>381</v>
      </c>
      <c r="N167" s="87" t="s">
        <v>1530</v>
      </c>
      <c r="O167" s="71" t="s">
        <v>1589</v>
      </c>
      <c r="P167" s="69" t="s">
        <v>44</v>
      </c>
      <c r="Q167" s="81">
        <v>1</v>
      </c>
      <c r="R167" s="81">
        <v>1</v>
      </c>
      <c r="S167" s="81">
        <v>1</v>
      </c>
      <c r="T167" s="81">
        <v>1</v>
      </c>
      <c r="U167" s="81">
        <v>1</v>
      </c>
      <c r="V167" s="81">
        <v>1</v>
      </c>
      <c r="W167" s="81">
        <v>1</v>
      </c>
      <c r="X167" s="71" t="s">
        <v>142</v>
      </c>
      <c r="Y167" s="71" t="s">
        <v>172</v>
      </c>
      <c r="Z167" s="71" t="s">
        <v>1471</v>
      </c>
      <c r="AA167" s="83" t="s">
        <v>1523</v>
      </c>
      <c r="AB167" s="71" t="s">
        <v>144</v>
      </c>
      <c r="AC167" s="82" t="s">
        <v>630</v>
      </c>
      <c r="AD167" s="82" t="s">
        <v>1597</v>
      </c>
      <c r="AE167" s="69" t="s">
        <v>377</v>
      </c>
    </row>
    <row r="168" spans="1:31" ht="60" hidden="1">
      <c r="A168" t="str">
        <f t="shared" si="9"/>
        <v>FACICEC052022</v>
      </c>
      <c r="B168" t="str">
        <f t="shared" si="10"/>
        <v>FACICEC052023</v>
      </c>
      <c r="C168" t="str">
        <f t="shared" si="11"/>
        <v>FACICEC052024</v>
      </c>
      <c r="D168" t="str">
        <f t="shared" si="12"/>
        <v>FACICEC052025</v>
      </c>
      <c r="E168" t="str">
        <f t="shared" si="12"/>
        <v>FACICEC052026</v>
      </c>
      <c r="F168" t="str">
        <f t="shared" si="12"/>
        <v>FACICEC052027</v>
      </c>
      <c r="G168" t="s">
        <v>14</v>
      </c>
      <c r="H168" t="s">
        <v>1519</v>
      </c>
      <c r="I168" s="38" t="str">
        <f>VLOOKUP(J168,Planilha2!B:C,2,0)</f>
        <v>EC05</v>
      </c>
      <c r="J168" s="80" t="s">
        <v>403</v>
      </c>
      <c r="K168" s="88" t="s">
        <v>165</v>
      </c>
      <c r="L168" s="80" t="s">
        <v>404</v>
      </c>
      <c r="M168" s="80" t="s">
        <v>164</v>
      </c>
      <c r="N168" s="80" t="s">
        <v>1529</v>
      </c>
      <c r="O168" s="71" t="s">
        <v>1651</v>
      </c>
      <c r="P168" s="69" t="s">
        <v>309</v>
      </c>
      <c r="Q168" s="71">
        <v>25</v>
      </c>
      <c r="R168" s="71">
        <v>25</v>
      </c>
      <c r="S168" s="71">
        <v>25</v>
      </c>
      <c r="T168" s="71">
        <v>25</v>
      </c>
      <c r="U168" s="71">
        <v>25</v>
      </c>
      <c r="V168" s="71">
        <v>25</v>
      </c>
      <c r="W168" s="71">
        <v>25</v>
      </c>
      <c r="X168" s="71" t="s">
        <v>142</v>
      </c>
      <c r="Y168" s="71" t="s">
        <v>172</v>
      </c>
      <c r="Z168" s="71" t="s">
        <v>1471</v>
      </c>
      <c r="AA168" s="83" t="s">
        <v>1523</v>
      </c>
      <c r="AB168" s="71" t="s">
        <v>144</v>
      </c>
      <c r="AC168" s="82" t="s">
        <v>630</v>
      </c>
      <c r="AD168" s="82" t="s">
        <v>1597</v>
      </c>
      <c r="AE168" s="69" t="s">
        <v>377</v>
      </c>
    </row>
    <row r="169" spans="1:31" ht="45" hidden="1">
      <c r="A169" t="str">
        <f t="shared" si="9"/>
        <v>FACICEC072022</v>
      </c>
      <c r="B169" t="str">
        <f t="shared" si="10"/>
        <v>FACICEC072023</v>
      </c>
      <c r="C169" t="str">
        <f t="shared" si="11"/>
        <v>FACICEC072024</v>
      </c>
      <c r="D169" t="str">
        <f t="shared" si="12"/>
        <v>FACICEC072025</v>
      </c>
      <c r="E169" t="str">
        <f t="shared" si="12"/>
        <v>FACICEC072026</v>
      </c>
      <c r="F169" t="str">
        <f t="shared" si="12"/>
        <v>FACICEC072027</v>
      </c>
      <c r="G169" t="s">
        <v>14</v>
      </c>
      <c r="H169" t="s">
        <v>1519</v>
      </c>
      <c r="I169" s="38" t="str">
        <f>VLOOKUP(J169,Planilha2!B:C,2,0)</f>
        <v>EC07</v>
      </c>
      <c r="J169" s="87" t="s">
        <v>1534</v>
      </c>
      <c r="K169" s="88" t="s">
        <v>165</v>
      </c>
      <c r="L169" s="89" t="s">
        <v>1535</v>
      </c>
      <c r="M169" s="87" t="s">
        <v>381</v>
      </c>
      <c r="N169" s="87" t="s">
        <v>1529</v>
      </c>
      <c r="O169" s="71" t="s">
        <v>1590</v>
      </c>
      <c r="P169" s="69" t="s">
        <v>44</v>
      </c>
      <c r="Q169" s="81">
        <v>0</v>
      </c>
      <c r="R169" s="81">
        <v>1</v>
      </c>
      <c r="S169" s="81">
        <v>1</v>
      </c>
      <c r="T169" s="81">
        <v>1</v>
      </c>
      <c r="U169" s="81">
        <v>1</v>
      </c>
      <c r="V169" s="81">
        <v>1</v>
      </c>
      <c r="W169" s="81">
        <v>1</v>
      </c>
      <c r="X169" s="71" t="s">
        <v>142</v>
      </c>
      <c r="Y169" s="71" t="s">
        <v>172</v>
      </c>
      <c r="Z169" s="71" t="s">
        <v>1471</v>
      </c>
      <c r="AA169" s="83" t="s">
        <v>1523</v>
      </c>
      <c r="AB169" s="71" t="s">
        <v>144</v>
      </c>
      <c r="AC169" s="82" t="s">
        <v>630</v>
      </c>
      <c r="AD169" s="82" t="s">
        <v>1597</v>
      </c>
      <c r="AE169" s="69" t="s">
        <v>377</v>
      </c>
    </row>
    <row r="170" spans="1:31" ht="45" hidden="1">
      <c r="A170" t="str">
        <f t="shared" si="9"/>
        <v>FACICEC332022</v>
      </c>
      <c r="B170" t="str">
        <f t="shared" si="10"/>
        <v>FACICEC332023</v>
      </c>
      <c r="C170" t="str">
        <f t="shared" si="11"/>
        <v>FACICEC332024</v>
      </c>
      <c r="D170" t="str">
        <f t="shared" si="12"/>
        <v>FACICEC332025</v>
      </c>
      <c r="E170" t="str">
        <f t="shared" si="12"/>
        <v>FACICEC332026</v>
      </c>
      <c r="F170" t="str">
        <f t="shared" si="12"/>
        <v>FACICEC332027</v>
      </c>
      <c r="G170" t="s">
        <v>14</v>
      </c>
      <c r="H170" t="s">
        <v>1519</v>
      </c>
      <c r="I170" s="38" t="str">
        <f>VLOOKUP(J170,Planilha2!B:C,2,0)</f>
        <v>EC33</v>
      </c>
      <c r="J170" s="87" t="s">
        <v>527</v>
      </c>
      <c r="K170" s="88" t="s">
        <v>165</v>
      </c>
      <c r="L170" s="87" t="s">
        <v>528</v>
      </c>
      <c r="M170" s="88" t="s">
        <v>164</v>
      </c>
      <c r="N170" s="87" t="s">
        <v>1529</v>
      </c>
      <c r="O170" s="71" t="s">
        <v>1652</v>
      </c>
      <c r="P170" s="69" t="s">
        <v>530</v>
      </c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83" t="s">
        <v>1523</v>
      </c>
      <c r="AB170" s="71"/>
      <c r="AC170" s="71"/>
      <c r="AD170" s="71"/>
      <c r="AE170" s="69" t="s">
        <v>377</v>
      </c>
    </row>
    <row r="171" spans="1:31" ht="45" hidden="1">
      <c r="A171" t="str">
        <f t="shared" si="9"/>
        <v>FACICGP012022</v>
      </c>
      <c r="B171" t="str">
        <f t="shared" si="10"/>
        <v>FACICGP012023</v>
      </c>
      <c r="C171" t="str">
        <f t="shared" si="11"/>
        <v>FACICGP012024</v>
      </c>
      <c r="D171" t="str">
        <f t="shared" si="12"/>
        <v>FACICGP012025</v>
      </c>
      <c r="E171" t="str">
        <f t="shared" si="12"/>
        <v>FACICGP012026</v>
      </c>
      <c r="F171" t="str">
        <f t="shared" si="12"/>
        <v>FACICGP012027</v>
      </c>
      <c r="G171" t="s">
        <v>14</v>
      </c>
      <c r="H171" t="s">
        <v>1536</v>
      </c>
      <c r="I171" s="38" t="str">
        <f>VLOOKUP(J171,Planilha2!B:C,2,0)</f>
        <v>GP01</v>
      </c>
      <c r="J171" s="69" t="s">
        <v>552</v>
      </c>
      <c r="K171" s="69" t="s">
        <v>145</v>
      </c>
      <c r="L171" s="69" t="s">
        <v>1537</v>
      </c>
      <c r="M171" s="80" t="s">
        <v>139</v>
      </c>
      <c r="N171" s="78" t="s">
        <v>558</v>
      </c>
      <c r="O171" s="71" t="s">
        <v>1538</v>
      </c>
      <c r="P171" s="69" t="s">
        <v>44</v>
      </c>
      <c r="Q171" s="90">
        <v>27.777777780000001</v>
      </c>
      <c r="R171" s="91">
        <v>29.729729729999999</v>
      </c>
      <c r="S171" s="91">
        <v>32.432432429999999</v>
      </c>
      <c r="T171" s="91">
        <v>35.135135140000003</v>
      </c>
      <c r="U171" s="91">
        <v>37.837837839999999</v>
      </c>
      <c r="V171" s="91">
        <v>40.540540540000002</v>
      </c>
      <c r="W171" s="91">
        <v>43.243243239999998</v>
      </c>
      <c r="X171" s="71" t="s">
        <v>171</v>
      </c>
      <c r="Y171" s="71" t="s">
        <v>172</v>
      </c>
      <c r="Z171" s="71" t="s">
        <v>195</v>
      </c>
      <c r="AA171" s="69" t="s">
        <v>555</v>
      </c>
      <c r="AB171" s="71" t="s">
        <v>144</v>
      </c>
      <c r="AC171" s="71"/>
      <c r="AD171" s="71" t="s">
        <v>1653</v>
      </c>
      <c r="AE171" s="69" t="s">
        <v>551</v>
      </c>
    </row>
    <row r="172" spans="1:31" ht="45" hidden="1">
      <c r="A172" t="str">
        <f t="shared" si="9"/>
        <v>FACICGP022022</v>
      </c>
      <c r="B172" t="str">
        <f t="shared" si="10"/>
        <v>FACICGP022023</v>
      </c>
      <c r="C172" t="str">
        <f t="shared" si="11"/>
        <v>FACICGP022024</v>
      </c>
      <c r="D172" t="str">
        <f t="shared" si="12"/>
        <v>FACICGP022025</v>
      </c>
      <c r="E172" t="str">
        <f t="shared" si="12"/>
        <v>FACICGP022026</v>
      </c>
      <c r="F172" t="str">
        <f t="shared" si="12"/>
        <v>FACICGP022027</v>
      </c>
      <c r="G172" t="s">
        <v>14</v>
      </c>
      <c r="H172" t="s">
        <v>1536</v>
      </c>
      <c r="I172" s="38" t="str">
        <f>VLOOKUP(J172,Planilha2!B:C,2,0)</f>
        <v>GP02</v>
      </c>
      <c r="J172" s="69" t="s">
        <v>560</v>
      </c>
      <c r="K172" s="69" t="s">
        <v>165</v>
      </c>
      <c r="L172" s="69" t="s">
        <v>1539</v>
      </c>
      <c r="M172" s="80" t="s">
        <v>139</v>
      </c>
      <c r="N172" s="78" t="s">
        <v>558</v>
      </c>
      <c r="O172" s="71" t="s">
        <v>1654</v>
      </c>
      <c r="P172" s="69" t="s">
        <v>44</v>
      </c>
      <c r="Q172" s="90">
        <v>88.888888890000004</v>
      </c>
      <c r="R172" s="91">
        <v>89.189189189999993</v>
      </c>
      <c r="S172" s="91">
        <v>89.189189189999993</v>
      </c>
      <c r="T172" s="91">
        <v>89.189189189999993</v>
      </c>
      <c r="U172" s="91">
        <v>89.189189189999993</v>
      </c>
      <c r="V172" s="91">
        <v>89.189189189999993</v>
      </c>
      <c r="W172" s="91">
        <v>89.189189189999993</v>
      </c>
      <c r="X172" s="71" t="s">
        <v>171</v>
      </c>
      <c r="Y172" s="71" t="s">
        <v>195</v>
      </c>
      <c r="Z172" s="71"/>
      <c r="AA172" s="69" t="s">
        <v>563</v>
      </c>
      <c r="AB172" s="71"/>
      <c r="AC172" s="71"/>
      <c r="AD172" s="71" t="s">
        <v>1655</v>
      </c>
      <c r="AE172" s="69" t="s">
        <v>551</v>
      </c>
    </row>
    <row r="173" spans="1:31" ht="45" hidden="1">
      <c r="A173" t="str">
        <f t="shared" si="9"/>
        <v>FACICGP032022</v>
      </c>
      <c r="B173" t="str">
        <f t="shared" si="10"/>
        <v>FACICGP032023</v>
      </c>
      <c r="C173" t="str">
        <f t="shared" si="11"/>
        <v>FACICGP032024</v>
      </c>
      <c r="D173" t="str">
        <f t="shared" si="12"/>
        <v>FACICGP032025</v>
      </c>
      <c r="E173" t="str">
        <f t="shared" si="12"/>
        <v>FACICGP032026</v>
      </c>
      <c r="F173" t="str">
        <f t="shared" si="12"/>
        <v>FACICGP032027</v>
      </c>
      <c r="G173" t="s">
        <v>14</v>
      </c>
      <c r="H173" t="s">
        <v>1536</v>
      </c>
      <c r="I173" s="38" t="str">
        <f>VLOOKUP(J173,Planilha2!B:C,2,0)</f>
        <v>GP03</v>
      </c>
      <c r="J173" s="69" t="s">
        <v>567</v>
      </c>
      <c r="K173" s="69" t="s">
        <v>145</v>
      </c>
      <c r="L173" s="69"/>
      <c r="M173" s="80" t="s">
        <v>139</v>
      </c>
      <c r="N173" s="78" t="s">
        <v>558</v>
      </c>
      <c r="O173" s="71" t="s">
        <v>1592</v>
      </c>
      <c r="P173" s="69" t="s">
        <v>569</v>
      </c>
      <c r="Q173" s="90">
        <v>28.5</v>
      </c>
      <c r="R173" s="91">
        <v>30.5</v>
      </c>
      <c r="S173" s="91">
        <v>30.5</v>
      </c>
      <c r="T173" s="91">
        <v>35.5</v>
      </c>
      <c r="U173" s="91">
        <v>38.5</v>
      </c>
      <c r="V173" s="91">
        <v>40.5</v>
      </c>
      <c r="W173" s="91">
        <v>42.5</v>
      </c>
      <c r="X173" s="71" t="s">
        <v>363</v>
      </c>
      <c r="Y173" s="71" t="s">
        <v>1471</v>
      </c>
      <c r="Z173" s="71" t="s">
        <v>1441</v>
      </c>
      <c r="AA173" s="80" t="s">
        <v>570</v>
      </c>
      <c r="AB173" s="71" t="s">
        <v>144</v>
      </c>
      <c r="AC173" s="71"/>
      <c r="AD173" s="71" t="s">
        <v>558</v>
      </c>
      <c r="AE173" s="69" t="s">
        <v>551</v>
      </c>
    </row>
    <row r="174" spans="1:31" ht="45" hidden="1">
      <c r="A174" t="str">
        <f t="shared" si="9"/>
        <v>FACICGP042022</v>
      </c>
      <c r="B174" t="str">
        <f t="shared" si="10"/>
        <v>FACICGP042023</v>
      </c>
      <c r="C174" t="str">
        <f t="shared" si="11"/>
        <v>FACICGP042024</v>
      </c>
      <c r="D174" t="str">
        <f t="shared" si="12"/>
        <v>FACICGP042025</v>
      </c>
      <c r="E174" t="str">
        <f t="shared" si="12"/>
        <v>FACICGP042026</v>
      </c>
      <c r="F174" t="str">
        <f t="shared" si="12"/>
        <v>FACICGP042027</v>
      </c>
      <c r="G174" t="s">
        <v>14</v>
      </c>
      <c r="H174" t="s">
        <v>1536</v>
      </c>
      <c r="I174" s="38" t="str">
        <f>VLOOKUP(J174,Planilha2!B:C,2,0)</f>
        <v>GP04</v>
      </c>
      <c r="J174" s="69" t="s">
        <v>574</v>
      </c>
      <c r="K174" s="69" t="s">
        <v>165</v>
      </c>
      <c r="L174" s="69"/>
      <c r="M174" s="78" t="s">
        <v>164</v>
      </c>
      <c r="N174" s="78" t="s">
        <v>558</v>
      </c>
      <c r="O174" s="71"/>
      <c r="P174" s="69" t="s">
        <v>44</v>
      </c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69" t="s">
        <v>1541</v>
      </c>
      <c r="AB174" s="71"/>
      <c r="AC174" s="71"/>
      <c r="AD174" s="71"/>
      <c r="AE174" s="69" t="s">
        <v>551</v>
      </c>
    </row>
    <row r="175" spans="1:31" ht="45" hidden="1">
      <c r="A175" t="str">
        <f t="shared" si="9"/>
        <v>FACICGP052022</v>
      </c>
      <c r="B175" t="str">
        <f t="shared" si="10"/>
        <v>FACICGP052023</v>
      </c>
      <c r="C175" t="str">
        <f t="shared" si="11"/>
        <v>FACICGP052024</v>
      </c>
      <c r="D175" t="str">
        <f t="shared" si="12"/>
        <v>FACICGP052025</v>
      </c>
      <c r="E175" t="str">
        <f t="shared" si="12"/>
        <v>FACICGP052026</v>
      </c>
      <c r="F175" t="str">
        <f t="shared" si="12"/>
        <v>FACICGP052027</v>
      </c>
      <c r="G175" t="s">
        <v>14</v>
      </c>
      <c r="H175" t="s">
        <v>1536</v>
      </c>
      <c r="I175" s="38" t="str">
        <f>VLOOKUP(J175,Planilha2!B:C,2,0)</f>
        <v>GP05</v>
      </c>
      <c r="J175" s="69" t="s">
        <v>577</v>
      </c>
      <c r="K175" s="69" t="s">
        <v>165</v>
      </c>
      <c r="L175" s="69"/>
      <c r="M175" s="78" t="s">
        <v>164</v>
      </c>
      <c r="N175" s="78" t="s">
        <v>558</v>
      </c>
      <c r="O175" s="71"/>
      <c r="P175" s="69" t="s">
        <v>44</v>
      </c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69" t="s">
        <v>1542</v>
      </c>
      <c r="AB175" s="71"/>
      <c r="AC175" s="71"/>
      <c r="AD175" s="71"/>
      <c r="AE175" s="69" t="s">
        <v>551</v>
      </c>
    </row>
    <row r="176" spans="1:31" ht="45" hidden="1">
      <c r="A176" t="str">
        <f t="shared" si="9"/>
        <v>FACICGP062022</v>
      </c>
      <c r="B176" t="str">
        <f t="shared" si="10"/>
        <v>FACICGP062023</v>
      </c>
      <c r="C176" t="str">
        <f t="shared" si="11"/>
        <v>FACICGP062024</v>
      </c>
      <c r="D176" t="str">
        <f t="shared" si="12"/>
        <v>FACICGP062025</v>
      </c>
      <c r="E176" t="str">
        <f t="shared" si="12"/>
        <v>FACICGP062026</v>
      </c>
      <c r="F176" t="str">
        <f t="shared" si="12"/>
        <v>FACICGP062027</v>
      </c>
      <c r="G176" t="s">
        <v>14</v>
      </c>
      <c r="H176" t="s">
        <v>1536</v>
      </c>
      <c r="I176" s="38" t="str">
        <f>VLOOKUP(J176,Planilha2!B:C,2,0)</f>
        <v>GP06</v>
      </c>
      <c r="J176" s="69" t="s">
        <v>579</v>
      </c>
      <c r="K176" s="69" t="s">
        <v>165</v>
      </c>
      <c r="L176" s="69"/>
      <c r="M176" s="78" t="s">
        <v>164</v>
      </c>
      <c r="N176" s="78" t="s">
        <v>558</v>
      </c>
      <c r="O176" s="71" t="s">
        <v>1543</v>
      </c>
      <c r="P176" s="69" t="s">
        <v>44</v>
      </c>
      <c r="Q176" s="90">
        <v>4.41</v>
      </c>
      <c r="R176" s="91">
        <v>4.7419354839999999</v>
      </c>
      <c r="S176" s="91">
        <v>4.8064516130000001</v>
      </c>
      <c r="T176" s="91">
        <v>4.8333333329999997</v>
      </c>
      <c r="U176" s="91">
        <v>4.846153846</v>
      </c>
      <c r="V176" s="91">
        <v>4.8536585370000003</v>
      </c>
      <c r="W176" s="91">
        <v>4.8536585370000003</v>
      </c>
      <c r="X176" s="71" t="s">
        <v>142</v>
      </c>
      <c r="Y176" s="71" t="s">
        <v>172</v>
      </c>
      <c r="Z176" s="71"/>
      <c r="AA176" s="69" t="s">
        <v>555</v>
      </c>
      <c r="AB176" s="71" t="s">
        <v>144</v>
      </c>
      <c r="AC176" s="71"/>
      <c r="AD176" s="71" t="s">
        <v>1653</v>
      </c>
      <c r="AE176" s="69" t="s">
        <v>551</v>
      </c>
    </row>
    <row r="177" spans="1:31" ht="45" hidden="1">
      <c r="A177" t="str">
        <f t="shared" si="9"/>
        <v>FACICGP072022</v>
      </c>
      <c r="B177" t="str">
        <f t="shared" si="10"/>
        <v>FACICGP072023</v>
      </c>
      <c r="C177" t="str">
        <f t="shared" si="11"/>
        <v>FACICGP072024</v>
      </c>
      <c r="D177" t="str">
        <f t="shared" si="12"/>
        <v>FACICGP072025</v>
      </c>
      <c r="E177" t="str">
        <f t="shared" si="12"/>
        <v>FACICGP072026</v>
      </c>
      <c r="F177" t="str">
        <f t="shared" si="12"/>
        <v>FACICGP072027</v>
      </c>
      <c r="G177" t="s">
        <v>14</v>
      </c>
      <c r="H177" t="s">
        <v>1536</v>
      </c>
      <c r="I177" s="38" t="str">
        <f>VLOOKUP(J177,Planilha2!B:C,2,0)</f>
        <v>GP07</v>
      </c>
      <c r="J177" s="69" t="s">
        <v>583</v>
      </c>
      <c r="K177" s="69" t="s">
        <v>165</v>
      </c>
      <c r="L177" s="69"/>
      <c r="M177" s="78" t="s">
        <v>164</v>
      </c>
      <c r="N177" s="78" t="s">
        <v>558</v>
      </c>
      <c r="O177" s="71" t="s">
        <v>1544</v>
      </c>
      <c r="P177" s="69" t="s">
        <v>44</v>
      </c>
      <c r="Q177" s="90">
        <v>2.14</v>
      </c>
      <c r="R177" s="91">
        <v>2.1428571430000001</v>
      </c>
      <c r="S177" s="91">
        <v>2.4285714289999998</v>
      </c>
      <c r="T177" s="91">
        <v>2.4285714289999998</v>
      </c>
      <c r="U177" s="91">
        <v>2.4285714289999998</v>
      </c>
      <c r="V177" s="91">
        <v>2.4285714289999998</v>
      </c>
      <c r="W177" s="91">
        <v>2.4285714289999998</v>
      </c>
      <c r="X177" s="71" t="s">
        <v>142</v>
      </c>
      <c r="Y177" s="71" t="s">
        <v>172</v>
      </c>
      <c r="Z177" s="71"/>
      <c r="AA177" s="69" t="s">
        <v>555</v>
      </c>
      <c r="AB177" s="71" t="s">
        <v>144</v>
      </c>
      <c r="AC177" s="71"/>
      <c r="AD177" s="71" t="s">
        <v>1653</v>
      </c>
      <c r="AE177" s="69" t="s">
        <v>551</v>
      </c>
    </row>
    <row r="178" spans="1:31" ht="60" hidden="1">
      <c r="A178" t="str">
        <f t="shared" si="9"/>
        <v>FACICI012022</v>
      </c>
      <c r="B178" t="str">
        <f t="shared" si="10"/>
        <v>FACICI012023</v>
      </c>
      <c r="C178" t="str">
        <f t="shared" si="11"/>
        <v>FACICI012024</v>
      </c>
      <c r="D178" t="str">
        <f t="shared" si="12"/>
        <v>FACICI012025</v>
      </c>
      <c r="E178" t="str">
        <f t="shared" si="12"/>
        <v>FACICI012026</v>
      </c>
      <c r="F178" t="str">
        <f t="shared" si="12"/>
        <v>FACICI012027</v>
      </c>
      <c r="G178" t="s">
        <v>14</v>
      </c>
      <c r="H178" t="s">
        <v>1545</v>
      </c>
      <c r="I178" s="38" t="str">
        <f>VLOOKUP(J178,Planilha2!B:C,2,0)</f>
        <v>I01</v>
      </c>
      <c r="J178" s="87" t="s">
        <v>923</v>
      </c>
      <c r="K178" s="87" t="s">
        <v>145</v>
      </c>
      <c r="L178" s="87" t="s">
        <v>924</v>
      </c>
      <c r="M178" s="87" t="s">
        <v>926</v>
      </c>
      <c r="N178" s="92" t="s">
        <v>164</v>
      </c>
      <c r="O178" s="71" t="s">
        <v>1656</v>
      </c>
      <c r="P178" s="69" t="s">
        <v>749</v>
      </c>
      <c r="Q178" s="71">
        <v>0</v>
      </c>
      <c r="R178" s="71">
        <v>0</v>
      </c>
      <c r="S178" s="71">
        <v>0</v>
      </c>
      <c r="T178" s="71">
        <v>0</v>
      </c>
      <c r="U178" s="71">
        <v>0</v>
      </c>
      <c r="V178" s="71">
        <v>0</v>
      </c>
      <c r="W178" s="71">
        <v>0</v>
      </c>
      <c r="X178" s="71" t="s">
        <v>142</v>
      </c>
      <c r="Y178" s="71" t="s">
        <v>172</v>
      </c>
      <c r="Z178" s="71" t="s">
        <v>1471</v>
      </c>
      <c r="AA178" s="80" t="s">
        <v>1547</v>
      </c>
      <c r="AB178" s="71" t="s">
        <v>144</v>
      </c>
      <c r="AC178" s="71"/>
      <c r="AD178" s="71" t="s">
        <v>1657</v>
      </c>
      <c r="AE178" s="69" t="s">
        <v>922</v>
      </c>
    </row>
    <row r="179" spans="1:31" ht="60" hidden="1">
      <c r="A179" t="str">
        <f t="shared" si="9"/>
        <v>FACICI022022</v>
      </c>
      <c r="B179" t="str">
        <f t="shared" si="10"/>
        <v>FACICI022023</v>
      </c>
      <c r="C179" t="str">
        <f t="shared" si="11"/>
        <v>FACICI022024</v>
      </c>
      <c r="D179" t="str">
        <f t="shared" si="12"/>
        <v>FACICI022025</v>
      </c>
      <c r="E179" t="str">
        <f t="shared" si="12"/>
        <v>FACICI022026</v>
      </c>
      <c r="F179" t="str">
        <f t="shared" si="12"/>
        <v>FACICI022027</v>
      </c>
      <c r="G179" t="s">
        <v>14</v>
      </c>
      <c r="H179" t="s">
        <v>1545</v>
      </c>
      <c r="I179" s="38" t="str">
        <f>VLOOKUP(J179,Planilha2!B:C,2,0)</f>
        <v>I02</v>
      </c>
      <c r="J179" s="87" t="s">
        <v>931</v>
      </c>
      <c r="K179" s="87" t="s">
        <v>145</v>
      </c>
      <c r="L179" s="87" t="s">
        <v>932</v>
      </c>
      <c r="M179" s="87" t="s">
        <v>926</v>
      </c>
      <c r="N179" s="92" t="s">
        <v>164</v>
      </c>
      <c r="O179" s="71" t="s">
        <v>1658</v>
      </c>
      <c r="P179" s="69" t="s">
        <v>749</v>
      </c>
      <c r="Q179" s="71">
        <v>1</v>
      </c>
      <c r="R179" s="71">
        <v>1</v>
      </c>
      <c r="S179" s="71">
        <v>1</v>
      </c>
      <c r="T179" s="71">
        <v>1</v>
      </c>
      <c r="U179" s="71">
        <v>1</v>
      </c>
      <c r="V179" s="71">
        <v>1</v>
      </c>
      <c r="W179" s="71">
        <v>1</v>
      </c>
      <c r="X179" s="71" t="s">
        <v>363</v>
      </c>
      <c r="Y179" s="71" t="s">
        <v>172</v>
      </c>
      <c r="Z179" s="71" t="s">
        <v>1471</v>
      </c>
      <c r="AA179" s="80" t="s">
        <v>1547</v>
      </c>
      <c r="AB179" s="71" t="s">
        <v>144</v>
      </c>
      <c r="AC179" s="71" t="s">
        <v>1659</v>
      </c>
      <c r="AD179" s="71" t="s">
        <v>1657</v>
      </c>
      <c r="AE179" s="69" t="s">
        <v>922</v>
      </c>
    </row>
    <row r="180" spans="1:31" ht="60" hidden="1">
      <c r="A180" t="str">
        <f t="shared" si="9"/>
        <v>FACICI052022</v>
      </c>
      <c r="B180" t="str">
        <f t="shared" si="10"/>
        <v>FACICI052023</v>
      </c>
      <c r="C180" t="str">
        <f t="shared" si="11"/>
        <v>FACICI052024</v>
      </c>
      <c r="D180" t="str">
        <f t="shared" si="12"/>
        <v>FACICI052025</v>
      </c>
      <c r="E180" t="str">
        <f t="shared" si="12"/>
        <v>FACICI052026</v>
      </c>
      <c r="F180" t="str">
        <f t="shared" si="12"/>
        <v>FACICI052027</v>
      </c>
      <c r="G180" t="s">
        <v>14</v>
      </c>
      <c r="H180" t="s">
        <v>1545</v>
      </c>
      <c r="I180" s="38" t="str">
        <f>VLOOKUP(J180,Planilha2!B:C,2,0)</f>
        <v>I05</v>
      </c>
      <c r="J180" s="87" t="s">
        <v>948</v>
      </c>
      <c r="K180" s="87" t="s">
        <v>145</v>
      </c>
      <c r="L180" s="87" t="s">
        <v>949</v>
      </c>
      <c r="M180" s="87" t="s">
        <v>926</v>
      </c>
      <c r="N180" s="92" t="s">
        <v>164</v>
      </c>
      <c r="O180" s="71" t="s">
        <v>1549</v>
      </c>
      <c r="P180" s="69" t="s">
        <v>749</v>
      </c>
      <c r="Q180" s="71">
        <v>0</v>
      </c>
      <c r="R180" s="71">
        <v>0</v>
      </c>
      <c r="S180" s="71">
        <v>0</v>
      </c>
      <c r="T180" s="71">
        <v>0</v>
      </c>
      <c r="U180" s="71">
        <v>0</v>
      </c>
      <c r="V180" s="71">
        <v>0</v>
      </c>
      <c r="W180" s="71">
        <v>0</v>
      </c>
      <c r="X180" s="71" t="s">
        <v>363</v>
      </c>
      <c r="Y180" s="71" t="s">
        <v>172</v>
      </c>
      <c r="Z180" s="71" t="s">
        <v>1471</v>
      </c>
      <c r="AA180" s="80" t="s">
        <v>1547</v>
      </c>
      <c r="AB180" s="71" t="s">
        <v>144</v>
      </c>
      <c r="AC180" s="71"/>
      <c r="AD180" s="71" t="s">
        <v>1657</v>
      </c>
      <c r="AE180" s="69" t="s">
        <v>922</v>
      </c>
    </row>
    <row r="181" spans="1:31" ht="60" hidden="1">
      <c r="A181" t="str">
        <f t="shared" si="9"/>
        <v>FACICI062022</v>
      </c>
      <c r="B181" t="str">
        <f t="shared" si="10"/>
        <v>FACICI062023</v>
      </c>
      <c r="C181" t="str">
        <f t="shared" si="11"/>
        <v>FACICI062024</v>
      </c>
      <c r="D181" t="str">
        <f t="shared" si="12"/>
        <v>FACICI062025</v>
      </c>
      <c r="E181" t="str">
        <f t="shared" si="12"/>
        <v>FACICI062026</v>
      </c>
      <c r="F181" t="str">
        <f t="shared" si="12"/>
        <v>FACICI062027</v>
      </c>
      <c r="G181" t="s">
        <v>14</v>
      </c>
      <c r="H181" t="s">
        <v>1545</v>
      </c>
      <c r="I181" s="38" t="str">
        <f>VLOOKUP(J181,Planilha2!B:C,2,0)</f>
        <v>I06</v>
      </c>
      <c r="J181" s="87" t="s">
        <v>954</v>
      </c>
      <c r="K181" s="87" t="s">
        <v>145</v>
      </c>
      <c r="L181" s="87" t="s">
        <v>955</v>
      </c>
      <c r="M181" s="87" t="s">
        <v>926</v>
      </c>
      <c r="N181" s="92" t="s">
        <v>164</v>
      </c>
      <c r="O181" s="71" t="s">
        <v>1660</v>
      </c>
      <c r="P181" s="69" t="s">
        <v>749</v>
      </c>
      <c r="Q181" s="71">
        <v>0</v>
      </c>
      <c r="R181" s="71">
        <v>0</v>
      </c>
      <c r="S181" s="71">
        <v>0</v>
      </c>
      <c r="T181" s="71">
        <v>0</v>
      </c>
      <c r="U181" s="71">
        <v>0</v>
      </c>
      <c r="V181" s="71">
        <v>0</v>
      </c>
      <c r="W181" s="71">
        <v>0</v>
      </c>
      <c r="X181" s="71" t="s">
        <v>363</v>
      </c>
      <c r="Y181" s="71" t="s">
        <v>172</v>
      </c>
      <c r="Z181" s="71" t="s">
        <v>1471</v>
      </c>
      <c r="AA181" s="80" t="s">
        <v>1547</v>
      </c>
      <c r="AB181" s="71" t="s">
        <v>144</v>
      </c>
      <c r="AC181" s="71"/>
      <c r="AD181" s="71" t="s">
        <v>1617</v>
      </c>
      <c r="AE181" s="69" t="s">
        <v>922</v>
      </c>
    </row>
    <row r="182" spans="1:31" ht="60" hidden="1">
      <c r="A182" t="str">
        <f t="shared" si="9"/>
        <v>FACICI072022</v>
      </c>
      <c r="B182" t="str">
        <f t="shared" si="10"/>
        <v>FACICI072023</v>
      </c>
      <c r="C182" t="str">
        <f t="shared" si="11"/>
        <v>FACICI072024</v>
      </c>
      <c r="D182" t="str">
        <f t="shared" si="12"/>
        <v>FACICI072025</v>
      </c>
      <c r="E182" t="str">
        <f t="shared" si="12"/>
        <v>FACICI072026</v>
      </c>
      <c r="F182" t="str">
        <f t="shared" si="12"/>
        <v>FACICI072027</v>
      </c>
      <c r="G182" t="s">
        <v>14</v>
      </c>
      <c r="H182" t="s">
        <v>1545</v>
      </c>
      <c r="I182" s="38" t="str">
        <f>VLOOKUP(J182,Planilha2!B:C,2,0)</f>
        <v>I07</v>
      </c>
      <c r="J182" s="87" t="s">
        <v>958</v>
      </c>
      <c r="K182" s="87" t="s">
        <v>145</v>
      </c>
      <c r="L182" s="87" t="s">
        <v>959</v>
      </c>
      <c r="M182" s="87" t="s">
        <v>926</v>
      </c>
      <c r="N182" s="92" t="s">
        <v>164</v>
      </c>
      <c r="O182" s="71" t="s">
        <v>1552</v>
      </c>
      <c r="P182" s="69" t="s">
        <v>749</v>
      </c>
      <c r="Q182" s="71">
        <v>2</v>
      </c>
      <c r="R182" s="71">
        <v>1</v>
      </c>
      <c r="S182" s="71">
        <v>2</v>
      </c>
      <c r="T182" s="71">
        <v>3</v>
      </c>
      <c r="U182" s="71">
        <v>3</v>
      </c>
      <c r="V182" s="71">
        <v>3</v>
      </c>
      <c r="W182" s="71">
        <v>3</v>
      </c>
      <c r="X182" s="71" t="s">
        <v>363</v>
      </c>
      <c r="Y182" s="71" t="s">
        <v>172</v>
      </c>
      <c r="Z182" s="71" t="s">
        <v>1471</v>
      </c>
      <c r="AA182" s="80" t="s">
        <v>1547</v>
      </c>
      <c r="AB182" s="71" t="s">
        <v>144</v>
      </c>
      <c r="AC182" s="71"/>
      <c r="AD182" s="71" t="s">
        <v>1617</v>
      </c>
      <c r="AE182" s="69" t="s">
        <v>922</v>
      </c>
    </row>
    <row r="183" spans="1:31" ht="60" hidden="1">
      <c r="A183" t="str">
        <f t="shared" si="9"/>
        <v>FACICI082022</v>
      </c>
      <c r="B183" t="str">
        <f t="shared" si="10"/>
        <v>FACICI082023</v>
      </c>
      <c r="C183" t="str">
        <f t="shared" si="11"/>
        <v>FACICI082024</v>
      </c>
      <c r="D183" t="str">
        <f t="shared" si="12"/>
        <v>FACICI082025</v>
      </c>
      <c r="E183" t="str">
        <f t="shared" si="12"/>
        <v>FACICI082026</v>
      </c>
      <c r="F183" t="str">
        <f t="shared" si="12"/>
        <v>FACICI082027</v>
      </c>
      <c r="G183" t="s">
        <v>14</v>
      </c>
      <c r="H183" t="s">
        <v>1545</v>
      </c>
      <c r="I183" s="38" t="str">
        <f>VLOOKUP(J183,Planilha2!B:C,2,0)</f>
        <v>I08</v>
      </c>
      <c r="J183" s="87" t="s">
        <v>964</v>
      </c>
      <c r="K183" s="87" t="s">
        <v>145</v>
      </c>
      <c r="L183" s="87" t="s">
        <v>965</v>
      </c>
      <c r="M183" s="87" t="s">
        <v>926</v>
      </c>
      <c r="N183" s="92" t="s">
        <v>164</v>
      </c>
      <c r="O183" s="71" t="s">
        <v>1553</v>
      </c>
      <c r="P183" s="69" t="s">
        <v>749</v>
      </c>
      <c r="Q183" s="71">
        <v>1</v>
      </c>
      <c r="R183" s="71">
        <v>1</v>
      </c>
      <c r="S183" s="71">
        <v>2</v>
      </c>
      <c r="T183" s="71">
        <v>3</v>
      </c>
      <c r="U183" s="71">
        <v>3</v>
      </c>
      <c r="V183" s="71">
        <v>3</v>
      </c>
      <c r="W183" s="71">
        <v>3</v>
      </c>
      <c r="X183" s="71" t="s">
        <v>142</v>
      </c>
      <c r="Y183" s="71" t="s">
        <v>172</v>
      </c>
      <c r="Z183" s="71" t="s">
        <v>1471</v>
      </c>
      <c r="AA183" s="80" t="s">
        <v>1547</v>
      </c>
      <c r="AB183" s="71" t="s">
        <v>144</v>
      </c>
      <c r="AC183" s="71"/>
      <c r="AD183" s="71" t="s">
        <v>1617</v>
      </c>
      <c r="AE183" s="69" t="s">
        <v>922</v>
      </c>
    </row>
    <row r="184" spans="1:31" ht="60" hidden="1">
      <c r="A184" t="str">
        <f t="shared" si="9"/>
        <v>FACICI122022</v>
      </c>
      <c r="B184" t="str">
        <f t="shared" si="10"/>
        <v>FACICI122023</v>
      </c>
      <c r="C184" t="str">
        <f t="shared" si="11"/>
        <v>FACICI122024</v>
      </c>
      <c r="D184" t="str">
        <f t="shared" si="12"/>
        <v>FACICI122025</v>
      </c>
      <c r="E184" t="str">
        <f t="shared" si="12"/>
        <v>FACICI122026</v>
      </c>
      <c r="F184" t="str">
        <f t="shared" si="12"/>
        <v>FACICI122027</v>
      </c>
      <c r="G184" t="s">
        <v>14</v>
      </c>
      <c r="H184" t="s">
        <v>1545</v>
      </c>
      <c r="I184" s="38" t="str">
        <f>VLOOKUP(J184,Planilha2!B:C,2,0)</f>
        <v>I12</v>
      </c>
      <c r="J184" s="87" t="s">
        <v>980</v>
      </c>
      <c r="K184" s="87" t="s">
        <v>145</v>
      </c>
      <c r="L184" s="87" t="s">
        <v>1554</v>
      </c>
      <c r="M184" s="87" t="s">
        <v>983</v>
      </c>
      <c r="N184" s="92" t="s">
        <v>164</v>
      </c>
      <c r="O184" s="71" t="s">
        <v>1595</v>
      </c>
      <c r="P184" s="69" t="s">
        <v>44</v>
      </c>
      <c r="Q184" s="71">
        <v>7</v>
      </c>
      <c r="R184" s="71">
        <v>6</v>
      </c>
      <c r="S184" s="71">
        <v>7</v>
      </c>
      <c r="T184" s="71">
        <v>8</v>
      </c>
      <c r="U184" s="71">
        <v>8</v>
      </c>
      <c r="V184" s="71">
        <v>9</v>
      </c>
      <c r="W184" s="71">
        <v>10</v>
      </c>
      <c r="X184" s="71" t="s">
        <v>363</v>
      </c>
      <c r="Y184" s="71" t="s">
        <v>172</v>
      </c>
      <c r="Z184" s="71" t="s">
        <v>1471</v>
      </c>
      <c r="AA184" s="80" t="s">
        <v>1547</v>
      </c>
      <c r="AB184" s="71" t="s">
        <v>144</v>
      </c>
      <c r="AC184" s="71"/>
      <c r="AD184" s="71" t="s">
        <v>1617</v>
      </c>
      <c r="AE184" s="69" t="s">
        <v>922</v>
      </c>
    </row>
    <row r="185" spans="1:31" ht="60" hidden="1">
      <c r="A185" t="str">
        <f t="shared" si="9"/>
        <v>FACICI132022</v>
      </c>
      <c r="B185" t="str">
        <f t="shared" si="10"/>
        <v>FACICI132023</v>
      </c>
      <c r="C185" t="str">
        <f t="shared" si="11"/>
        <v>FACICI132024</v>
      </c>
      <c r="D185" t="str">
        <f t="shared" si="12"/>
        <v>FACICI132025</v>
      </c>
      <c r="E185" t="str">
        <f t="shared" si="12"/>
        <v>FACICI132026</v>
      </c>
      <c r="F185" t="str">
        <f t="shared" si="12"/>
        <v>FACICI132027</v>
      </c>
      <c r="G185" t="s">
        <v>14</v>
      </c>
      <c r="H185" t="s">
        <v>1545</v>
      </c>
      <c r="I185" s="38" t="str">
        <f>VLOOKUP(J185,Planilha2!B:C,2,0)</f>
        <v>I13</v>
      </c>
      <c r="J185" s="87" t="s">
        <v>985</v>
      </c>
      <c r="K185" s="87" t="s">
        <v>145</v>
      </c>
      <c r="L185" s="87" t="s">
        <v>986</v>
      </c>
      <c r="M185" s="87" t="s">
        <v>988</v>
      </c>
      <c r="N185" s="87" t="s">
        <v>1021</v>
      </c>
      <c r="O185" s="71" t="s">
        <v>1661</v>
      </c>
      <c r="P185" s="69" t="s">
        <v>44</v>
      </c>
      <c r="Q185" s="71">
        <v>0</v>
      </c>
      <c r="R185" s="71">
        <v>0</v>
      </c>
      <c r="S185" s="71">
        <v>0</v>
      </c>
      <c r="T185" s="71">
        <v>0</v>
      </c>
      <c r="U185" s="71">
        <v>0</v>
      </c>
      <c r="V185" s="71">
        <v>0</v>
      </c>
      <c r="W185" s="71">
        <v>0</v>
      </c>
      <c r="X185" s="71" t="s">
        <v>171</v>
      </c>
      <c r="Y185" s="71" t="s">
        <v>172</v>
      </c>
      <c r="Z185" s="71" t="s">
        <v>1471</v>
      </c>
      <c r="AA185" s="80" t="s">
        <v>1547</v>
      </c>
      <c r="AB185" s="71" t="s">
        <v>144</v>
      </c>
      <c r="AC185" s="71"/>
      <c r="AD185" s="71" t="s">
        <v>1617</v>
      </c>
      <c r="AE185" s="69" t="s">
        <v>922</v>
      </c>
    </row>
    <row r="186" spans="1:31" ht="45" hidden="1">
      <c r="A186" t="str">
        <f t="shared" si="9"/>
        <v>FACOMG072022</v>
      </c>
      <c r="B186" t="str">
        <f t="shared" si="10"/>
        <v>FACOMG072023</v>
      </c>
      <c r="C186" t="str">
        <f t="shared" si="11"/>
        <v>FACOMG072024</v>
      </c>
      <c r="D186" t="str">
        <f t="shared" si="12"/>
        <v>FACOMG072025</v>
      </c>
      <c r="E186" t="str">
        <f t="shared" si="12"/>
        <v>FACOMG072026</v>
      </c>
      <c r="F186" t="str">
        <f t="shared" si="12"/>
        <v>FACOMG072027</v>
      </c>
      <c r="G186" t="s">
        <v>1662</v>
      </c>
      <c r="H186" t="s">
        <v>1429</v>
      </c>
      <c r="I186" s="38" t="str">
        <f>VLOOKUP(J186,Planilha2!B:C,2,0)</f>
        <v>G07</v>
      </c>
      <c r="J186" s="80" t="s">
        <v>1430</v>
      </c>
      <c r="K186" s="80" t="s">
        <v>145</v>
      </c>
      <c r="L186" s="80" t="s">
        <v>63</v>
      </c>
      <c r="M186" s="80" t="s">
        <v>715</v>
      </c>
      <c r="N186" s="80" t="s">
        <v>1431</v>
      </c>
      <c r="O186" s="71" t="s">
        <v>1432</v>
      </c>
      <c r="P186" s="69" t="s">
        <v>44</v>
      </c>
      <c r="Q186" s="71">
        <v>6</v>
      </c>
      <c r="R186" s="71">
        <v>7</v>
      </c>
      <c r="S186" s="71">
        <v>8</v>
      </c>
      <c r="T186" s="71">
        <v>9</v>
      </c>
      <c r="U186" s="71">
        <v>10</v>
      </c>
      <c r="V186" s="71">
        <v>11</v>
      </c>
      <c r="W186" s="71">
        <v>12</v>
      </c>
      <c r="X186" s="71" t="s">
        <v>142</v>
      </c>
      <c r="Y186" s="71" t="s">
        <v>172</v>
      </c>
      <c r="Z186" s="71"/>
      <c r="AA186" s="83" t="s">
        <v>382</v>
      </c>
      <c r="AB186" s="71"/>
      <c r="AC186" s="71"/>
      <c r="AD186" s="71" t="s">
        <v>1662</v>
      </c>
      <c r="AE186" s="69" t="s">
        <v>40</v>
      </c>
    </row>
    <row r="187" spans="1:31" ht="60" hidden="1">
      <c r="A187" t="str">
        <f t="shared" si="9"/>
        <v>FACOMG012022</v>
      </c>
      <c r="B187" t="str">
        <f t="shared" si="10"/>
        <v>FACOMG012023</v>
      </c>
      <c r="C187" t="str">
        <f t="shared" si="11"/>
        <v>FACOMG012024</v>
      </c>
      <c r="D187" t="str">
        <f t="shared" si="12"/>
        <v>FACOMG012025</v>
      </c>
      <c r="E187" t="str">
        <f t="shared" si="12"/>
        <v>FACOMG012026</v>
      </c>
      <c r="F187" t="str">
        <f t="shared" si="12"/>
        <v>FACOMG012027</v>
      </c>
      <c r="G187" t="s">
        <v>1662</v>
      </c>
      <c r="H187" t="s">
        <v>1429</v>
      </c>
      <c r="I187" s="38" t="str">
        <f>VLOOKUP(J187,Planilha2!B:C,2,0)</f>
        <v>G01</v>
      </c>
      <c r="J187" s="80" t="s">
        <v>41</v>
      </c>
      <c r="K187" s="80" t="s">
        <v>145</v>
      </c>
      <c r="L187" s="80" t="s">
        <v>1598</v>
      </c>
      <c r="M187" s="80" t="s">
        <v>715</v>
      </c>
      <c r="N187" s="80" t="s">
        <v>1431</v>
      </c>
      <c r="O187" s="71" t="s">
        <v>1435</v>
      </c>
      <c r="P187" s="69" t="s">
        <v>44</v>
      </c>
      <c r="Q187" s="71">
        <v>27</v>
      </c>
      <c r="R187" s="71">
        <v>27</v>
      </c>
      <c r="S187" s="71">
        <v>28</v>
      </c>
      <c r="T187" s="71">
        <v>28</v>
      </c>
      <c r="U187" s="71">
        <v>29</v>
      </c>
      <c r="V187" s="71">
        <v>29</v>
      </c>
      <c r="W187" s="71">
        <v>30</v>
      </c>
      <c r="X187" s="71" t="s">
        <v>142</v>
      </c>
      <c r="Y187" s="71" t="s">
        <v>172</v>
      </c>
      <c r="Z187" s="71"/>
      <c r="AA187" s="83" t="s">
        <v>382</v>
      </c>
      <c r="AB187" s="71"/>
      <c r="AC187" s="71"/>
      <c r="AD187" s="71" t="s">
        <v>1662</v>
      </c>
      <c r="AE187" s="69" t="s">
        <v>40</v>
      </c>
    </row>
    <row r="188" spans="1:31" ht="45" hidden="1">
      <c r="A188" t="str">
        <f t="shared" si="9"/>
        <v>FACOMG022022</v>
      </c>
      <c r="B188" t="str">
        <f t="shared" si="10"/>
        <v>FACOMG022023</v>
      </c>
      <c r="C188" t="str">
        <f t="shared" si="11"/>
        <v>FACOMG022024</v>
      </c>
      <c r="D188" t="str">
        <f t="shared" si="12"/>
        <v>FACOMG022025</v>
      </c>
      <c r="E188" t="str">
        <f t="shared" si="12"/>
        <v>FACOMG022026</v>
      </c>
      <c r="F188" t="str">
        <f t="shared" si="12"/>
        <v>FACOMG022027</v>
      </c>
      <c r="G188" t="s">
        <v>1662</v>
      </c>
      <c r="H188" t="s">
        <v>1429</v>
      </c>
      <c r="I188" s="38" t="str">
        <f>VLOOKUP(J188,Planilha2!B:C,2,0)</f>
        <v>G02</v>
      </c>
      <c r="J188" s="80" t="s">
        <v>1600</v>
      </c>
      <c r="K188" s="80" t="s">
        <v>145</v>
      </c>
      <c r="L188" s="80"/>
      <c r="M188" s="80" t="s">
        <v>717</v>
      </c>
      <c r="N188" s="80" t="s">
        <v>1431</v>
      </c>
      <c r="O188" s="71" t="s">
        <v>1561</v>
      </c>
      <c r="P188" s="69" t="s">
        <v>44</v>
      </c>
      <c r="Q188" s="71">
        <v>15</v>
      </c>
      <c r="R188" s="71">
        <v>15</v>
      </c>
      <c r="S188" s="71">
        <v>14</v>
      </c>
      <c r="T188" s="71">
        <v>14</v>
      </c>
      <c r="U188" s="71">
        <v>13</v>
      </c>
      <c r="V188" s="71">
        <v>13</v>
      </c>
      <c r="W188" s="71">
        <v>12</v>
      </c>
      <c r="X188" s="71" t="s">
        <v>142</v>
      </c>
      <c r="Y188" s="71" t="s">
        <v>172</v>
      </c>
      <c r="Z188" s="71"/>
      <c r="AA188" s="83" t="s">
        <v>382</v>
      </c>
      <c r="AB188" s="71"/>
      <c r="AC188" s="71"/>
      <c r="AD188" s="71" t="s">
        <v>1662</v>
      </c>
      <c r="AE188" s="69" t="s">
        <v>40</v>
      </c>
    </row>
    <row r="189" spans="1:31" ht="45" hidden="1">
      <c r="A189" t="str">
        <f t="shared" si="9"/>
        <v>FACOMG032022</v>
      </c>
      <c r="B189" t="str">
        <f t="shared" si="10"/>
        <v>FACOMG032023</v>
      </c>
      <c r="C189" t="str">
        <f t="shared" si="11"/>
        <v>FACOMG032024</v>
      </c>
      <c r="D189" t="str">
        <f t="shared" si="12"/>
        <v>FACOMG032025</v>
      </c>
      <c r="E189" t="str">
        <f t="shared" si="12"/>
        <v>FACOMG032026</v>
      </c>
      <c r="F189" t="str">
        <f t="shared" si="12"/>
        <v>FACOMG032027</v>
      </c>
      <c r="G189" t="s">
        <v>1662</v>
      </c>
      <c r="H189" t="s">
        <v>1429</v>
      </c>
      <c r="I189" s="38" t="str">
        <f>VLOOKUP(J189,Planilha2!B:C,2,0)</f>
        <v>G03</v>
      </c>
      <c r="J189" s="80" t="s">
        <v>1602</v>
      </c>
      <c r="K189" s="80" t="s">
        <v>165</v>
      </c>
      <c r="L189" s="84" t="s">
        <v>1439</v>
      </c>
      <c r="M189" s="80" t="s">
        <v>717</v>
      </c>
      <c r="N189" s="80" t="s">
        <v>1431</v>
      </c>
      <c r="O189" s="71" t="s">
        <v>1563</v>
      </c>
      <c r="P189" s="69" t="s">
        <v>44</v>
      </c>
      <c r="Q189" s="71"/>
      <c r="R189" s="71"/>
      <c r="S189" s="71"/>
      <c r="T189" s="71"/>
      <c r="U189" s="71"/>
      <c r="V189" s="71"/>
      <c r="W189" s="71"/>
      <c r="X189" s="71" t="s">
        <v>142</v>
      </c>
      <c r="Y189" s="71" t="s">
        <v>172</v>
      </c>
      <c r="Z189" s="71"/>
      <c r="AA189" s="83" t="s">
        <v>382</v>
      </c>
      <c r="AB189" s="71"/>
      <c r="AC189" s="71"/>
      <c r="AD189" s="71" t="s">
        <v>1662</v>
      </c>
      <c r="AE189" s="69" t="s">
        <v>40</v>
      </c>
    </row>
    <row r="190" spans="1:31" ht="45" hidden="1">
      <c r="A190" t="str">
        <f t="shared" si="9"/>
        <v>FACOMG042022</v>
      </c>
      <c r="B190" t="str">
        <f t="shared" si="10"/>
        <v>FACOMG042023</v>
      </c>
      <c r="C190" t="str">
        <f t="shared" si="11"/>
        <v>FACOMG042024</v>
      </c>
      <c r="D190" t="str">
        <f t="shared" si="12"/>
        <v>FACOMG042025</v>
      </c>
      <c r="E190" t="str">
        <f t="shared" si="12"/>
        <v>FACOMG042026</v>
      </c>
      <c r="F190" t="str">
        <f t="shared" si="12"/>
        <v>FACOMG042027</v>
      </c>
      <c r="G190" t="s">
        <v>1662</v>
      </c>
      <c r="H190" t="s">
        <v>1429</v>
      </c>
      <c r="I190" s="38" t="str">
        <f>VLOOKUP(J190,Planilha2!B:C,2,0)</f>
        <v>G04</v>
      </c>
      <c r="J190" s="80" t="s">
        <v>1603</v>
      </c>
      <c r="K190" s="80" t="s">
        <v>145</v>
      </c>
      <c r="L190" s="80"/>
      <c r="M190" s="80" t="s">
        <v>717</v>
      </c>
      <c r="N190" s="80" t="s">
        <v>1431</v>
      </c>
      <c r="O190" s="71" t="s">
        <v>1566</v>
      </c>
      <c r="P190" s="69" t="s">
        <v>44</v>
      </c>
      <c r="Q190" s="71">
        <v>93</v>
      </c>
      <c r="R190" s="71">
        <v>90</v>
      </c>
      <c r="S190" s="71">
        <v>89</v>
      </c>
      <c r="T190" s="71">
        <v>88</v>
      </c>
      <c r="U190" s="71">
        <v>87</v>
      </c>
      <c r="V190" s="71">
        <v>86</v>
      </c>
      <c r="W190" s="71">
        <v>85</v>
      </c>
      <c r="X190" s="71" t="s">
        <v>142</v>
      </c>
      <c r="Y190" s="71" t="s">
        <v>172</v>
      </c>
      <c r="Z190" s="71"/>
      <c r="AA190" s="83" t="s">
        <v>382</v>
      </c>
      <c r="AB190" s="71"/>
      <c r="AC190" s="71"/>
      <c r="AD190" s="71" t="s">
        <v>1662</v>
      </c>
      <c r="AE190" s="69" t="s">
        <v>40</v>
      </c>
    </row>
    <row r="191" spans="1:31" ht="45" hidden="1">
      <c r="A191" t="str">
        <f t="shared" si="9"/>
        <v>FACOMG052022</v>
      </c>
      <c r="B191" t="str">
        <f t="shared" si="10"/>
        <v>FACOMG052023</v>
      </c>
      <c r="C191" t="str">
        <f t="shared" si="11"/>
        <v>FACOMG052024</v>
      </c>
      <c r="D191" t="str">
        <f t="shared" si="12"/>
        <v>FACOMG052025</v>
      </c>
      <c r="E191" t="str">
        <f t="shared" si="12"/>
        <v>FACOMG052026</v>
      </c>
      <c r="F191" t="str">
        <f t="shared" si="12"/>
        <v>FACOMG052027</v>
      </c>
      <c r="G191" t="s">
        <v>1662</v>
      </c>
      <c r="H191" t="s">
        <v>1429</v>
      </c>
      <c r="I191" s="38" t="str">
        <f>VLOOKUP(J191,Planilha2!B:C,2,0)</f>
        <v>G05</v>
      </c>
      <c r="J191" s="80" t="s">
        <v>1605</v>
      </c>
      <c r="K191" s="80" t="s">
        <v>165</v>
      </c>
      <c r="L191" s="84" t="s">
        <v>1439</v>
      </c>
      <c r="M191" s="80" t="s">
        <v>717</v>
      </c>
      <c r="N191" s="80" t="s">
        <v>1431</v>
      </c>
      <c r="O191" s="71" t="s">
        <v>1447</v>
      </c>
      <c r="P191" s="69" t="s">
        <v>44</v>
      </c>
      <c r="Q191" s="71"/>
      <c r="R191" s="71"/>
      <c r="S191" s="71"/>
      <c r="T191" s="71"/>
      <c r="U191" s="71"/>
      <c r="V191" s="71"/>
      <c r="W191" s="71"/>
      <c r="X191" s="71" t="s">
        <v>142</v>
      </c>
      <c r="Y191" s="71" t="s">
        <v>172</v>
      </c>
      <c r="Z191" s="71"/>
      <c r="AA191" s="83" t="s">
        <v>382</v>
      </c>
      <c r="AB191" s="71"/>
      <c r="AC191" s="71"/>
      <c r="AD191" s="71" t="s">
        <v>1662</v>
      </c>
      <c r="AE191" s="69" t="s">
        <v>40</v>
      </c>
    </row>
    <row r="192" spans="1:31" ht="45" hidden="1">
      <c r="A192" t="str">
        <f t="shared" si="9"/>
        <v>FACOMExcluído2022</v>
      </c>
      <c r="B192" t="str">
        <f t="shared" si="10"/>
        <v>FACOMExcluído2023</v>
      </c>
      <c r="C192" t="str">
        <f t="shared" si="11"/>
        <v>FACOMExcluído2024</v>
      </c>
      <c r="D192" t="str">
        <f t="shared" si="12"/>
        <v>FACOMExcluído2025</v>
      </c>
      <c r="E192" t="str">
        <f t="shared" si="12"/>
        <v>FACOMExcluído2026</v>
      </c>
      <c r="F192" t="str">
        <f t="shared" si="12"/>
        <v>FACOMExcluído2027</v>
      </c>
      <c r="G192" t="s">
        <v>1662</v>
      </c>
      <c r="H192" t="s">
        <v>1429</v>
      </c>
      <c r="I192" s="38" t="str">
        <f>VLOOKUP(J192,Planilha2!B:C,2,0)</f>
        <v>Excluído</v>
      </c>
      <c r="J192" s="80" t="s">
        <v>1449</v>
      </c>
      <c r="K192" s="80" t="s">
        <v>165</v>
      </c>
      <c r="L192" s="80" t="s">
        <v>1450</v>
      </c>
      <c r="M192" s="80" t="s">
        <v>1451</v>
      </c>
      <c r="N192" s="80" t="s">
        <v>1452</v>
      </c>
      <c r="O192" s="71" t="s">
        <v>1453</v>
      </c>
      <c r="P192" s="69" t="s">
        <v>44</v>
      </c>
      <c r="Q192" s="71"/>
      <c r="R192" s="71"/>
      <c r="S192" s="71"/>
      <c r="T192" s="71"/>
      <c r="U192" s="71"/>
      <c r="V192" s="71"/>
      <c r="W192" s="71"/>
      <c r="X192" s="71" t="s">
        <v>142</v>
      </c>
      <c r="Y192" s="71" t="s">
        <v>172</v>
      </c>
      <c r="Z192" s="71"/>
      <c r="AA192" s="83" t="s">
        <v>382</v>
      </c>
      <c r="AB192" s="71"/>
      <c r="AC192" s="71"/>
      <c r="AD192" s="71" t="s">
        <v>1662</v>
      </c>
      <c r="AE192" s="69" t="s">
        <v>40</v>
      </c>
    </row>
    <row r="193" spans="1:31" ht="45" hidden="1">
      <c r="A193" t="str">
        <f t="shared" si="9"/>
        <v>FACOMG062022</v>
      </c>
      <c r="B193" t="str">
        <f t="shared" si="10"/>
        <v>FACOMG062023</v>
      </c>
      <c r="C193" t="str">
        <f t="shared" si="11"/>
        <v>FACOMG062024</v>
      </c>
      <c r="D193" t="str">
        <f t="shared" si="12"/>
        <v>FACOMG062025</v>
      </c>
      <c r="E193" t="str">
        <f t="shared" si="12"/>
        <v>FACOMG062026</v>
      </c>
      <c r="F193" t="str">
        <f t="shared" si="12"/>
        <v>FACOMG062027</v>
      </c>
      <c r="G193" t="s">
        <v>1662</v>
      </c>
      <c r="H193" t="s">
        <v>1429</v>
      </c>
      <c r="I193" s="38" t="str">
        <f>VLOOKUP(J193,Planilha2!B:C,2,0)</f>
        <v>G06</v>
      </c>
      <c r="J193" s="80" t="s">
        <v>58</v>
      </c>
      <c r="K193" s="80" t="s">
        <v>145</v>
      </c>
      <c r="L193" s="80" t="s">
        <v>59</v>
      </c>
      <c r="M193" s="80" t="s">
        <v>164</v>
      </c>
      <c r="N193" s="80" t="s">
        <v>1431</v>
      </c>
      <c r="O193" s="71" t="s">
        <v>1570</v>
      </c>
      <c r="P193" s="69" t="s">
        <v>44</v>
      </c>
      <c r="Q193" s="71">
        <v>18</v>
      </c>
      <c r="R193" s="71">
        <v>18</v>
      </c>
      <c r="S193" s="71">
        <v>18</v>
      </c>
      <c r="T193" s="71">
        <v>18</v>
      </c>
      <c r="U193" s="71">
        <v>18</v>
      </c>
      <c r="V193" s="71">
        <v>19</v>
      </c>
      <c r="W193" s="71">
        <v>20</v>
      </c>
      <c r="X193" s="71" t="s">
        <v>142</v>
      </c>
      <c r="Y193" s="71" t="s">
        <v>172</v>
      </c>
      <c r="Z193" s="71"/>
      <c r="AA193" s="83" t="s">
        <v>382</v>
      </c>
      <c r="AB193" s="71"/>
      <c r="AC193" s="71"/>
      <c r="AD193" s="71" t="s">
        <v>1662</v>
      </c>
      <c r="AE193" s="69" t="s">
        <v>40</v>
      </c>
    </row>
    <row r="194" spans="1:31" ht="60" hidden="1">
      <c r="A194" t="str">
        <f t="shared" si="9"/>
        <v>FACOMG082022</v>
      </c>
      <c r="B194" t="str">
        <f t="shared" si="10"/>
        <v>FACOMG082023</v>
      </c>
      <c r="C194" t="str">
        <f t="shared" si="11"/>
        <v>FACOMG082024</v>
      </c>
      <c r="D194" t="str">
        <f t="shared" si="12"/>
        <v>FACOMG082025</v>
      </c>
      <c r="E194" t="str">
        <f t="shared" si="12"/>
        <v>FACOMG082026</v>
      </c>
      <c r="F194" t="str">
        <f t="shared" si="12"/>
        <v>FACOMG082027</v>
      </c>
      <c r="G194" t="s">
        <v>1662</v>
      </c>
      <c r="H194" t="s">
        <v>1429</v>
      </c>
      <c r="I194" s="38" t="str">
        <f>VLOOKUP(J194,Planilha2!B:C,2,0)</f>
        <v>G08</v>
      </c>
      <c r="J194" s="80" t="s">
        <v>722</v>
      </c>
      <c r="K194" s="80" t="s">
        <v>145</v>
      </c>
      <c r="L194" s="80" t="s">
        <v>723</v>
      </c>
      <c r="M194" s="80" t="s">
        <v>185</v>
      </c>
      <c r="N194" s="80" t="s">
        <v>1431</v>
      </c>
      <c r="O194" s="71" t="s">
        <v>1607</v>
      </c>
      <c r="P194" s="69" t="s">
        <v>44</v>
      </c>
      <c r="Q194" s="71">
        <v>24</v>
      </c>
      <c r="R194" s="71">
        <v>24</v>
      </c>
      <c r="S194" s="71">
        <v>24</v>
      </c>
      <c r="T194" s="71">
        <v>24</v>
      </c>
      <c r="U194" s="71">
        <v>24</v>
      </c>
      <c r="V194" s="71">
        <v>24</v>
      </c>
      <c r="W194" s="71">
        <v>23</v>
      </c>
      <c r="X194" s="71" t="s">
        <v>142</v>
      </c>
      <c r="Y194" s="71" t="s">
        <v>172</v>
      </c>
      <c r="Z194" s="71"/>
      <c r="AA194" s="83" t="s">
        <v>382</v>
      </c>
      <c r="AB194" s="71"/>
      <c r="AC194" s="71"/>
      <c r="AD194" s="71" t="s">
        <v>1662</v>
      </c>
      <c r="AE194" s="69" t="s">
        <v>40</v>
      </c>
    </row>
    <row r="195" spans="1:31" ht="45" hidden="1">
      <c r="A195" t="str">
        <f t="shared" si="9"/>
        <v>FACOMG152022</v>
      </c>
      <c r="B195" t="str">
        <f t="shared" si="10"/>
        <v>FACOMG152023</v>
      </c>
      <c r="C195" t="str">
        <f t="shared" si="11"/>
        <v>FACOMG152024</v>
      </c>
      <c r="D195" t="str">
        <f t="shared" si="12"/>
        <v>FACOMG152025</v>
      </c>
      <c r="E195" t="str">
        <f t="shared" si="12"/>
        <v>FACOMG152026</v>
      </c>
      <c r="F195" t="str">
        <f t="shared" si="12"/>
        <v>FACOMG152027</v>
      </c>
      <c r="G195" t="s">
        <v>1662</v>
      </c>
      <c r="H195" t="s">
        <v>1429</v>
      </c>
      <c r="I195" s="38" t="str">
        <f>VLOOKUP(J195,Planilha2!B:C,2,0)</f>
        <v>G15</v>
      </c>
      <c r="J195" s="80" t="s">
        <v>743</v>
      </c>
      <c r="K195" s="80" t="s">
        <v>145</v>
      </c>
      <c r="L195" s="80" t="s">
        <v>744</v>
      </c>
      <c r="M195" s="80" t="s">
        <v>164</v>
      </c>
      <c r="N195" s="80" t="s">
        <v>1431</v>
      </c>
      <c r="O195" s="71" t="s">
        <v>1456</v>
      </c>
      <c r="P195" s="69" t="s">
        <v>44</v>
      </c>
      <c r="Q195" s="71">
        <v>0</v>
      </c>
      <c r="R195" s="71">
        <v>30</v>
      </c>
      <c r="S195" s="71">
        <v>30</v>
      </c>
      <c r="T195" s="71">
        <v>60</v>
      </c>
      <c r="U195" s="71">
        <v>60</v>
      </c>
      <c r="V195" s="71">
        <v>100</v>
      </c>
      <c r="W195" s="71">
        <v>100</v>
      </c>
      <c r="X195" s="71" t="s">
        <v>142</v>
      </c>
      <c r="Y195" s="71" t="s">
        <v>172</v>
      </c>
      <c r="Z195" s="71"/>
      <c r="AA195" s="83" t="s">
        <v>382</v>
      </c>
      <c r="AB195" s="71"/>
      <c r="AC195" s="71"/>
      <c r="AD195" s="71" t="s">
        <v>1662</v>
      </c>
      <c r="AE195" s="69" t="s">
        <v>40</v>
      </c>
    </row>
    <row r="196" spans="1:31" ht="45" hidden="1">
      <c r="A196" t="str">
        <f t="shared" ref="A196:A259" si="13">$G196&amp;$I196&amp;R$1</f>
        <v>FACOMG162022</v>
      </c>
      <c r="B196" t="str">
        <f t="shared" ref="B196:B259" si="14">$G196&amp;$I196&amp;S$1</f>
        <v>FACOMG162023</v>
      </c>
      <c r="C196" t="str">
        <f t="shared" ref="C196:C259" si="15">$G196&amp;$I196&amp;T$1</f>
        <v>FACOMG162024</v>
      </c>
      <c r="D196" t="str">
        <f t="shared" ref="D196:F259" si="16">$G196&amp;$I196&amp;U$1</f>
        <v>FACOMG162025</v>
      </c>
      <c r="E196" t="str">
        <f t="shared" si="16"/>
        <v>FACOMG162026</v>
      </c>
      <c r="F196" t="str">
        <f t="shared" si="16"/>
        <v>FACOMG162027</v>
      </c>
      <c r="G196" t="s">
        <v>1662</v>
      </c>
      <c r="H196" t="s">
        <v>1429</v>
      </c>
      <c r="I196" s="38" t="str">
        <f>VLOOKUP(J196,Planilha2!B:C,2,0)</f>
        <v>G16</v>
      </c>
      <c r="J196" s="80" t="s">
        <v>1457</v>
      </c>
      <c r="K196" s="80" t="s">
        <v>165</v>
      </c>
      <c r="L196" s="80" t="s">
        <v>747</v>
      </c>
      <c r="M196" s="80" t="s">
        <v>164</v>
      </c>
      <c r="N196" s="80" t="s">
        <v>631</v>
      </c>
      <c r="O196" s="71"/>
      <c r="P196" s="69" t="s">
        <v>749</v>
      </c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83" t="s">
        <v>382</v>
      </c>
      <c r="AB196" s="71"/>
      <c r="AC196" s="71"/>
      <c r="AD196" s="71"/>
      <c r="AE196" s="69" t="s">
        <v>40</v>
      </c>
    </row>
    <row r="197" spans="1:31" ht="45" hidden="1">
      <c r="A197" t="str">
        <f t="shared" si="13"/>
        <v>FACOMG092022</v>
      </c>
      <c r="B197" t="str">
        <f t="shared" si="14"/>
        <v>FACOMG092023</v>
      </c>
      <c r="C197" t="str">
        <f t="shared" si="15"/>
        <v>FACOMG092024</v>
      </c>
      <c r="D197" t="str">
        <f t="shared" si="16"/>
        <v>FACOMG092025</v>
      </c>
      <c r="E197" t="str">
        <f t="shared" si="16"/>
        <v>FACOMG092026</v>
      </c>
      <c r="F197" t="str">
        <f t="shared" si="16"/>
        <v>FACOMG092027</v>
      </c>
      <c r="G197" t="s">
        <v>1662</v>
      </c>
      <c r="H197" t="s">
        <v>1429</v>
      </c>
      <c r="I197" s="38" t="str">
        <f>VLOOKUP(J197,Planilha2!B:C,2,0)</f>
        <v>G09</v>
      </c>
      <c r="J197" s="80" t="s">
        <v>66</v>
      </c>
      <c r="K197" s="80" t="s">
        <v>145</v>
      </c>
      <c r="L197" s="80" t="s">
        <v>67</v>
      </c>
      <c r="M197" s="80" t="s">
        <v>164</v>
      </c>
      <c r="N197" s="80" t="s">
        <v>631</v>
      </c>
      <c r="O197" s="71" t="s">
        <v>1455</v>
      </c>
      <c r="P197" s="69" t="s">
        <v>69</v>
      </c>
      <c r="Q197" s="71">
        <v>4</v>
      </c>
      <c r="R197" s="71">
        <v>4</v>
      </c>
      <c r="S197" s="71">
        <v>4</v>
      </c>
      <c r="T197" s="71">
        <v>4</v>
      </c>
      <c r="U197" s="71">
        <v>4</v>
      </c>
      <c r="V197" s="71">
        <v>4</v>
      </c>
      <c r="W197" s="71">
        <v>4</v>
      </c>
      <c r="X197" s="71" t="s">
        <v>142</v>
      </c>
      <c r="Y197" s="71" t="s">
        <v>172</v>
      </c>
      <c r="Z197" s="71"/>
      <c r="AA197" s="83" t="s">
        <v>382</v>
      </c>
      <c r="AB197" s="71"/>
      <c r="AC197" s="71"/>
      <c r="AD197" s="71" t="s">
        <v>1662</v>
      </c>
      <c r="AE197" s="69" t="s">
        <v>40</v>
      </c>
    </row>
    <row r="198" spans="1:31" ht="45" hidden="1">
      <c r="A198" t="str">
        <f t="shared" si="13"/>
        <v>FACOMG112022</v>
      </c>
      <c r="B198" t="str">
        <f t="shared" si="14"/>
        <v>FACOMG112023</v>
      </c>
      <c r="C198" t="str">
        <f t="shared" si="15"/>
        <v>FACOMG112024</v>
      </c>
      <c r="D198" t="str">
        <f t="shared" si="16"/>
        <v>FACOMG112025</v>
      </c>
      <c r="E198" t="str">
        <f t="shared" si="16"/>
        <v>FACOMG112026</v>
      </c>
      <c r="F198" t="str">
        <f t="shared" si="16"/>
        <v>FACOMG112027</v>
      </c>
      <c r="G198" t="s">
        <v>1662</v>
      </c>
      <c r="H198" t="s">
        <v>1429</v>
      </c>
      <c r="I198" s="38" t="str">
        <f>VLOOKUP(J198,Planilha2!B:C,2,0)</f>
        <v>G11</v>
      </c>
      <c r="J198" s="80" t="s">
        <v>71</v>
      </c>
      <c r="K198" s="80" t="s">
        <v>145</v>
      </c>
      <c r="L198" s="80" t="s">
        <v>67</v>
      </c>
      <c r="M198" s="80" t="s">
        <v>164</v>
      </c>
      <c r="N198" s="80" t="s">
        <v>631</v>
      </c>
      <c r="O198" s="71" t="s">
        <v>1460</v>
      </c>
      <c r="P198" s="69" t="s">
        <v>69</v>
      </c>
      <c r="Q198" s="71">
        <v>4</v>
      </c>
      <c r="R198" s="71">
        <v>4</v>
      </c>
      <c r="S198" s="71">
        <v>4</v>
      </c>
      <c r="T198" s="71">
        <v>4</v>
      </c>
      <c r="U198" s="71">
        <v>4</v>
      </c>
      <c r="V198" s="71">
        <v>4</v>
      </c>
      <c r="W198" s="71">
        <v>4</v>
      </c>
      <c r="X198" s="71" t="s">
        <v>142</v>
      </c>
      <c r="Y198" s="71" t="s">
        <v>172</v>
      </c>
      <c r="Z198" s="71"/>
      <c r="AA198" s="83" t="s">
        <v>382</v>
      </c>
      <c r="AB198" s="71"/>
      <c r="AC198" s="71"/>
      <c r="AD198" s="71" t="s">
        <v>1662</v>
      </c>
      <c r="AE198" s="69" t="s">
        <v>40</v>
      </c>
    </row>
    <row r="199" spans="1:31" ht="45" hidden="1">
      <c r="A199" t="str">
        <f t="shared" si="13"/>
        <v>FACOMG172022</v>
      </c>
      <c r="B199" t="str">
        <f t="shared" si="14"/>
        <v>FACOMG172023</v>
      </c>
      <c r="C199" t="str">
        <f t="shared" si="15"/>
        <v>FACOMG172024</v>
      </c>
      <c r="D199" t="str">
        <f t="shared" si="16"/>
        <v>FACOMG172025</v>
      </c>
      <c r="E199" t="str">
        <f t="shared" si="16"/>
        <v>FACOMG172026</v>
      </c>
      <c r="F199" t="str">
        <f t="shared" si="16"/>
        <v>FACOMG172027</v>
      </c>
      <c r="G199" t="s">
        <v>1662</v>
      </c>
      <c r="H199" t="s">
        <v>1429</v>
      </c>
      <c r="I199" s="38" t="str">
        <f>VLOOKUP(J199,Planilha2!B:C,2,0)</f>
        <v>G17</v>
      </c>
      <c r="J199" s="80" t="s">
        <v>750</v>
      </c>
      <c r="K199" s="80" t="s">
        <v>165</v>
      </c>
      <c r="L199" s="80" t="s">
        <v>751</v>
      </c>
      <c r="M199" s="80" t="s">
        <v>164</v>
      </c>
      <c r="N199" s="80" t="s">
        <v>1452</v>
      </c>
      <c r="O199" s="71" t="s">
        <v>1663</v>
      </c>
      <c r="P199" s="69" t="s">
        <v>44</v>
      </c>
      <c r="Q199" s="71">
        <v>3</v>
      </c>
      <c r="R199" s="71">
        <v>3</v>
      </c>
      <c r="S199" s="71">
        <v>3</v>
      </c>
      <c r="T199" s="71">
        <v>3</v>
      </c>
      <c r="U199" s="71">
        <v>3</v>
      </c>
      <c r="V199" s="71">
        <v>3</v>
      </c>
      <c r="W199" s="71">
        <v>3</v>
      </c>
      <c r="X199" s="71" t="s">
        <v>142</v>
      </c>
      <c r="Y199" s="71" t="s">
        <v>172</v>
      </c>
      <c r="Z199" s="71"/>
      <c r="AA199" s="83" t="s">
        <v>382</v>
      </c>
      <c r="AB199" s="71"/>
      <c r="AC199" s="71"/>
      <c r="AD199" s="71" t="s">
        <v>1662</v>
      </c>
      <c r="AE199" s="69" t="s">
        <v>40</v>
      </c>
    </row>
    <row r="200" spans="1:31" ht="45">
      <c r="A200" t="str">
        <f t="shared" si="13"/>
        <v>FACOMEC012022</v>
      </c>
      <c r="B200" t="str">
        <f t="shared" si="14"/>
        <v>FACOMEC012023</v>
      </c>
      <c r="C200" t="str">
        <f t="shared" si="15"/>
        <v>FACOMEC012024</v>
      </c>
      <c r="D200" t="str">
        <f t="shared" si="16"/>
        <v>FACOMEC012025</v>
      </c>
      <c r="E200" t="str">
        <f t="shared" si="16"/>
        <v>FACOMEC012026</v>
      </c>
      <c r="F200" t="str">
        <f t="shared" si="16"/>
        <v>FACOMEC012027</v>
      </c>
      <c r="G200" t="s">
        <v>1662</v>
      </c>
      <c r="H200" t="s">
        <v>1429</v>
      </c>
      <c r="I200" s="38" t="str">
        <f>VLOOKUP(J200,Planilha2!B:C,2,0)</f>
        <v>EC01</v>
      </c>
      <c r="J200" s="80" t="s">
        <v>378</v>
      </c>
      <c r="K200" s="80" t="s">
        <v>145</v>
      </c>
      <c r="L200" s="80" t="s">
        <v>379</v>
      </c>
      <c r="M200" s="80" t="s">
        <v>381</v>
      </c>
      <c r="N200" s="80" t="s">
        <v>385</v>
      </c>
      <c r="O200" s="71" t="s">
        <v>1572</v>
      </c>
      <c r="P200" s="69" t="s">
        <v>44</v>
      </c>
      <c r="Q200" s="71">
        <v>16</v>
      </c>
      <c r="R200" s="71">
        <v>16</v>
      </c>
      <c r="S200" s="71">
        <v>16</v>
      </c>
      <c r="T200" s="71">
        <v>20</v>
      </c>
      <c r="U200" s="71">
        <v>20</v>
      </c>
      <c r="V200" s="71">
        <v>25</v>
      </c>
      <c r="W200" s="71">
        <v>30</v>
      </c>
      <c r="X200" s="71" t="s">
        <v>142</v>
      </c>
      <c r="Y200" s="71" t="s">
        <v>172</v>
      </c>
      <c r="Z200" s="71"/>
      <c r="AA200" s="83" t="s">
        <v>382</v>
      </c>
      <c r="AB200" s="71"/>
      <c r="AC200" s="71"/>
      <c r="AD200" s="71" t="s">
        <v>1662</v>
      </c>
      <c r="AE200" s="69" t="s">
        <v>40</v>
      </c>
    </row>
    <row r="201" spans="1:31" ht="45" hidden="1">
      <c r="A201" t="str">
        <f t="shared" si="13"/>
        <v>FACOMExcluído2022</v>
      </c>
      <c r="B201" t="str">
        <f t="shared" si="14"/>
        <v>FACOMExcluído2023</v>
      </c>
      <c r="C201" t="str">
        <f t="shared" si="15"/>
        <v>FACOMExcluído2024</v>
      </c>
      <c r="D201" t="str">
        <f t="shared" si="16"/>
        <v>FACOMExcluído2025</v>
      </c>
      <c r="E201" t="str">
        <f t="shared" si="16"/>
        <v>FACOMExcluído2026</v>
      </c>
      <c r="F201" t="str">
        <f t="shared" si="16"/>
        <v>FACOMExcluído2027</v>
      </c>
      <c r="G201" t="s">
        <v>1662</v>
      </c>
      <c r="H201" t="s">
        <v>1429</v>
      </c>
      <c r="I201" s="38" t="str">
        <f>VLOOKUP(J201,Planilha2!B:C,2,0)</f>
        <v>Excluído</v>
      </c>
      <c r="J201" s="80" t="s">
        <v>1464</v>
      </c>
      <c r="K201" s="80" t="s">
        <v>165</v>
      </c>
      <c r="L201" s="80" t="s">
        <v>1465</v>
      </c>
      <c r="M201" s="80" t="s">
        <v>164</v>
      </c>
      <c r="N201" s="80" t="s">
        <v>1452</v>
      </c>
      <c r="O201" s="71"/>
      <c r="P201" s="69" t="s">
        <v>44</v>
      </c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83" t="s">
        <v>382</v>
      </c>
      <c r="AB201" s="71"/>
      <c r="AC201" s="71"/>
      <c r="AD201" s="71"/>
      <c r="AE201" s="69" t="s">
        <v>40</v>
      </c>
    </row>
    <row r="202" spans="1:31" ht="60" hidden="1">
      <c r="A202" t="str">
        <f t="shared" si="13"/>
        <v>FACOMG192022</v>
      </c>
      <c r="B202" t="str">
        <f t="shared" si="14"/>
        <v>FACOMG192023</v>
      </c>
      <c r="C202" t="str">
        <f t="shared" si="15"/>
        <v>FACOMG192024</v>
      </c>
      <c r="D202" t="str">
        <f t="shared" si="16"/>
        <v>FACOMG192025</v>
      </c>
      <c r="E202" t="str">
        <f t="shared" si="16"/>
        <v>FACOMG192026</v>
      </c>
      <c r="F202" t="str">
        <f t="shared" si="16"/>
        <v>FACOMG192027</v>
      </c>
      <c r="G202" t="s">
        <v>1662</v>
      </c>
      <c r="H202" t="s">
        <v>1429</v>
      </c>
      <c r="I202" s="38" t="str">
        <f>VLOOKUP(J202,Planilha2!B:C,2,0)</f>
        <v>G19</v>
      </c>
      <c r="J202" s="80" t="s">
        <v>759</v>
      </c>
      <c r="K202" s="80" t="s">
        <v>165</v>
      </c>
      <c r="L202" s="80" t="s">
        <v>760</v>
      </c>
      <c r="M202" s="80" t="s">
        <v>164</v>
      </c>
      <c r="N202" s="80" t="s">
        <v>1452</v>
      </c>
      <c r="O202" s="71"/>
      <c r="P202" s="69" t="s">
        <v>44</v>
      </c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83" t="s">
        <v>382</v>
      </c>
      <c r="AB202" s="71"/>
      <c r="AC202" s="71"/>
      <c r="AD202" s="71"/>
      <c r="AE202" s="69" t="s">
        <v>40</v>
      </c>
    </row>
    <row r="203" spans="1:31" ht="45" hidden="1">
      <c r="A203" t="str">
        <f t="shared" si="13"/>
        <v>FACOMG182022</v>
      </c>
      <c r="B203" t="str">
        <f t="shared" si="14"/>
        <v>FACOMG182023</v>
      </c>
      <c r="C203" t="str">
        <f t="shared" si="15"/>
        <v>FACOMG182024</v>
      </c>
      <c r="D203" t="str">
        <f t="shared" si="16"/>
        <v>FACOMG182025</v>
      </c>
      <c r="E203" t="str">
        <f t="shared" si="16"/>
        <v>FACOMG182026</v>
      </c>
      <c r="F203" t="str">
        <f t="shared" si="16"/>
        <v>FACOMG182027</v>
      </c>
      <c r="G203" t="s">
        <v>1662</v>
      </c>
      <c r="H203" t="s">
        <v>1429</v>
      </c>
      <c r="I203" s="38" t="str">
        <f>VLOOKUP(J203,Planilha2!B:C,2,0)</f>
        <v>G18</v>
      </c>
      <c r="J203" s="80" t="s">
        <v>755</v>
      </c>
      <c r="K203" s="69" t="s">
        <v>165</v>
      </c>
      <c r="L203" s="80" t="s">
        <v>1469</v>
      </c>
      <c r="M203" s="80" t="s">
        <v>164</v>
      </c>
      <c r="N203" s="80" t="s">
        <v>1452</v>
      </c>
      <c r="O203" s="71"/>
      <c r="P203" s="69" t="s">
        <v>994</v>
      </c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83" t="s">
        <v>382</v>
      </c>
      <c r="AB203" s="71"/>
      <c r="AC203" s="71"/>
      <c r="AD203" s="71"/>
      <c r="AE203" s="69" t="s">
        <v>40</v>
      </c>
    </row>
    <row r="204" spans="1:31" ht="45" hidden="1">
      <c r="A204" t="str">
        <f t="shared" si="13"/>
        <v>FACOMG202022</v>
      </c>
      <c r="B204" t="str">
        <f t="shared" si="14"/>
        <v>FACOMG202023</v>
      </c>
      <c r="C204" t="str">
        <f t="shared" si="15"/>
        <v>FACOMG202024</v>
      </c>
      <c r="D204" t="str">
        <f t="shared" si="16"/>
        <v>FACOMG202025</v>
      </c>
      <c r="E204" t="str">
        <f t="shared" si="16"/>
        <v>FACOMG202026</v>
      </c>
      <c r="F204" t="str">
        <f t="shared" si="16"/>
        <v>FACOMG202027</v>
      </c>
      <c r="G204" t="s">
        <v>1662</v>
      </c>
      <c r="H204" t="s">
        <v>1429</v>
      </c>
      <c r="I204" s="38" t="str">
        <f>VLOOKUP(J204,Planilha2!B:C,2,0)</f>
        <v>G20</v>
      </c>
      <c r="J204" s="80" t="s">
        <v>762</v>
      </c>
      <c r="K204" s="69" t="s">
        <v>165</v>
      </c>
      <c r="L204" s="80" t="s">
        <v>1473</v>
      </c>
      <c r="M204" s="80" t="s">
        <v>164</v>
      </c>
      <c r="N204" s="80" t="s">
        <v>1452</v>
      </c>
      <c r="O204" s="71"/>
      <c r="P204" s="69" t="s">
        <v>994</v>
      </c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83" t="s">
        <v>382</v>
      </c>
      <c r="AB204" s="71"/>
      <c r="AC204" s="71"/>
      <c r="AD204" s="71"/>
      <c r="AE204" s="69" t="s">
        <v>40</v>
      </c>
    </row>
    <row r="205" spans="1:31" ht="45" hidden="1">
      <c r="A205" t="str">
        <f t="shared" si="13"/>
        <v>FACOMPP022022</v>
      </c>
      <c r="B205" t="str">
        <f t="shared" si="14"/>
        <v>FACOMPP022023</v>
      </c>
      <c r="C205" t="str">
        <f t="shared" si="15"/>
        <v>FACOMPP022024</v>
      </c>
      <c r="D205" t="str">
        <f t="shared" si="16"/>
        <v>FACOMPP022025</v>
      </c>
      <c r="E205" t="str">
        <f t="shared" si="16"/>
        <v>FACOMPP022026</v>
      </c>
      <c r="F205" t="str">
        <f t="shared" si="16"/>
        <v>FACOMPP022027</v>
      </c>
      <c r="G205" t="s">
        <v>1662</v>
      </c>
      <c r="H205" t="s">
        <v>1476</v>
      </c>
      <c r="I205" s="38" t="str">
        <f>VLOOKUP(J205,Planilha2!B:C,2,0)</f>
        <v>PP02</v>
      </c>
      <c r="J205" s="80" t="s">
        <v>1615</v>
      </c>
      <c r="K205" s="80" t="s">
        <v>145</v>
      </c>
      <c r="L205" s="80" t="s">
        <v>1038</v>
      </c>
      <c r="M205" s="80" t="s">
        <v>1040</v>
      </c>
      <c r="N205" s="80" t="s">
        <v>1478</v>
      </c>
      <c r="O205" s="86" t="s">
        <v>1479</v>
      </c>
      <c r="P205" s="69" t="s">
        <v>69</v>
      </c>
      <c r="Q205" s="75">
        <v>4</v>
      </c>
      <c r="R205" s="75">
        <v>4</v>
      </c>
      <c r="S205" s="75">
        <v>4</v>
      </c>
      <c r="T205" s="75">
        <v>4</v>
      </c>
      <c r="U205" s="75">
        <v>5</v>
      </c>
      <c r="V205" s="75">
        <v>5</v>
      </c>
      <c r="W205" s="75">
        <v>5</v>
      </c>
      <c r="X205" s="71" t="s">
        <v>363</v>
      </c>
      <c r="Y205" s="71" t="s">
        <v>172</v>
      </c>
      <c r="Z205" s="71"/>
      <c r="AA205" s="83" t="s">
        <v>382</v>
      </c>
      <c r="AB205" s="71"/>
      <c r="AC205" s="71"/>
      <c r="AD205" s="71" t="s">
        <v>1662</v>
      </c>
      <c r="AE205" s="69" t="s">
        <v>1030</v>
      </c>
    </row>
    <row r="206" spans="1:31" ht="45" hidden="1">
      <c r="A206" t="str">
        <f t="shared" si="13"/>
        <v>FACOMPP032022</v>
      </c>
      <c r="B206" t="str">
        <f t="shared" si="14"/>
        <v>FACOMPP032023</v>
      </c>
      <c r="C206" t="str">
        <f t="shared" si="15"/>
        <v>FACOMPP032024</v>
      </c>
      <c r="D206" t="str">
        <f t="shared" si="16"/>
        <v>FACOMPP032025</v>
      </c>
      <c r="E206" t="str">
        <f t="shared" si="16"/>
        <v>FACOMPP032026</v>
      </c>
      <c r="F206" t="str">
        <f t="shared" si="16"/>
        <v>FACOMPP032027</v>
      </c>
      <c r="G206" t="s">
        <v>1662</v>
      </c>
      <c r="H206" t="s">
        <v>1476</v>
      </c>
      <c r="I206" s="38" t="str">
        <f>VLOOKUP(J206,Planilha2!B:C,2,0)</f>
        <v>PP03</v>
      </c>
      <c r="J206" s="80" t="s">
        <v>1618</v>
      </c>
      <c r="K206" s="80" t="s">
        <v>145</v>
      </c>
      <c r="L206" s="80" t="s">
        <v>1619</v>
      </c>
      <c r="M206" s="80" t="s">
        <v>139</v>
      </c>
      <c r="N206" s="80" t="s">
        <v>1478</v>
      </c>
      <c r="O206" s="86" t="s">
        <v>1620</v>
      </c>
      <c r="P206" s="69" t="s">
        <v>309</v>
      </c>
      <c r="Q206" s="75">
        <v>146</v>
      </c>
      <c r="R206" s="75">
        <v>146</v>
      </c>
      <c r="S206" s="75">
        <v>146</v>
      </c>
      <c r="T206" s="75">
        <v>146</v>
      </c>
      <c r="U206" s="75">
        <v>146</v>
      </c>
      <c r="V206" s="75">
        <v>146</v>
      </c>
      <c r="W206" s="75">
        <v>146</v>
      </c>
      <c r="X206" s="71" t="s">
        <v>142</v>
      </c>
      <c r="Y206" s="71" t="s">
        <v>172</v>
      </c>
      <c r="Z206" s="71"/>
      <c r="AA206" s="83" t="s">
        <v>382</v>
      </c>
      <c r="AB206" s="71"/>
      <c r="AC206" s="71"/>
      <c r="AD206" s="71" t="s">
        <v>1662</v>
      </c>
      <c r="AE206" s="69" t="s">
        <v>1030</v>
      </c>
    </row>
    <row r="207" spans="1:31" ht="45" hidden="1">
      <c r="A207" t="str">
        <f t="shared" si="13"/>
        <v>FACOMPP012022</v>
      </c>
      <c r="B207" t="str">
        <f t="shared" si="14"/>
        <v>FACOMPP012023</v>
      </c>
      <c r="C207" t="str">
        <f t="shared" si="15"/>
        <v>FACOMPP012024</v>
      </c>
      <c r="D207" t="str">
        <f t="shared" si="16"/>
        <v>FACOMPP012025</v>
      </c>
      <c r="E207" t="str">
        <f t="shared" si="16"/>
        <v>FACOMPP012026</v>
      </c>
      <c r="F207" t="str">
        <f t="shared" si="16"/>
        <v>FACOMPP012027</v>
      </c>
      <c r="G207" t="s">
        <v>1662</v>
      </c>
      <c r="H207" t="s">
        <v>1476</v>
      </c>
      <c r="I207" s="38" t="str">
        <f>VLOOKUP(J207,Planilha2!B:C,2,0)</f>
        <v>PP01</v>
      </c>
      <c r="J207" s="80" t="s">
        <v>1622</v>
      </c>
      <c r="K207" s="80" t="s">
        <v>145</v>
      </c>
      <c r="L207" s="80" t="s">
        <v>1623</v>
      </c>
      <c r="M207" s="80" t="s">
        <v>139</v>
      </c>
      <c r="N207" s="80" t="s">
        <v>1036</v>
      </c>
      <c r="O207" s="86" t="s">
        <v>1624</v>
      </c>
      <c r="P207" s="69" t="s">
        <v>994</v>
      </c>
      <c r="Q207" s="75">
        <v>2</v>
      </c>
      <c r="R207" s="75">
        <v>0</v>
      </c>
      <c r="S207" s="75">
        <v>0</v>
      </c>
      <c r="T207" s="75">
        <v>0</v>
      </c>
      <c r="U207" s="75">
        <v>0</v>
      </c>
      <c r="V207" s="75">
        <v>0</v>
      </c>
      <c r="W207" s="75">
        <v>0</v>
      </c>
      <c r="X207" s="71" t="s">
        <v>142</v>
      </c>
      <c r="Y207" s="71" t="s">
        <v>172</v>
      </c>
      <c r="Z207" s="71"/>
      <c r="AA207" s="83" t="s">
        <v>382</v>
      </c>
      <c r="AB207" s="71"/>
      <c r="AC207" s="71"/>
      <c r="AD207" s="71" t="s">
        <v>1662</v>
      </c>
      <c r="AE207" s="69" t="s">
        <v>1030</v>
      </c>
    </row>
    <row r="208" spans="1:31" ht="45" hidden="1">
      <c r="A208" t="str">
        <f t="shared" si="13"/>
        <v>FACOMExcluído2022</v>
      </c>
      <c r="B208" t="str">
        <f t="shared" si="14"/>
        <v>FACOMExcluído2023</v>
      </c>
      <c r="C208" t="str">
        <f t="shared" si="15"/>
        <v>FACOMExcluído2024</v>
      </c>
      <c r="D208" t="str">
        <f t="shared" si="16"/>
        <v>FACOMExcluído2025</v>
      </c>
      <c r="E208" t="str">
        <f t="shared" si="16"/>
        <v>FACOMExcluído2026</v>
      </c>
      <c r="F208" t="str">
        <f t="shared" si="16"/>
        <v>FACOMExcluído2027</v>
      </c>
      <c r="G208" t="s">
        <v>1662</v>
      </c>
      <c r="H208" t="s">
        <v>1476</v>
      </c>
      <c r="I208" s="38" t="str">
        <f>VLOOKUP(J208,Planilha2!B:C,2,0)</f>
        <v>Excluído</v>
      </c>
      <c r="J208" s="80" t="s">
        <v>1489</v>
      </c>
      <c r="K208" s="80" t="s">
        <v>165</v>
      </c>
      <c r="L208" s="80" t="s">
        <v>1490</v>
      </c>
      <c r="M208" s="80" t="s">
        <v>139</v>
      </c>
      <c r="N208" s="80" t="s">
        <v>1036</v>
      </c>
      <c r="O208" s="86"/>
      <c r="P208" s="69" t="s">
        <v>1070</v>
      </c>
      <c r="Q208" s="75"/>
      <c r="R208" s="75"/>
      <c r="S208" s="75"/>
      <c r="T208" s="75"/>
      <c r="U208" s="75"/>
      <c r="V208" s="75"/>
      <c r="W208" s="75"/>
      <c r="X208" s="71"/>
      <c r="Y208" s="71"/>
      <c r="Z208" s="71"/>
      <c r="AA208" s="83" t="s">
        <v>382</v>
      </c>
      <c r="AB208" s="71"/>
      <c r="AC208" s="71"/>
      <c r="AD208" s="71"/>
      <c r="AE208" s="69" t="s">
        <v>1030</v>
      </c>
    </row>
    <row r="209" spans="1:31" ht="45" hidden="1">
      <c r="A209" t="str">
        <f t="shared" si="13"/>
        <v>FACOMExcluído2022</v>
      </c>
      <c r="B209" t="str">
        <f t="shared" si="14"/>
        <v>FACOMExcluído2023</v>
      </c>
      <c r="C209" t="str">
        <f t="shared" si="15"/>
        <v>FACOMExcluído2024</v>
      </c>
      <c r="D209" t="str">
        <f t="shared" si="16"/>
        <v>FACOMExcluído2025</v>
      </c>
      <c r="E209" t="str">
        <f t="shared" si="16"/>
        <v>FACOMExcluído2026</v>
      </c>
      <c r="F209" t="str">
        <f t="shared" si="16"/>
        <v>FACOMExcluído2027</v>
      </c>
      <c r="G209" t="s">
        <v>1662</v>
      </c>
      <c r="H209" t="s">
        <v>1476</v>
      </c>
      <c r="I209" s="38" t="str">
        <f>VLOOKUP(J209,Planilha2!B:C,2,0)</f>
        <v>Excluído</v>
      </c>
      <c r="J209" s="80" t="s">
        <v>1493</v>
      </c>
      <c r="K209" s="80" t="s">
        <v>165</v>
      </c>
      <c r="L209" s="80" t="s">
        <v>1494</v>
      </c>
      <c r="M209" s="80" t="s">
        <v>139</v>
      </c>
      <c r="N209" s="80" t="s">
        <v>1036</v>
      </c>
      <c r="O209" s="86"/>
      <c r="P209" s="69" t="s">
        <v>1070</v>
      </c>
      <c r="Q209" s="75"/>
      <c r="R209" s="75"/>
      <c r="S209" s="75"/>
      <c r="T209" s="75"/>
      <c r="U209" s="75"/>
      <c r="V209" s="75"/>
      <c r="W209" s="75"/>
      <c r="X209" s="71"/>
      <c r="Y209" s="71"/>
      <c r="Z209" s="71"/>
      <c r="AA209" s="83" t="s">
        <v>382</v>
      </c>
      <c r="AB209" s="71"/>
      <c r="AC209" s="71"/>
      <c r="AD209" s="71"/>
      <c r="AE209" s="69" t="s">
        <v>1030</v>
      </c>
    </row>
    <row r="210" spans="1:31" ht="45" hidden="1">
      <c r="A210" t="str">
        <f t="shared" si="13"/>
        <v>FACOMPP042022</v>
      </c>
      <c r="B210" t="str">
        <f t="shared" si="14"/>
        <v>FACOMPP042023</v>
      </c>
      <c r="C210" t="str">
        <f t="shared" si="15"/>
        <v>FACOMPP042024</v>
      </c>
      <c r="D210" t="str">
        <f t="shared" si="16"/>
        <v>FACOMPP042025</v>
      </c>
      <c r="E210" t="str">
        <f t="shared" si="16"/>
        <v>FACOMPP042026</v>
      </c>
      <c r="F210" t="str">
        <f t="shared" si="16"/>
        <v>FACOMPP042027</v>
      </c>
      <c r="G210" t="s">
        <v>1662</v>
      </c>
      <c r="H210" t="s">
        <v>1476</v>
      </c>
      <c r="I210" s="38" t="str">
        <f>VLOOKUP(J210,Planilha2!B:C,2,0)</f>
        <v>PP04</v>
      </c>
      <c r="J210" s="80" t="s">
        <v>1495</v>
      </c>
      <c r="K210" s="80" t="s">
        <v>165</v>
      </c>
      <c r="L210" s="80" t="s">
        <v>1496</v>
      </c>
      <c r="M210" s="80" t="s">
        <v>139</v>
      </c>
      <c r="N210" s="80" t="s">
        <v>1036</v>
      </c>
      <c r="O210" s="86"/>
      <c r="P210" s="69" t="s">
        <v>44</v>
      </c>
      <c r="Q210" s="75"/>
      <c r="R210" s="75"/>
      <c r="S210" s="75"/>
      <c r="T210" s="75"/>
      <c r="U210" s="75"/>
      <c r="V210" s="75"/>
      <c r="W210" s="75"/>
      <c r="X210" s="71"/>
      <c r="Y210" s="71"/>
      <c r="Z210" s="71"/>
      <c r="AA210" s="83" t="s">
        <v>382</v>
      </c>
      <c r="AB210" s="71"/>
      <c r="AC210" s="71"/>
      <c r="AD210" s="71"/>
      <c r="AE210" s="69" t="s">
        <v>1030</v>
      </c>
    </row>
    <row r="211" spans="1:31" ht="45" hidden="1">
      <c r="A211" t="str">
        <f t="shared" si="13"/>
        <v>FACOM?2022</v>
      </c>
      <c r="B211" t="str">
        <f t="shared" si="14"/>
        <v>FACOM?2023</v>
      </c>
      <c r="C211" t="str">
        <f t="shared" si="15"/>
        <v>FACOM?2024</v>
      </c>
      <c r="D211" t="str">
        <f t="shared" si="16"/>
        <v>FACOM?2025</v>
      </c>
      <c r="E211" t="str">
        <f t="shared" si="16"/>
        <v>FACOM?2026</v>
      </c>
      <c r="F211" t="str">
        <f t="shared" si="16"/>
        <v>FACOM?2027</v>
      </c>
      <c r="G211" t="s">
        <v>1662</v>
      </c>
      <c r="H211" t="s">
        <v>1476</v>
      </c>
      <c r="I211" s="38" t="str">
        <f>VLOOKUP(J211,Planilha2!B:C,2,0)</f>
        <v>?</v>
      </c>
      <c r="J211" s="80" t="s">
        <v>1497</v>
      </c>
      <c r="K211" s="80" t="s">
        <v>165</v>
      </c>
      <c r="L211" s="80" t="s">
        <v>1498</v>
      </c>
      <c r="M211" s="80" t="s">
        <v>139</v>
      </c>
      <c r="N211" s="80" t="s">
        <v>1036</v>
      </c>
      <c r="O211" s="86"/>
      <c r="P211" s="69"/>
      <c r="Q211" s="75"/>
      <c r="R211" s="75"/>
      <c r="S211" s="75"/>
      <c r="T211" s="75"/>
      <c r="U211" s="75"/>
      <c r="V211" s="75"/>
      <c r="W211" s="75"/>
      <c r="X211" s="71"/>
      <c r="Y211" s="71"/>
      <c r="Z211" s="71"/>
      <c r="AA211" s="83"/>
      <c r="AB211" s="71"/>
      <c r="AC211" s="71"/>
      <c r="AD211" s="71"/>
      <c r="AE211" s="69" t="s">
        <v>1030</v>
      </c>
    </row>
    <row r="212" spans="1:31" ht="45" hidden="1">
      <c r="A212" t="str">
        <f t="shared" si="13"/>
        <v>FACOMPP052022</v>
      </c>
      <c r="B212" t="str">
        <f t="shared" si="14"/>
        <v>FACOMPP052023</v>
      </c>
      <c r="C212" t="str">
        <f t="shared" si="15"/>
        <v>FACOMPP052024</v>
      </c>
      <c r="D212" t="str">
        <f t="shared" si="16"/>
        <v>FACOMPP052025</v>
      </c>
      <c r="E212" t="str">
        <f t="shared" si="16"/>
        <v>FACOMPP052026</v>
      </c>
      <c r="F212" t="str">
        <f t="shared" si="16"/>
        <v>FACOMPP052027</v>
      </c>
      <c r="G212" t="s">
        <v>1662</v>
      </c>
      <c r="H212" t="s">
        <v>1476</v>
      </c>
      <c r="I212" s="38" t="str">
        <f>VLOOKUP(J212,Planilha2!B:C,2,0)</f>
        <v>PP05</v>
      </c>
      <c r="J212" s="80" t="s">
        <v>1047</v>
      </c>
      <c r="K212" s="80" t="s">
        <v>165</v>
      </c>
      <c r="L212" s="80" t="s">
        <v>1048</v>
      </c>
      <c r="M212" s="80" t="s">
        <v>139</v>
      </c>
      <c r="N212" s="80" t="s">
        <v>1036</v>
      </c>
      <c r="O212" s="86"/>
      <c r="P212" s="69"/>
      <c r="Q212" s="75"/>
      <c r="R212" s="75"/>
      <c r="S212" s="75"/>
      <c r="T212" s="75"/>
      <c r="U212" s="75"/>
      <c r="V212" s="75"/>
      <c r="W212" s="75"/>
      <c r="X212" s="71"/>
      <c r="Y212" s="71"/>
      <c r="Z212" s="71"/>
      <c r="AA212" s="83"/>
      <c r="AB212" s="71"/>
      <c r="AC212" s="71"/>
      <c r="AD212" s="71"/>
      <c r="AE212" s="69" t="s">
        <v>1030</v>
      </c>
    </row>
    <row r="213" spans="1:31" ht="45" hidden="1">
      <c r="A213" t="str">
        <f t="shared" si="13"/>
        <v>FACOMPP062022</v>
      </c>
      <c r="B213" t="str">
        <f t="shared" si="14"/>
        <v>FACOMPP062023</v>
      </c>
      <c r="C213" t="str">
        <f t="shared" si="15"/>
        <v>FACOMPP062024</v>
      </c>
      <c r="D213" t="str">
        <f t="shared" si="16"/>
        <v>FACOMPP062025</v>
      </c>
      <c r="E213" t="str">
        <f t="shared" si="16"/>
        <v>FACOMPP062026</v>
      </c>
      <c r="F213" t="str">
        <f t="shared" si="16"/>
        <v>FACOMPP062027</v>
      </c>
      <c r="G213" t="s">
        <v>1662</v>
      </c>
      <c r="H213" t="s">
        <v>1476</v>
      </c>
      <c r="I213" s="38" t="str">
        <f>VLOOKUP(J213,Planilha2!B:C,2,0)</f>
        <v>PP06</v>
      </c>
      <c r="J213" s="80" t="s">
        <v>1050</v>
      </c>
      <c r="K213" s="80" t="s">
        <v>165</v>
      </c>
      <c r="L213" s="80" t="s">
        <v>1499</v>
      </c>
      <c r="M213" s="80" t="s">
        <v>139</v>
      </c>
      <c r="N213" s="80" t="s">
        <v>1036</v>
      </c>
      <c r="O213" s="86"/>
      <c r="P213" s="69"/>
      <c r="Q213" s="75"/>
      <c r="R213" s="75"/>
      <c r="S213" s="75"/>
      <c r="T213" s="75"/>
      <c r="U213" s="75"/>
      <c r="V213" s="75"/>
      <c r="W213" s="75"/>
      <c r="X213" s="71"/>
      <c r="Y213" s="71"/>
      <c r="Z213" s="71"/>
      <c r="AA213" s="83"/>
      <c r="AB213" s="71"/>
      <c r="AC213" s="71"/>
      <c r="AD213" s="71"/>
      <c r="AE213" s="69" t="s">
        <v>1030</v>
      </c>
    </row>
    <row r="214" spans="1:31" ht="45" hidden="1">
      <c r="A214" t="str">
        <f t="shared" si="13"/>
        <v>FACOMPP072022</v>
      </c>
      <c r="B214" t="str">
        <f t="shared" si="14"/>
        <v>FACOMPP072023</v>
      </c>
      <c r="C214" t="str">
        <f t="shared" si="15"/>
        <v>FACOMPP072024</v>
      </c>
      <c r="D214" t="str">
        <f t="shared" si="16"/>
        <v>FACOMPP072025</v>
      </c>
      <c r="E214" t="str">
        <f t="shared" si="16"/>
        <v>FACOMPP072026</v>
      </c>
      <c r="F214" t="str">
        <f t="shared" si="16"/>
        <v>FACOMPP072027</v>
      </c>
      <c r="G214" t="s">
        <v>1662</v>
      </c>
      <c r="H214" t="s">
        <v>1476</v>
      </c>
      <c r="I214" s="38" t="str">
        <f>VLOOKUP(J214,Planilha2!B:C,2,0)</f>
        <v>PP07</v>
      </c>
      <c r="J214" s="80" t="s">
        <v>1054</v>
      </c>
      <c r="K214" s="80" t="s">
        <v>165</v>
      </c>
      <c r="L214" s="80" t="s">
        <v>1055</v>
      </c>
      <c r="M214" s="80" t="s">
        <v>139</v>
      </c>
      <c r="N214" s="80" t="s">
        <v>1036</v>
      </c>
      <c r="O214" s="86"/>
      <c r="P214" s="69"/>
      <c r="Q214" s="75"/>
      <c r="R214" s="75"/>
      <c r="S214" s="75"/>
      <c r="T214" s="75"/>
      <c r="U214" s="75"/>
      <c r="V214" s="75"/>
      <c r="W214" s="75"/>
      <c r="X214" s="71"/>
      <c r="Y214" s="71"/>
      <c r="Z214" s="71"/>
      <c r="AA214" s="83"/>
      <c r="AB214" s="71"/>
      <c r="AC214" s="71"/>
      <c r="AD214" s="71"/>
      <c r="AE214" s="69" t="s">
        <v>1030</v>
      </c>
    </row>
    <row r="215" spans="1:31" ht="108.75" hidden="1">
      <c r="A215" t="str">
        <f t="shared" si="13"/>
        <v>FACOMPP082022</v>
      </c>
      <c r="B215" t="str">
        <f t="shared" si="14"/>
        <v>FACOMPP082023</v>
      </c>
      <c r="C215" t="str">
        <f t="shared" si="15"/>
        <v>FACOMPP082024</v>
      </c>
      <c r="D215" t="str">
        <f t="shared" si="16"/>
        <v>FACOMPP082025</v>
      </c>
      <c r="E215" t="str">
        <f t="shared" si="16"/>
        <v>FACOMPP082026</v>
      </c>
      <c r="F215" t="str">
        <f t="shared" si="16"/>
        <v>FACOMPP082027</v>
      </c>
      <c r="G215" t="s">
        <v>1662</v>
      </c>
      <c r="H215" t="s">
        <v>1476</v>
      </c>
      <c r="I215" s="38" t="s">
        <v>112</v>
      </c>
      <c r="J215" s="80" t="s">
        <v>1632</v>
      </c>
      <c r="K215" s="80" t="s">
        <v>165</v>
      </c>
      <c r="L215" s="80" t="s">
        <v>1058</v>
      </c>
      <c r="M215" s="80" t="s">
        <v>381</v>
      </c>
      <c r="N215" s="80" t="s">
        <v>1501</v>
      </c>
      <c r="O215" s="86"/>
      <c r="P215" s="69" t="s">
        <v>44</v>
      </c>
      <c r="Q215" s="75"/>
      <c r="R215" s="75"/>
      <c r="S215" s="75"/>
      <c r="T215" s="75"/>
      <c r="U215" s="75"/>
      <c r="V215" s="75"/>
      <c r="W215" s="75"/>
      <c r="X215" s="71"/>
      <c r="Y215" s="71"/>
      <c r="Z215" s="71"/>
      <c r="AA215" s="83" t="s">
        <v>382</v>
      </c>
      <c r="AB215" s="71"/>
      <c r="AC215" s="71"/>
      <c r="AD215" s="71"/>
      <c r="AE215" s="69" t="s">
        <v>1030</v>
      </c>
    </row>
    <row r="216" spans="1:31" ht="81" hidden="1">
      <c r="A216" t="str">
        <f t="shared" si="13"/>
        <v>FACOMPP092022</v>
      </c>
      <c r="B216" t="str">
        <f t="shared" si="14"/>
        <v>FACOMPP092023</v>
      </c>
      <c r="C216" t="str">
        <f t="shared" si="15"/>
        <v>FACOMPP092024</v>
      </c>
      <c r="D216" t="str">
        <f t="shared" si="16"/>
        <v>FACOMPP092025</v>
      </c>
      <c r="E216" t="str">
        <f t="shared" si="16"/>
        <v>FACOMPP092026</v>
      </c>
      <c r="F216" t="str">
        <f t="shared" si="16"/>
        <v>FACOMPP092027</v>
      </c>
      <c r="G216" t="s">
        <v>1662</v>
      </c>
      <c r="H216" t="s">
        <v>1476</v>
      </c>
      <c r="I216" s="38" t="s">
        <v>113</v>
      </c>
      <c r="J216" s="80" t="s">
        <v>1633</v>
      </c>
      <c r="K216" s="80" t="s">
        <v>145</v>
      </c>
      <c r="L216" s="80" t="s">
        <v>1634</v>
      </c>
      <c r="M216" s="80" t="s">
        <v>164</v>
      </c>
      <c r="N216" s="80" t="s">
        <v>1501</v>
      </c>
      <c r="O216" s="86" t="s">
        <v>1635</v>
      </c>
      <c r="P216" s="69" t="s">
        <v>44</v>
      </c>
      <c r="Q216" s="75">
        <v>74</v>
      </c>
      <c r="R216" s="75">
        <v>74</v>
      </c>
      <c r="S216" s="75">
        <v>74</v>
      </c>
      <c r="T216" s="75">
        <v>74</v>
      </c>
      <c r="U216" s="75">
        <v>75</v>
      </c>
      <c r="V216" s="75">
        <v>75</v>
      </c>
      <c r="W216" s="75">
        <v>75</v>
      </c>
      <c r="X216" s="71" t="s">
        <v>142</v>
      </c>
      <c r="Y216" s="71" t="s">
        <v>172</v>
      </c>
      <c r="Z216" s="71"/>
      <c r="AA216" s="83" t="s">
        <v>382</v>
      </c>
      <c r="AB216" s="71"/>
      <c r="AC216" s="71"/>
      <c r="AD216" s="71" t="s">
        <v>1662</v>
      </c>
      <c r="AE216" s="69" t="s">
        <v>1030</v>
      </c>
    </row>
    <row r="217" spans="1:31" ht="45" hidden="1">
      <c r="A217" t="str">
        <f t="shared" si="13"/>
        <v>FACOMPP102022</v>
      </c>
      <c r="B217" t="str">
        <f t="shared" si="14"/>
        <v>FACOMPP102023</v>
      </c>
      <c r="C217" t="str">
        <f t="shared" si="15"/>
        <v>FACOMPP102024</v>
      </c>
      <c r="D217" t="str">
        <f t="shared" si="16"/>
        <v>FACOMPP102025</v>
      </c>
      <c r="E217" t="str">
        <f t="shared" si="16"/>
        <v>FACOMPP102026</v>
      </c>
      <c r="F217" t="str">
        <f t="shared" si="16"/>
        <v>FACOMPP102027</v>
      </c>
      <c r="G217" t="s">
        <v>1662</v>
      </c>
      <c r="H217" t="s">
        <v>1476</v>
      </c>
      <c r="I217" s="38" t="str">
        <f>VLOOKUP(J217,Planilha2!B:C,2,0)</f>
        <v>PP10</v>
      </c>
      <c r="J217" s="80" t="s">
        <v>1063</v>
      </c>
      <c r="K217" s="80" t="s">
        <v>145</v>
      </c>
      <c r="L217" s="80" t="s">
        <v>1508</v>
      </c>
      <c r="M217" s="80" t="s">
        <v>164</v>
      </c>
      <c r="N217" s="80" t="s">
        <v>1501</v>
      </c>
      <c r="O217" s="86" t="s">
        <v>1509</v>
      </c>
      <c r="P217" s="69" t="s">
        <v>749</v>
      </c>
      <c r="Q217" s="75">
        <v>7</v>
      </c>
      <c r="R217" s="75">
        <v>7</v>
      </c>
      <c r="S217" s="75">
        <v>7</v>
      </c>
      <c r="T217" s="75">
        <v>8</v>
      </c>
      <c r="U217" s="75">
        <v>8</v>
      </c>
      <c r="V217" s="75">
        <v>9</v>
      </c>
      <c r="W217" s="75">
        <v>10</v>
      </c>
      <c r="X217" s="71" t="s">
        <v>363</v>
      </c>
      <c r="Y217" s="71" t="s">
        <v>172</v>
      </c>
      <c r="Z217" s="71"/>
      <c r="AA217" s="83" t="s">
        <v>382</v>
      </c>
      <c r="AB217" s="71"/>
      <c r="AC217" s="71"/>
      <c r="AD217" s="71" t="s">
        <v>1662</v>
      </c>
      <c r="AE217" s="69" t="s">
        <v>1030</v>
      </c>
    </row>
    <row r="218" spans="1:31" ht="45" hidden="1">
      <c r="A218" t="str">
        <f t="shared" si="13"/>
        <v>FACOMExcluído2022</v>
      </c>
      <c r="B218" t="str">
        <f t="shared" si="14"/>
        <v>FACOMExcluído2023</v>
      </c>
      <c r="C218" t="str">
        <f t="shared" si="15"/>
        <v>FACOMExcluído2024</v>
      </c>
      <c r="D218" t="str">
        <f t="shared" si="16"/>
        <v>FACOMExcluído2025</v>
      </c>
      <c r="E218" t="str">
        <f t="shared" si="16"/>
        <v>FACOMExcluído2026</v>
      </c>
      <c r="F218" t="str">
        <f t="shared" si="16"/>
        <v>FACOMExcluído2027</v>
      </c>
      <c r="G218" t="s">
        <v>1662</v>
      </c>
      <c r="H218" t="s">
        <v>1476</v>
      </c>
      <c r="I218" s="38" t="str">
        <f>VLOOKUP(J218,Planilha2!B:C,2,0)</f>
        <v>Excluído</v>
      </c>
      <c r="J218" s="80" t="s">
        <v>1511</v>
      </c>
      <c r="K218" s="80" t="s">
        <v>165</v>
      </c>
      <c r="L218" s="80" t="s">
        <v>1512</v>
      </c>
      <c r="M218" s="80" t="s">
        <v>164</v>
      </c>
      <c r="N218" s="80" t="s">
        <v>1501</v>
      </c>
      <c r="O218" s="71"/>
      <c r="P218" s="69" t="s">
        <v>44</v>
      </c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83" t="s">
        <v>382</v>
      </c>
      <c r="AB218" s="71"/>
      <c r="AC218" s="71"/>
      <c r="AD218" s="71"/>
      <c r="AE218" s="69" t="s">
        <v>1030</v>
      </c>
    </row>
    <row r="219" spans="1:31" ht="45" hidden="1">
      <c r="A219" t="str">
        <f t="shared" si="13"/>
        <v>FACOMExcluído2022</v>
      </c>
      <c r="B219" t="str">
        <f t="shared" si="14"/>
        <v>FACOMExcluído2023</v>
      </c>
      <c r="C219" t="str">
        <f t="shared" si="15"/>
        <v>FACOMExcluído2024</v>
      </c>
      <c r="D219" t="str">
        <f t="shared" si="16"/>
        <v>FACOMExcluído2025</v>
      </c>
      <c r="E219" t="str">
        <f t="shared" si="16"/>
        <v>FACOMExcluído2026</v>
      </c>
      <c r="F219" t="str">
        <f t="shared" si="16"/>
        <v>FACOMExcluído2027</v>
      </c>
      <c r="G219" t="s">
        <v>1662</v>
      </c>
      <c r="H219" t="s">
        <v>1476</v>
      </c>
      <c r="I219" s="38" t="str">
        <f>VLOOKUP(J219,Planilha2!B:C,2,0)</f>
        <v>Excluído</v>
      </c>
      <c r="J219" s="80" t="s">
        <v>1067</v>
      </c>
      <c r="K219" s="80" t="s">
        <v>145</v>
      </c>
      <c r="L219" s="80" t="s">
        <v>1068</v>
      </c>
      <c r="M219" s="80" t="s">
        <v>164</v>
      </c>
      <c r="N219" s="80" t="s">
        <v>1501</v>
      </c>
      <c r="O219" s="71" t="s">
        <v>1664</v>
      </c>
      <c r="P219" s="69" t="s">
        <v>1070</v>
      </c>
      <c r="Q219" s="71">
        <v>55</v>
      </c>
      <c r="R219" s="71">
        <v>55</v>
      </c>
      <c r="S219" s="71">
        <v>55</v>
      </c>
      <c r="T219" s="71">
        <v>55</v>
      </c>
      <c r="U219" s="71">
        <v>55</v>
      </c>
      <c r="V219" s="71">
        <v>55</v>
      </c>
      <c r="W219" s="71">
        <v>55</v>
      </c>
      <c r="X219" s="71" t="s">
        <v>363</v>
      </c>
      <c r="Y219" s="71" t="s">
        <v>172</v>
      </c>
      <c r="Z219" s="71"/>
      <c r="AA219" s="83" t="s">
        <v>382</v>
      </c>
      <c r="AB219" s="71"/>
      <c r="AC219" s="71"/>
      <c r="AD219" s="71" t="s">
        <v>1662</v>
      </c>
      <c r="AE219" s="69" t="s">
        <v>1030</v>
      </c>
    </row>
    <row r="220" spans="1:31" ht="45" hidden="1">
      <c r="A220" t="str">
        <f t="shared" si="13"/>
        <v>FACOMExcluído2022</v>
      </c>
      <c r="B220" t="str">
        <f t="shared" si="14"/>
        <v>FACOMExcluído2023</v>
      </c>
      <c r="C220" t="str">
        <f t="shared" si="15"/>
        <v>FACOMExcluído2024</v>
      </c>
      <c r="D220" t="str">
        <f t="shared" si="16"/>
        <v>FACOMExcluído2025</v>
      </c>
      <c r="E220" t="str">
        <f t="shared" si="16"/>
        <v>FACOMExcluído2026</v>
      </c>
      <c r="F220" t="str">
        <f t="shared" si="16"/>
        <v>FACOMExcluído2027</v>
      </c>
      <c r="G220" t="s">
        <v>1662</v>
      </c>
      <c r="H220" t="s">
        <v>1476</v>
      </c>
      <c r="I220" s="38" t="str">
        <f>VLOOKUP(J220,Planilha2!B:C,2,0)</f>
        <v>Excluído</v>
      </c>
      <c r="J220" s="80" t="s">
        <v>1075</v>
      </c>
      <c r="K220" s="80" t="s">
        <v>145</v>
      </c>
      <c r="L220" s="80" t="s">
        <v>1076</v>
      </c>
      <c r="M220" s="80" t="s">
        <v>164</v>
      </c>
      <c r="N220" s="80" t="s">
        <v>1501</v>
      </c>
      <c r="O220" s="71" t="s">
        <v>1586</v>
      </c>
      <c r="P220" s="69" t="s">
        <v>1070</v>
      </c>
      <c r="Q220" s="71">
        <v>16</v>
      </c>
      <c r="R220" s="71">
        <v>16</v>
      </c>
      <c r="S220" s="71">
        <v>16</v>
      </c>
      <c r="T220" s="71">
        <v>17</v>
      </c>
      <c r="U220" s="71">
        <v>18</v>
      </c>
      <c r="V220" s="71">
        <v>19</v>
      </c>
      <c r="W220" s="71">
        <v>20</v>
      </c>
      <c r="X220" s="71" t="s">
        <v>363</v>
      </c>
      <c r="Y220" s="71" t="s">
        <v>172</v>
      </c>
      <c r="Z220" s="71"/>
      <c r="AA220" s="83" t="s">
        <v>382</v>
      </c>
      <c r="AB220" s="71"/>
      <c r="AC220" s="71"/>
      <c r="AD220" s="71" t="s">
        <v>1662</v>
      </c>
      <c r="AE220" s="69" t="s">
        <v>1030</v>
      </c>
    </row>
    <row r="221" spans="1:31" ht="45" hidden="1">
      <c r="A221" t="str">
        <f t="shared" si="13"/>
        <v>FACOMExcluído2022</v>
      </c>
      <c r="B221" t="str">
        <f t="shared" si="14"/>
        <v>FACOMExcluído2023</v>
      </c>
      <c r="C221" t="str">
        <f t="shared" si="15"/>
        <v>FACOMExcluído2024</v>
      </c>
      <c r="D221" t="str">
        <f t="shared" si="16"/>
        <v>FACOMExcluído2025</v>
      </c>
      <c r="E221" t="str">
        <f t="shared" si="16"/>
        <v>FACOMExcluído2026</v>
      </c>
      <c r="F221" t="str">
        <f t="shared" si="16"/>
        <v>FACOMExcluído2027</v>
      </c>
      <c r="G221" t="s">
        <v>1662</v>
      </c>
      <c r="H221" t="s">
        <v>1476</v>
      </c>
      <c r="I221" s="38" t="str">
        <f>VLOOKUP(J221,Planilha2!B:C,2,0)</f>
        <v>Excluído</v>
      </c>
      <c r="J221" s="80" t="s">
        <v>1079</v>
      </c>
      <c r="K221" s="80" t="s">
        <v>145</v>
      </c>
      <c r="L221" s="80" t="s">
        <v>1080</v>
      </c>
      <c r="M221" s="80" t="s">
        <v>164</v>
      </c>
      <c r="N221" s="80" t="s">
        <v>1501</v>
      </c>
      <c r="O221" s="71" t="s">
        <v>1587</v>
      </c>
      <c r="P221" s="69" t="s">
        <v>1082</v>
      </c>
      <c r="Q221" s="71">
        <v>8</v>
      </c>
      <c r="R221" s="71">
        <v>8</v>
      </c>
      <c r="S221" s="71">
        <v>8</v>
      </c>
      <c r="T221" s="71">
        <v>9</v>
      </c>
      <c r="U221" s="71">
        <v>10</v>
      </c>
      <c r="V221" s="71">
        <v>11</v>
      </c>
      <c r="W221" s="71">
        <v>12</v>
      </c>
      <c r="X221" s="71" t="s">
        <v>363</v>
      </c>
      <c r="Y221" s="71" t="s">
        <v>172</v>
      </c>
      <c r="Z221" s="71"/>
      <c r="AA221" s="83" t="s">
        <v>382</v>
      </c>
      <c r="AB221" s="71"/>
      <c r="AC221" s="71"/>
      <c r="AD221" s="71" t="s">
        <v>1662</v>
      </c>
      <c r="AE221" s="69" t="s">
        <v>1030</v>
      </c>
    </row>
    <row r="222" spans="1:31" ht="45" hidden="1">
      <c r="A222" t="str">
        <f t="shared" si="13"/>
        <v>FACOMExcluído2022</v>
      </c>
      <c r="B222" t="str">
        <f t="shared" si="14"/>
        <v>FACOMExcluído2023</v>
      </c>
      <c r="C222" t="str">
        <f t="shared" si="15"/>
        <v>FACOMExcluído2024</v>
      </c>
      <c r="D222" t="str">
        <f t="shared" si="16"/>
        <v>FACOMExcluído2025</v>
      </c>
      <c r="E222" t="str">
        <f t="shared" si="16"/>
        <v>FACOMExcluído2026</v>
      </c>
      <c r="F222" t="str">
        <f t="shared" si="16"/>
        <v>FACOMExcluído2027</v>
      </c>
      <c r="G222" t="s">
        <v>1662</v>
      </c>
      <c r="H222" t="s">
        <v>1476</v>
      </c>
      <c r="I222" s="38" t="str">
        <f>VLOOKUP(J222,Planilha2!B:C,2,0)</f>
        <v>Excluído</v>
      </c>
      <c r="J222" s="80" t="s">
        <v>1085</v>
      </c>
      <c r="K222" s="80" t="s">
        <v>145</v>
      </c>
      <c r="L222" s="80" t="s">
        <v>1086</v>
      </c>
      <c r="M222" s="80" t="s">
        <v>139</v>
      </c>
      <c r="N222" s="80" t="s">
        <v>1501</v>
      </c>
      <c r="O222" s="71" t="s">
        <v>1516</v>
      </c>
      <c r="P222" s="69" t="s">
        <v>1070</v>
      </c>
      <c r="Q222" s="71">
        <v>0</v>
      </c>
      <c r="R222" s="71">
        <v>0</v>
      </c>
      <c r="S222" s="71">
        <v>0</v>
      </c>
      <c r="T222" s="71">
        <v>0</v>
      </c>
      <c r="U222" s="71">
        <v>1</v>
      </c>
      <c r="V222" s="71">
        <v>1</v>
      </c>
      <c r="W222" s="71">
        <v>1</v>
      </c>
      <c r="X222" s="71" t="s">
        <v>363</v>
      </c>
      <c r="Y222" s="71" t="s">
        <v>172</v>
      </c>
      <c r="Z222" s="71"/>
      <c r="AA222" s="83" t="s">
        <v>382</v>
      </c>
      <c r="AB222" s="71"/>
      <c r="AC222" s="71"/>
      <c r="AD222" s="71" t="s">
        <v>1662</v>
      </c>
      <c r="AE222" s="69" t="s">
        <v>1030</v>
      </c>
    </row>
    <row r="223" spans="1:31" ht="45" hidden="1">
      <c r="A223" t="str">
        <f t="shared" si="13"/>
        <v>FACOMExcluído2022</v>
      </c>
      <c r="B223" t="str">
        <f t="shared" si="14"/>
        <v>FACOMExcluído2023</v>
      </c>
      <c r="C223" t="str">
        <f t="shared" si="15"/>
        <v>FACOMExcluído2024</v>
      </c>
      <c r="D223" t="str">
        <f t="shared" si="16"/>
        <v>FACOMExcluído2025</v>
      </c>
      <c r="E223" t="str">
        <f t="shared" si="16"/>
        <v>FACOMExcluído2026</v>
      </c>
      <c r="F223" t="str">
        <f t="shared" si="16"/>
        <v>FACOMExcluído2027</v>
      </c>
      <c r="G223" t="s">
        <v>1662</v>
      </c>
      <c r="H223" t="s">
        <v>1476</v>
      </c>
      <c r="I223" s="38" t="str">
        <f>VLOOKUP(J223,Planilha2!B:C,2,0)</f>
        <v>Excluído</v>
      </c>
      <c r="J223" s="80" t="s">
        <v>1090</v>
      </c>
      <c r="K223" s="80" t="s">
        <v>145</v>
      </c>
      <c r="L223" s="80" t="s">
        <v>1091</v>
      </c>
      <c r="M223" s="80" t="s">
        <v>139</v>
      </c>
      <c r="N223" s="80" t="s">
        <v>1501</v>
      </c>
      <c r="O223" s="71" t="s">
        <v>1517</v>
      </c>
      <c r="P223" s="69" t="s">
        <v>1070</v>
      </c>
      <c r="Q223" s="71">
        <v>4</v>
      </c>
      <c r="R223" s="71">
        <v>4</v>
      </c>
      <c r="S223" s="71">
        <v>4</v>
      </c>
      <c r="T223" s="71">
        <v>4</v>
      </c>
      <c r="U223" s="71">
        <v>5</v>
      </c>
      <c r="V223" s="71">
        <v>5</v>
      </c>
      <c r="W223" s="71">
        <v>5</v>
      </c>
      <c r="X223" s="71" t="s">
        <v>363</v>
      </c>
      <c r="Y223" s="71" t="s">
        <v>172</v>
      </c>
      <c r="Z223" s="71"/>
      <c r="AA223" s="83" t="s">
        <v>382</v>
      </c>
      <c r="AB223" s="71"/>
      <c r="AC223" s="71"/>
      <c r="AD223" s="71" t="s">
        <v>1662</v>
      </c>
      <c r="AE223" s="69" t="s">
        <v>1030</v>
      </c>
    </row>
    <row r="224" spans="1:31" ht="45" hidden="1">
      <c r="A224" t="str">
        <f t="shared" si="13"/>
        <v>FACOMExcluído2022</v>
      </c>
      <c r="B224" t="str">
        <f t="shared" si="14"/>
        <v>FACOMExcluído2023</v>
      </c>
      <c r="C224" t="str">
        <f t="shared" si="15"/>
        <v>FACOMExcluído2024</v>
      </c>
      <c r="D224" t="str">
        <f t="shared" si="16"/>
        <v>FACOMExcluído2025</v>
      </c>
      <c r="E224" t="str">
        <f t="shared" si="16"/>
        <v>FACOMExcluído2026</v>
      </c>
      <c r="F224" t="str">
        <f t="shared" si="16"/>
        <v>FACOMExcluído2027</v>
      </c>
      <c r="G224" t="s">
        <v>1662</v>
      </c>
      <c r="H224" t="s">
        <v>1476</v>
      </c>
      <c r="I224" s="38" t="str">
        <f>VLOOKUP(J224,Planilha2!B:C,2,0)</f>
        <v>Excluído</v>
      </c>
      <c r="J224" s="80" t="s">
        <v>1095</v>
      </c>
      <c r="K224" s="80" t="s">
        <v>145</v>
      </c>
      <c r="L224" s="80" t="s">
        <v>1096</v>
      </c>
      <c r="M224" s="80" t="s">
        <v>139</v>
      </c>
      <c r="N224" s="80" t="s">
        <v>1501</v>
      </c>
      <c r="O224" s="71" t="s">
        <v>1518</v>
      </c>
      <c r="P224" s="69" t="s">
        <v>1070</v>
      </c>
      <c r="Q224" s="71">
        <v>0</v>
      </c>
      <c r="R224" s="71">
        <v>0</v>
      </c>
      <c r="S224" s="71">
        <v>0</v>
      </c>
      <c r="T224" s="71">
        <v>0</v>
      </c>
      <c r="U224" s="71">
        <v>1</v>
      </c>
      <c r="V224" s="71">
        <v>1</v>
      </c>
      <c r="W224" s="71">
        <v>1</v>
      </c>
      <c r="X224" s="71" t="s">
        <v>363</v>
      </c>
      <c r="Y224" s="71" t="s">
        <v>172</v>
      </c>
      <c r="Z224" s="71"/>
      <c r="AA224" s="83" t="s">
        <v>382</v>
      </c>
      <c r="AB224" s="71"/>
      <c r="AC224" s="71"/>
      <c r="AD224" s="71" t="s">
        <v>1662</v>
      </c>
      <c r="AE224" s="69" t="s">
        <v>1030</v>
      </c>
    </row>
    <row r="225" spans="1:31" ht="45" hidden="1">
      <c r="A225" t="str">
        <f t="shared" si="13"/>
        <v>FACOMEC092022</v>
      </c>
      <c r="B225" t="str">
        <f t="shared" si="14"/>
        <v>FACOMEC092023</v>
      </c>
      <c r="C225" t="str">
        <f t="shared" si="15"/>
        <v>FACOMEC092024</v>
      </c>
      <c r="D225" t="str">
        <f t="shared" si="16"/>
        <v>FACOMEC092025</v>
      </c>
      <c r="E225" t="str">
        <f t="shared" si="16"/>
        <v>FACOMEC092026</v>
      </c>
      <c r="F225" t="str">
        <f t="shared" si="16"/>
        <v>FACOMEC092027</v>
      </c>
      <c r="G225" t="s">
        <v>1662</v>
      </c>
      <c r="H225" t="s">
        <v>1519</v>
      </c>
      <c r="I225" s="38" t="str">
        <f>VLOOKUP(J225,Planilha2!B:C,2,0)</f>
        <v>EC09</v>
      </c>
      <c r="J225" s="87" t="s">
        <v>1648</v>
      </c>
      <c r="K225" s="88" t="s">
        <v>165</v>
      </c>
      <c r="L225" s="87" t="s">
        <v>419</v>
      </c>
      <c r="M225" s="87" t="s">
        <v>381</v>
      </c>
      <c r="N225" s="87" t="s">
        <v>385</v>
      </c>
      <c r="O225" s="71" t="s">
        <v>1521</v>
      </c>
      <c r="P225" s="69" t="s">
        <v>44</v>
      </c>
      <c r="Q225" s="71">
        <v>46</v>
      </c>
      <c r="R225" s="71">
        <v>46</v>
      </c>
      <c r="S225" s="71">
        <v>46</v>
      </c>
      <c r="T225" s="71">
        <v>47</v>
      </c>
      <c r="U225" s="71">
        <v>48</v>
      </c>
      <c r="V225" s="71">
        <v>49</v>
      </c>
      <c r="W225" s="71">
        <v>50</v>
      </c>
      <c r="X225" s="71" t="s">
        <v>363</v>
      </c>
      <c r="Y225" s="71" t="s">
        <v>172</v>
      </c>
      <c r="Z225" s="71"/>
      <c r="AA225" s="83" t="s">
        <v>1523</v>
      </c>
      <c r="AB225" s="71"/>
      <c r="AC225" s="71"/>
      <c r="AD225" s="71" t="s">
        <v>1662</v>
      </c>
      <c r="AE225" s="69" t="s">
        <v>377</v>
      </c>
    </row>
    <row r="226" spans="1:31" ht="45" hidden="1">
      <c r="A226" t="str">
        <f t="shared" si="13"/>
        <v>FACOMEC102022</v>
      </c>
      <c r="B226" t="str">
        <f t="shared" si="14"/>
        <v>FACOMEC102023</v>
      </c>
      <c r="C226" t="str">
        <f t="shared" si="15"/>
        <v>FACOMEC102024</v>
      </c>
      <c r="D226" t="str">
        <f t="shared" si="16"/>
        <v>FACOMEC102025</v>
      </c>
      <c r="E226" t="str">
        <f t="shared" si="16"/>
        <v>FACOMEC102026</v>
      </c>
      <c r="F226" t="str">
        <f t="shared" si="16"/>
        <v>FACOMEC102027</v>
      </c>
      <c r="G226" t="s">
        <v>1662</v>
      </c>
      <c r="H226" t="s">
        <v>1519</v>
      </c>
      <c r="I226" s="38" t="str">
        <f>VLOOKUP(J226,Planilha2!B:C,2,0)</f>
        <v>EC10</v>
      </c>
      <c r="J226" s="87" t="s">
        <v>1649</v>
      </c>
      <c r="K226" s="88" t="s">
        <v>165</v>
      </c>
      <c r="L226" s="87" t="s">
        <v>422</v>
      </c>
      <c r="M226" s="87" t="s">
        <v>381</v>
      </c>
      <c r="N226" s="87" t="s">
        <v>385</v>
      </c>
      <c r="O226" s="71" t="s">
        <v>1526</v>
      </c>
      <c r="P226" s="69" t="s">
        <v>44</v>
      </c>
      <c r="Q226" s="71">
        <v>13</v>
      </c>
      <c r="R226" s="71">
        <v>13</v>
      </c>
      <c r="S226" s="71">
        <v>13</v>
      </c>
      <c r="T226" s="71">
        <v>14</v>
      </c>
      <c r="U226" s="71">
        <v>14</v>
      </c>
      <c r="V226" s="71">
        <v>14</v>
      </c>
      <c r="W226" s="71">
        <v>15</v>
      </c>
      <c r="X226" s="71" t="s">
        <v>363</v>
      </c>
      <c r="Y226" s="71" t="s">
        <v>172</v>
      </c>
      <c r="Z226" s="71"/>
      <c r="AA226" s="83" t="s">
        <v>1523</v>
      </c>
      <c r="AB226" s="71"/>
      <c r="AC226" s="71"/>
      <c r="AD226" s="71" t="s">
        <v>1662</v>
      </c>
      <c r="AE226" s="69" t="s">
        <v>377</v>
      </c>
    </row>
    <row r="227" spans="1:31" ht="45" hidden="1">
      <c r="A227" t="str">
        <f t="shared" si="13"/>
        <v>FACOMEC082022</v>
      </c>
      <c r="B227" t="str">
        <f t="shared" si="14"/>
        <v>FACOMEC082023</v>
      </c>
      <c r="C227" t="str">
        <f t="shared" si="15"/>
        <v>FACOMEC082024</v>
      </c>
      <c r="D227" t="str">
        <f t="shared" si="16"/>
        <v>FACOMEC082025</v>
      </c>
      <c r="E227" t="str">
        <f t="shared" si="16"/>
        <v>FACOMEC082026</v>
      </c>
      <c r="F227" t="str">
        <f t="shared" si="16"/>
        <v>FACOMEC082027</v>
      </c>
      <c r="G227" t="s">
        <v>1662</v>
      </c>
      <c r="H227" t="s">
        <v>1519</v>
      </c>
      <c r="I227" s="38" t="str">
        <f>VLOOKUP(J227,Planilha2!B:C,2,0)</f>
        <v>EC08</v>
      </c>
      <c r="J227" s="87" t="s">
        <v>415</v>
      </c>
      <c r="K227" s="88" t="s">
        <v>145</v>
      </c>
      <c r="L227" s="89" t="s">
        <v>1528</v>
      </c>
      <c r="M227" s="87" t="s">
        <v>381</v>
      </c>
      <c r="N227" s="87" t="s">
        <v>1529</v>
      </c>
      <c r="O227" s="71" t="s">
        <v>1588</v>
      </c>
      <c r="P227" s="69" t="s">
        <v>44</v>
      </c>
      <c r="Q227" s="71">
        <v>100</v>
      </c>
      <c r="R227" s="71">
        <v>100</v>
      </c>
      <c r="S227" s="71">
        <v>100</v>
      </c>
      <c r="T227" s="71">
        <v>100</v>
      </c>
      <c r="U227" s="71">
        <v>100</v>
      </c>
      <c r="V227" s="71">
        <v>100</v>
      </c>
      <c r="W227" s="71">
        <v>100</v>
      </c>
      <c r="X227" s="71" t="s">
        <v>363</v>
      </c>
      <c r="Y227" s="71" t="s">
        <v>172</v>
      </c>
      <c r="Z227" s="71"/>
      <c r="AA227" s="83" t="s">
        <v>1523</v>
      </c>
      <c r="AB227" s="71"/>
      <c r="AC227" s="71"/>
      <c r="AD227" s="71" t="s">
        <v>1662</v>
      </c>
      <c r="AE227" s="69" t="s">
        <v>377</v>
      </c>
    </row>
    <row r="228" spans="1:31" ht="45" hidden="1">
      <c r="A228" t="str">
        <f t="shared" si="13"/>
        <v>FACOMEC282022</v>
      </c>
      <c r="B228" t="str">
        <f t="shared" si="14"/>
        <v>FACOMEC282023</v>
      </c>
      <c r="C228" t="str">
        <f t="shared" si="15"/>
        <v>FACOMEC282024</v>
      </c>
      <c r="D228" t="str">
        <f t="shared" si="16"/>
        <v>FACOMEC282025</v>
      </c>
      <c r="E228" t="str">
        <f t="shared" si="16"/>
        <v>FACOMEC282026</v>
      </c>
      <c r="F228" t="str">
        <f t="shared" si="16"/>
        <v>FACOMEC282027</v>
      </c>
      <c r="G228" t="s">
        <v>1662</v>
      </c>
      <c r="H228" t="s">
        <v>1519</v>
      </c>
      <c r="I228" s="38" t="str">
        <f>VLOOKUP(J228,Planilha2!B:C,2,0)</f>
        <v>EC28</v>
      </c>
      <c r="J228" s="87" t="s">
        <v>503</v>
      </c>
      <c r="K228" s="88" t="s">
        <v>165</v>
      </c>
      <c r="L228" s="89" t="s">
        <v>504</v>
      </c>
      <c r="M228" s="87" t="s">
        <v>381</v>
      </c>
      <c r="N228" s="87" t="s">
        <v>1530</v>
      </c>
      <c r="O228" s="71"/>
      <c r="P228" s="69" t="s">
        <v>44</v>
      </c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83" t="s">
        <v>1523</v>
      </c>
      <c r="AB228" s="71"/>
      <c r="AC228" s="71"/>
      <c r="AD228" s="71"/>
      <c r="AE228" s="69" t="s">
        <v>377</v>
      </c>
    </row>
    <row r="229" spans="1:31" ht="45" hidden="1">
      <c r="A229" t="str">
        <f t="shared" si="13"/>
        <v>FACOMEC052022</v>
      </c>
      <c r="B229" t="str">
        <f t="shared" si="14"/>
        <v>FACOMEC052023</v>
      </c>
      <c r="C229" t="str">
        <f t="shared" si="15"/>
        <v>FACOMEC052024</v>
      </c>
      <c r="D229" t="str">
        <f t="shared" si="16"/>
        <v>FACOMEC052025</v>
      </c>
      <c r="E229" t="str">
        <f t="shared" si="16"/>
        <v>FACOMEC052026</v>
      </c>
      <c r="F229" t="str">
        <f t="shared" si="16"/>
        <v>FACOMEC052027</v>
      </c>
      <c r="G229" t="s">
        <v>1662</v>
      </c>
      <c r="H229" t="s">
        <v>1519</v>
      </c>
      <c r="I229" s="38" t="str">
        <f>VLOOKUP(J229,Planilha2!B:C,2,0)</f>
        <v>EC05</v>
      </c>
      <c r="J229" s="80" t="s">
        <v>403</v>
      </c>
      <c r="K229" s="88" t="s">
        <v>165</v>
      </c>
      <c r="L229" s="80" t="s">
        <v>404</v>
      </c>
      <c r="M229" s="80" t="s">
        <v>164</v>
      </c>
      <c r="N229" s="80" t="s">
        <v>1529</v>
      </c>
      <c r="O229" s="71"/>
      <c r="P229" s="69" t="s">
        <v>309</v>
      </c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83" t="s">
        <v>1523</v>
      </c>
      <c r="AB229" s="71"/>
      <c r="AC229" s="71"/>
      <c r="AD229" s="71"/>
      <c r="AE229" s="69" t="s">
        <v>377</v>
      </c>
    </row>
    <row r="230" spans="1:31" ht="45" hidden="1">
      <c r="A230" t="str">
        <f t="shared" si="13"/>
        <v>FACOMEC072022</v>
      </c>
      <c r="B230" t="str">
        <f t="shared" si="14"/>
        <v>FACOMEC072023</v>
      </c>
      <c r="C230" t="str">
        <f t="shared" si="15"/>
        <v>FACOMEC072024</v>
      </c>
      <c r="D230" t="str">
        <f t="shared" si="16"/>
        <v>FACOMEC072025</v>
      </c>
      <c r="E230" t="str">
        <f t="shared" si="16"/>
        <v>FACOMEC072026</v>
      </c>
      <c r="F230" t="str">
        <f t="shared" si="16"/>
        <v>FACOMEC072027</v>
      </c>
      <c r="G230" t="s">
        <v>1662</v>
      </c>
      <c r="H230" t="s">
        <v>1519</v>
      </c>
      <c r="I230" s="38" t="str">
        <f>VLOOKUP(J230,Planilha2!B:C,2,0)</f>
        <v>EC07</v>
      </c>
      <c r="J230" s="87" t="s">
        <v>1534</v>
      </c>
      <c r="K230" s="88" t="s">
        <v>165</v>
      </c>
      <c r="L230" s="89" t="s">
        <v>1535</v>
      </c>
      <c r="M230" s="87" t="s">
        <v>381</v>
      </c>
      <c r="N230" s="87" t="s">
        <v>1529</v>
      </c>
      <c r="O230" s="71"/>
      <c r="P230" s="69" t="s">
        <v>44</v>
      </c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83" t="s">
        <v>1523</v>
      </c>
      <c r="AB230" s="71"/>
      <c r="AC230" s="71"/>
      <c r="AD230" s="71"/>
      <c r="AE230" s="69" t="s">
        <v>377</v>
      </c>
    </row>
    <row r="231" spans="1:31" ht="45" hidden="1">
      <c r="A231" t="str">
        <f t="shared" si="13"/>
        <v>FACOMEC332022</v>
      </c>
      <c r="B231" t="str">
        <f t="shared" si="14"/>
        <v>FACOMEC332023</v>
      </c>
      <c r="C231" t="str">
        <f t="shared" si="15"/>
        <v>FACOMEC332024</v>
      </c>
      <c r="D231" t="str">
        <f t="shared" si="16"/>
        <v>FACOMEC332025</v>
      </c>
      <c r="E231" t="str">
        <f t="shared" si="16"/>
        <v>FACOMEC332026</v>
      </c>
      <c r="F231" t="str">
        <f t="shared" si="16"/>
        <v>FACOMEC332027</v>
      </c>
      <c r="G231" t="s">
        <v>1662</v>
      </c>
      <c r="H231" t="s">
        <v>1519</v>
      </c>
      <c r="I231" s="38" t="str">
        <f>VLOOKUP(J231,Planilha2!B:C,2,0)</f>
        <v>EC33</v>
      </c>
      <c r="J231" s="87" t="s">
        <v>527</v>
      </c>
      <c r="K231" s="88" t="s">
        <v>165</v>
      </c>
      <c r="L231" s="87" t="s">
        <v>528</v>
      </c>
      <c r="M231" s="88" t="s">
        <v>164</v>
      </c>
      <c r="N231" s="87" t="s">
        <v>1529</v>
      </c>
      <c r="O231" s="71"/>
      <c r="P231" s="69" t="s">
        <v>530</v>
      </c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83" t="s">
        <v>1523</v>
      </c>
      <c r="AB231" s="71"/>
      <c r="AC231" s="71"/>
      <c r="AD231" s="71"/>
      <c r="AE231" s="69" t="s">
        <v>377</v>
      </c>
    </row>
    <row r="232" spans="1:31" ht="45" hidden="1">
      <c r="A232" t="str">
        <f t="shared" si="13"/>
        <v>FACOMGP012022</v>
      </c>
      <c r="B232" t="str">
        <f t="shared" si="14"/>
        <v>FACOMGP012023</v>
      </c>
      <c r="C232" t="str">
        <f t="shared" si="15"/>
        <v>FACOMGP012024</v>
      </c>
      <c r="D232" t="str">
        <f t="shared" si="16"/>
        <v>FACOMGP012025</v>
      </c>
      <c r="E232" t="str">
        <f t="shared" si="16"/>
        <v>FACOMGP012026</v>
      </c>
      <c r="F232" t="str">
        <f t="shared" si="16"/>
        <v>FACOMGP012027</v>
      </c>
      <c r="G232" t="s">
        <v>1662</v>
      </c>
      <c r="H232" t="s">
        <v>1536</v>
      </c>
      <c r="I232" s="38" t="str">
        <f>VLOOKUP(J232,Planilha2!B:C,2,0)</f>
        <v>GP01</v>
      </c>
      <c r="J232" s="69" t="s">
        <v>552</v>
      </c>
      <c r="K232" s="69" t="s">
        <v>145</v>
      </c>
      <c r="L232" s="69" t="s">
        <v>1537</v>
      </c>
      <c r="M232" s="80" t="s">
        <v>139</v>
      </c>
      <c r="N232" s="78" t="s">
        <v>558</v>
      </c>
      <c r="O232" s="71" t="s">
        <v>1538</v>
      </c>
      <c r="P232" s="69" t="s">
        <v>44</v>
      </c>
      <c r="Q232" s="71">
        <v>12</v>
      </c>
      <c r="R232" s="71">
        <v>15</v>
      </c>
      <c r="S232" s="71">
        <v>16</v>
      </c>
      <c r="T232" s="71">
        <v>17</v>
      </c>
      <c r="U232" s="71">
        <v>18</v>
      </c>
      <c r="V232" s="71">
        <v>19</v>
      </c>
      <c r="W232" s="71">
        <v>20</v>
      </c>
      <c r="X232" s="71" t="s">
        <v>142</v>
      </c>
      <c r="Y232" s="71" t="s">
        <v>172</v>
      </c>
      <c r="Z232" s="71"/>
      <c r="AA232" s="69" t="s">
        <v>555</v>
      </c>
      <c r="AB232" s="71"/>
      <c r="AC232" s="71"/>
      <c r="AD232" s="71" t="s">
        <v>1662</v>
      </c>
      <c r="AE232" s="69" t="s">
        <v>551</v>
      </c>
    </row>
    <row r="233" spans="1:31" ht="45" hidden="1">
      <c r="A233" t="str">
        <f t="shared" si="13"/>
        <v>FACOMGP022022</v>
      </c>
      <c r="B233" t="str">
        <f t="shared" si="14"/>
        <v>FACOMGP022023</v>
      </c>
      <c r="C233" t="str">
        <f t="shared" si="15"/>
        <v>FACOMGP022024</v>
      </c>
      <c r="D233" t="str">
        <f t="shared" si="16"/>
        <v>FACOMGP022025</v>
      </c>
      <c r="E233" t="str">
        <f t="shared" si="16"/>
        <v>FACOMGP022026</v>
      </c>
      <c r="F233" t="str">
        <f t="shared" si="16"/>
        <v>FACOMGP022027</v>
      </c>
      <c r="G233" t="s">
        <v>1662</v>
      </c>
      <c r="H233" t="s">
        <v>1536</v>
      </c>
      <c r="I233" s="38" t="str">
        <f>VLOOKUP(J233,Planilha2!B:C,2,0)</f>
        <v>GP02</v>
      </c>
      <c r="J233" s="69" t="s">
        <v>560</v>
      </c>
      <c r="K233" s="69" t="s">
        <v>165</v>
      </c>
      <c r="L233" s="69" t="s">
        <v>1539</v>
      </c>
      <c r="M233" s="80" t="s">
        <v>139</v>
      </c>
      <c r="N233" s="78" t="s">
        <v>558</v>
      </c>
      <c r="O233" s="71" t="s">
        <v>1654</v>
      </c>
      <c r="P233" s="69" t="s">
        <v>44</v>
      </c>
      <c r="Q233" s="71">
        <v>86</v>
      </c>
      <c r="R233" s="71">
        <v>86</v>
      </c>
      <c r="S233" s="71">
        <v>86</v>
      </c>
      <c r="T233" s="71">
        <v>86</v>
      </c>
      <c r="U233" s="71">
        <v>86</v>
      </c>
      <c r="V233" s="71">
        <v>86</v>
      </c>
      <c r="W233" s="71">
        <v>86</v>
      </c>
      <c r="X233" s="71" t="s">
        <v>142</v>
      </c>
      <c r="Y233" s="71" t="s">
        <v>1665</v>
      </c>
      <c r="Z233" s="71"/>
      <c r="AA233" s="69" t="s">
        <v>563</v>
      </c>
      <c r="AB233" s="71"/>
      <c r="AC233" s="71"/>
      <c r="AD233" s="71" t="s">
        <v>1662</v>
      </c>
      <c r="AE233" s="69" t="s">
        <v>551</v>
      </c>
    </row>
    <row r="234" spans="1:31" ht="45" hidden="1">
      <c r="A234" t="str">
        <f t="shared" si="13"/>
        <v>FACOMGP032022</v>
      </c>
      <c r="B234" t="str">
        <f t="shared" si="14"/>
        <v>FACOMGP032023</v>
      </c>
      <c r="C234" t="str">
        <f t="shared" si="15"/>
        <v>FACOMGP032024</v>
      </c>
      <c r="D234" t="str">
        <f t="shared" si="16"/>
        <v>FACOMGP032025</v>
      </c>
      <c r="E234" t="str">
        <f t="shared" si="16"/>
        <v>FACOMGP032026</v>
      </c>
      <c r="F234" t="str">
        <f t="shared" si="16"/>
        <v>FACOMGP032027</v>
      </c>
      <c r="G234" t="s">
        <v>1662</v>
      </c>
      <c r="H234" t="s">
        <v>1536</v>
      </c>
      <c r="I234" s="38" t="str">
        <f>VLOOKUP(J234,Planilha2!B:C,2,0)</f>
        <v>GP03</v>
      </c>
      <c r="J234" s="69" t="s">
        <v>567</v>
      </c>
      <c r="K234" s="69" t="s">
        <v>145</v>
      </c>
      <c r="L234" s="69"/>
      <c r="M234" s="80" t="s">
        <v>139</v>
      </c>
      <c r="N234" s="78" t="s">
        <v>558</v>
      </c>
      <c r="O234" s="71" t="s">
        <v>1540</v>
      </c>
      <c r="P234" s="69" t="s">
        <v>569</v>
      </c>
      <c r="Q234" s="71">
        <v>66</v>
      </c>
      <c r="R234" s="71">
        <v>66</v>
      </c>
      <c r="S234" s="71">
        <v>66</v>
      </c>
      <c r="T234" s="71">
        <v>66</v>
      </c>
      <c r="U234" s="71">
        <v>66</v>
      </c>
      <c r="V234" s="71">
        <v>66</v>
      </c>
      <c r="W234" s="71">
        <v>66</v>
      </c>
      <c r="X234" s="71" t="s">
        <v>142</v>
      </c>
      <c r="Y234" s="71" t="s">
        <v>172</v>
      </c>
      <c r="Z234" s="71"/>
      <c r="AA234" s="80" t="s">
        <v>570</v>
      </c>
      <c r="AB234" s="71"/>
      <c r="AC234" s="71"/>
      <c r="AD234" s="71" t="s">
        <v>1662</v>
      </c>
      <c r="AE234" s="69" t="s">
        <v>551</v>
      </c>
    </row>
    <row r="235" spans="1:31" ht="45" hidden="1">
      <c r="A235" t="str">
        <f t="shared" si="13"/>
        <v>FACOMGP042022</v>
      </c>
      <c r="B235" t="str">
        <f t="shared" si="14"/>
        <v>FACOMGP042023</v>
      </c>
      <c r="C235" t="str">
        <f t="shared" si="15"/>
        <v>FACOMGP042024</v>
      </c>
      <c r="D235" t="str">
        <f t="shared" si="16"/>
        <v>FACOMGP042025</v>
      </c>
      <c r="E235" t="str">
        <f t="shared" si="16"/>
        <v>FACOMGP042026</v>
      </c>
      <c r="F235" t="str">
        <f t="shared" si="16"/>
        <v>FACOMGP042027</v>
      </c>
      <c r="G235" t="s">
        <v>1662</v>
      </c>
      <c r="H235" t="s">
        <v>1536</v>
      </c>
      <c r="I235" s="38" t="str">
        <f>VLOOKUP(J235,Planilha2!B:C,2,0)</f>
        <v>GP04</v>
      </c>
      <c r="J235" s="69" t="s">
        <v>574</v>
      </c>
      <c r="K235" s="69" t="s">
        <v>165</v>
      </c>
      <c r="L235" s="69"/>
      <c r="M235" s="78" t="s">
        <v>164</v>
      </c>
      <c r="N235" s="78" t="s">
        <v>558</v>
      </c>
      <c r="O235" s="71"/>
      <c r="P235" s="69" t="s">
        <v>44</v>
      </c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69" t="s">
        <v>1541</v>
      </c>
      <c r="AB235" s="71"/>
      <c r="AC235" s="71"/>
      <c r="AD235" s="71"/>
      <c r="AE235" s="69" t="s">
        <v>551</v>
      </c>
    </row>
    <row r="236" spans="1:31" ht="45" hidden="1">
      <c r="A236" t="str">
        <f t="shared" si="13"/>
        <v>FACOMGP052022</v>
      </c>
      <c r="B236" t="str">
        <f t="shared" si="14"/>
        <v>FACOMGP052023</v>
      </c>
      <c r="C236" t="str">
        <f t="shared" si="15"/>
        <v>FACOMGP052024</v>
      </c>
      <c r="D236" t="str">
        <f t="shared" si="16"/>
        <v>FACOMGP052025</v>
      </c>
      <c r="E236" t="str">
        <f t="shared" si="16"/>
        <v>FACOMGP052026</v>
      </c>
      <c r="F236" t="str">
        <f t="shared" si="16"/>
        <v>FACOMGP052027</v>
      </c>
      <c r="G236" t="s">
        <v>1662</v>
      </c>
      <c r="H236" t="s">
        <v>1536</v>
      </c>
      <c r="I236" s="38" t="str">
        <f>VLOOKUP(J236,Planilha2!B:C,2,0)</f>
        <v>GP05</v>
      </c>
      <c r="J236" s="69" t="s">
        <v>577</v>
      </c>
      <c r="K236" s="69" t="s">
        <v>165</v>
      </c>
      <c r="L236" s="69"/>
      <c r="M236" s="78" t="s">
        <v>164</v>
      </c>
      <c r="N236" s="78" t="s">
        <v>558</v>
      </c>
      <c r="O236" s="71"/>
      <c r="P236" s="69" t="s">
        <v>44</v>
      </c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69" t="s">
        <v>1542</v>
      </c>
      <c r="AB236" s="71"/>
      <c r="AC236" s="71"/>
      <c r="AD236" s="71"/>
      <c r="AE236" s="69" t="s">
        <v>551</v>
      </c>
    </row>
    <row r="237" spans="1:31" ht="45" hidden="1">
      <c r="A237" t="str">
        <f t="shared" si="13"/>
        <v>FACOMGP062022</v>
      </c>
      <c r="B237" t="str">
        <f t="shared" si="14"/>
        <v>FACOMGP062023</v>
      </c>
      <c r="C237" t="str">
        <f t="shared" si="15"/>
        <v>FACOMGP062024</v>
      </c>
      <c r="D237" t="str">
        <f t="shared" si="16"/>
        <v>FACOMGP062025</v>
      </c>
      <c r="E237" t="str">
        <f t="shared" si="16"/>
        <v>FACOMGP062026</v>
      </c>
      <c r="F237" t="str">
        <f t="shared" si="16"/>
        <v>FACOMGP062027</v>
      </c>
      <c r="G237" t="s">
        <v>1662</v>
      </c>
      <c r="H237" t="s">
        <v>1536</v>
      </c>
      <c r="I237" s="38" t="str">
        <f>VLOOKUP(J237,Planilha2!B:C,2,0)</f>
        <v>GP06</v>
      </c>
      <c r="J237" s="69" t="s">
        <v>579</v>
      </c>
      <c r="K237" s="69" t="s">
        <v>165</v>
      </c>
      <c r="L237" s="69"/>
      <c r="M237" s="78" t="s">
        <v>164</v>
      </c>
      <c r="N237" s="78" t="s">
        <v>558</v>
      </c>
      <c r="O237" s="71" t="s">
        <v>1666</v>
      </c>
      <c r="P237" s="69" t="s">
        <v>44</v>
      </c>
      <c r="Q237" s="71">
        <v>5</v>
      </c>
      <c r="R237" s="71">
        <v>5</v>
      </c>
      <c r="S237" s="71">
        <v>5</v>
      </c>
      <c r="T237" s="71">
        <v>5</v>
      </c>
      <c r="U237" s="71">
        <v>5</v>
      </c>
      <c r="V237" s="71">
        <v>5</v>
      </c>
      <c r="W237" s="71">
        <v>5</v>
      </c>
      <c r="X237" s="71" t="s">
        <v>142</v>
      </c>
      <c r="Y237" s="71" t="s">
        <v>172</v>
      </c>
      <c r="Z237" s="71"/>
      <c r="AA237" s="69" t="s">
        <v>555</v>
      </c>
      <c r="AB237" s="71"/>
      <c r="AC237" s="71"/>
      <c r="AD237" s="71" t="s">
        <v>1662</v>
      </c>
      <c r="AE237" s="69" t="s">
        <v>551</v>
      </c>
    </row>
    <row r="238" spans="1:31" ht="45" hidden="1">
      <c r="A238" t="str">
        <f t="shared" si="13"/>
        <v>FACOMGP072022</v>
      </c>
      <c r="B238" t="str">
        <f t="shared" si="14"/>
        <v>FACOMGP072023</v>
      </c>
      <c r="C238" t="str">
        <f t="shared" si="15"/>
        <v>FACOMGP072024</v>
      </c>
      <c r="D238" t="str">
        <f t="shared" si="16"/>
        <v>FACOMGP072025</v>
      </c>
      <c r="E238" t="str">
        <f t="shared" si="16"/>
        <v>FACOMGP072026</v>
      </c>
      <c r="F238" t="str">
        <f t="shared" si="16"/>
        <v>FACOMGP072027</v>
      </c>
      <c r="G238" t="s">
        <v>1662</v>
      </c>
      <c r="H238" t="s">
        <v>1536</v>
      </c>
      <c r="I238" s="38" t="str">
        <f>VLOOKUP(J238,Planilha2!B:C,2,0)</f>
        <v>GP07</v>
      </c>
      <c r="J238" s="69" t="s">
        <v>583</v>
      </c>
      <c r="K238" s="69" t="s">
        <v>165</v>
      </c>
      <c r="L238" s="69"/>
      <c r="M238" s="78" t="s">
        <v>164</v>
      </c>
      <c r="N238" s="78" t="s">
        <v>558</v>
      </c>
      <c r="O238" s="71" t="s">
        <v>1667</v>
      </c>
      <c r="P238" s="69" t="s">
        <v>44</v>
      </c>
      <c r="Q238" s="71">
        <v>2</v>
      </c>
      <c r="R238" s="71">
        <v>2</v>
      </c>
      <c r="S238" s="71">
        <v>2</v>
      </c>
      <c r="T238" s="71">
        <v>2</v>
      </c>
      <c r="U238" s="71">
        <v>2</v>
      </c>
      <c r="V238" s="71">
        <v>2</v>
      </c>
      <c r="W238" s="71">
        <v>2</v>
      </c>
      <c r="X238" s="71" t="s">
        <v>142</v>
      </c>
      <c r="Y238" s="71" t="s">
        <v>172</v>
      </c>
      <c r="Z238" s="71"/>
      <c r="AA238" s="69" t="s">
        <v>555</v>
      </c>
      <c r="AB238" s="71"/>
      <c r="AC238" s="71"/>
      <c r="AD238" s="71" t="s">
        <v>1662</v>
      </c>
      <c r="AE238" s="69" t="s">
        <v>551</v>
      </c>
    </row>
    <row r="239" spans="1:31" ht="60" hidden="1">
      <c r="A239" t="str">
        <f t="shared" si="13"/>
        <v>FACOMI012022</v>
      </c>
      <c r="B239" t="str">
        <f t="shared" si="14"/>
        <v>FACOMI012023</v>
      </c>
      <c r="C239" t="str">
        <f t="shared" si="15"/>
        <v>FACOMI012024</v>
      </c>
      <c r="D239" t="str">
        <f t="shared" si="16"/>
        <v>FACOMI012025</v>
      </c>
      <c r="E239" t="str">
        <f t="shared" si="16"/>
        <v>FACOMI012026</v>
      </c>
      <c r="F239" t="str">
        <f t="shared" si="16"/>
        <v>FACOMI012027</v>
      </c>
      <c r="G239" t="s">
        <v>1662</v>
      </c>
      <c r="H239" t="s">
        <v>1545</v>
      </c>
      <c r="I239" s="38" t="str">
        <f>VLOOKUP(J239,Planilha2!B:C,2,0)</f>
        <v>I01</v>
      </c>
      <c r="J239" s="87" t="s">
        <v>923</v>
      </c>
      <c r="K239" s="87" t="s">
        <v>145</v>
      </c>
      <c r="L239" s="87" t="s">
        <v>924</v>
      </c>
      <c r="M239" s="87" t="s">
        <v>926</v>
      </c>
      <c r="N239" s="92" t="s">
        <v>164</v>
      </c>
      <c r="O239" s="71" t="s">
        <v>1656</v>
      </c>
      <c r="P239" s="69" t="s">
        <v>749</v>
      </c>
      <c r="Q239" s="71">
        <v>0</v>
      </c>
      <c r="R239" s="71">
        <v>0</v>
      </c>
      <c r="S239" s="71">
        <v>0</v>
      </c>
      <c r="T239" s="71">
        <v>0</v>
      </c>
      <c r="U239" s="71">
        <v>0</v>
      </c>
      <c r="V239" s="71">
        <v>0</v>
      </c>
      <c r="W239" s="71">
        <v>0</v>
      </c>
      <c r="X239" s="71" t="s">
        <v>363</v>
      </c>
      <c r="Y239" s="71" t="s">
        <v>172</v>
      </c>
      <c r="Z239" s="71"/>
      <c r="AA239" s="80" t="s">
        <v>1547</v>
      </c>
      <c r="AB239" s="71"/>
      <c r="AC239" s="71"/>
      <c r="AD239" s="71" t="s">
        <v>1662</v>
      </c>
      <c r="AE239" s="69" t="s">
        <v>922</v>
      </c>
    </row>
    <row r="240" spans="1:31" ht="60" hidden="1">
      <c r="A240" t="str">
        <f t="shared" si="13"/>
        <v>FACOMI022022</v>
      </c>
      <c r="B240" t="str">
        <f t="shared" si="14"/>
        <v>FACOMI022023</v>
      </c>
      <c r="C240" t="str">
        <f t="shared" si="15"/>
        <v>FACOMI022024</v>
      </c>
      <c r="D240" t="str">
        <f t="shared" si="16"/>
        <v>FACOMI022025</v>
      </c>
      <c r="E240" t="str">
        <f t="shared" si="16"/>
        <v>FACOMI022026</v>
      </c>
      <c r="F240" t="str">
        <f t="shared" si="16"/>
        <v>FACOMI022027</v>
      </c>
      <c r="G240" t="s">
        <v>1662</v>
      </c>
      <c r="H240" t="s">
        <v>1545</v>
      </c>
      <c r="I240" s="38" t="str">
        <f>VLOOKUP(J240,Planilha2!B:C,2,0)</f>
        <v>I02</v>
      </c>
      <c r="J240" s="87" t="s">
        <v>931</v>
      </c>
      <c r="K240" s="87" t="s">
        <v>145</v>
      </c>
      <c r="L240" s="87" t="s">
        <v>932</v>
      </c>
      <c r="M240" s="87" t="s">
        <v>926</v>
      </c>
      <c r="N240" s="92" t="s">
        <v>164</v>
      </c>
      <c r="O240" s="71" t="s">
        <v>1548</v>
      </c>
      <c r="P240" s="69" t="s">
        <v>749</v>
      </c>
      <c r="Q240" s="71">
        <v>0</v>
      </c>
      <c r="R240" s="71">
        <v>0</v>
      </c>
      <c r="S240" s="71">
        <v>5</v>
      </c>
      <c r="T240" s="71">
        <v>5</v>
      </c>
      <c r="U240" s="71">
        <v>10</v>
      </c>
      <c r="V240" s="71">
        <v>10</v>
      </c>
      <c r="W240" s="71">
        <v>10</v>
      </c>
      <c r="X240" s="71" t="s">
        <v>363</v>
      </c>
      <c r="Y240" s="71" t="s">
        <v>172</v>
      </c>
      <c r="Z240" s="71"/>
      <c r="AA240" s="80" t="s">
        <v>1547</v>
      </c>
      <c r="AB240" s="71"/>
      <c r="AC240" s="71"/>
      <c r="AD240" s="71" t="s">
        <v>1662</v>
      </c>
      <c r="AE240" s="69" t="s">
        <v>922</v>
      </c>
    </row>
    <row r="241" spans="1:31" ht="60" hidden="1">
      <c r="A241" t="str">
        <f t="shared" si="13"/>
        <v>FACOMI052022</v>
      </c>
      <c r="B241" t="str">
        <f t="shared" si="14"/>
        <v>FACOMI052023</v>
      </c>
      <c r="C241" t="str">
        <f t="shared" si="15"/>
        <v>FACOMI052024</v>
      </c>
      <c r="D241" t="str">
        <f t="shared" si="16"/>
        <v>FACOMI052025</v>
      </c>
      <c r="E241" t="str">
        <f t="shared" si="16"/>
        <v>FACOMI052026</v>
      </c>
      <c r="F241" t="str">
        <f t="shared" si="16"/>
        <v>FACOMI052027</v>
      </c>
      <c r="G241" t="s">
        <v>1662</v>
      </c>
      <c r="H241" t="s">
        <v>1545</v>
      </c>
      <c r="I241" s="38" t="str">
        <f>VLOOKUP(J241,Planilha2!B:C,2,0)</f>
        <v>I05</v>
      </c>
      <c r="J241" s="87" t="s">
        <v>948</v>
      </c>
      <c r="K241" s="87" t="s">
        <v>145</v>
      </c>
      <c r="L241" s="87" t="s">
        <v>949</v>
      </c>
      <c r="M241" s="87" t="s">
        <v>926</v>
      </c>
      <c r="N241" s="92" t="s">
        <v>164</v>
      </c>
      <c r="O241" s="71" t="s">
        <v>1549</v>
      </c>
      <c r="P241" s="69" t="s">
        <v>749</v>
      </c>
      <c r="Q241" s="71">
        <v>0</v>
      </c>
      <c r="R241" s="71">
        <v>0</v>
      </c>
      <c r="S241" s="71">
        <v>0</v>
      </c>
      <c r="T241" s="71">
        <v>0</v>
      </c>
      <c r="U241" s="71">
        <v>0</v>
      </c>
      <c r="V241" s="71">
        <v>0</v>
      </c>
      <c r="W241" s="71">
        <v>0</v>
      </c>
      <c r="X241" s="71" t="s">
        <v>142</v>
      </c>
      <c r="Y241" s="71" t="s">
        <v>172</v>
      </c>
      <c r="Z241" s="71"/>
      <c r="AA241" s="80" t="s">
        <v>1547</v>
      </c>
      <c r="AB241" s="71"/>
      <c r="AC241" s="71"/>
      <c r="AD241" s="71" t="s">
        <v>1662</v>
      </c>
      <c r="AE241" s="69" t="s">
        <v>922</v>
      </c>
    </row>
    <row r="242" spans="1:31" ht="60" hidden="1">
      <c r="A242" t="str">
        <f t="shared" si="13"/>
        <v>FACOMI062022</v>
      </c>
      <c r="B242" t="str">
        <f t="shared" si="14"/>
        <v>FACOMI062023</v>
      </c>
      <c r="C242" t="str">
        <f t="shared" si="15"/>
        <v>FACOMI062024</v>
      </c>
      <c r="D242" t="str">
        <f t="shared" si="16"/>
        <v>FACOMI062025</v>
      </c>
      <c r="E242" t="str">
        <f t="shared" si="16"/>
        <v>FACOMI062026</v>
      </c>
      <c r="F242" t="str">
        <f t="shared" si="16"/>
        <v>FACOMI062027</v>
      </c>
      <c r="G242" t="s">
        <v>1662</v>
      </c>
      <c r="H242" t="s">
        <v>1545</v>
      </c>
      <c r="I242" s="38" t="str">
        <f>VLOOKUP(J242,Planilha2!B:C,2,0)</f>
        <v>I06</v>
      </c>
      <c r="J242" s="87" t="s">
        <v>954</v>
      </c>
      <c r="K242" s="87" t="s">
        <v>145</v>
      </c>
      <c r="L242" s="87" t="s">
        <v>955</v>
      </c>
      <c r="M242" s="87" t="s">
        <v>926</v>
      </c>
      <c r="N242" s="92" t="s">
        <v>164</v>
      </c>
      <c r="O242" s="71" t="s">
        <v>1550</v>
      </c>
      <c r="P242" s="69" t="s">
        <v>749</v>
      </c>
      <c r="Q242" s="71">
        <v>1</v>
      </c>
      <c r="R242" s="71">
        <v>1</v>
      </c>
      <c r="S242" s="71">
        <v>1</v>
      </c>
      <c r="T242" s="71">
        <v>2</v>
      </c>
      <c r="U242" s="71">
        <v>2</v>
      </c>
      <c r="V242" s="71">
        <v>3</v>
      </c>
      <c r="W242" s="71">
        <v>5</v>
      </c>
      <c r="X242" s="71" t="s">
        <v>363</v>
      </c>
      <c r="Y242" s="71" t="s">
        <v>172</v>
      </c>
      <c r="Z242" s="71"/>
      <c r="AA242" s="80" t="s">
        <v>1547</v>
      </c>
      <c r="AB242" s="71"/>
      <c r="AC242" s="71"/>
      <c r="AD242" s="71" t="s">
        <v>1662</v>
      </c>
      <c r="AE242" s="69" t="s">
        <v>922</v>
      </c>
    </row>
    <row r="243" spans="1:31" ht="60" hidden="1">
      <c r="A243" t="str">
        <f t="shared" si="13"/>
        <v>FACOMI072022</v>
      </c>
      <c r="B243" t="str">
        <f t="shared" si="14"/>
        <v>FACOMI072023</v>
      </c>
      <c r="C243" t="str">
        <f t="shared" si="15"/>
        <v>FACOMI072024</v>
      </c>
      <c r="D243" t="str">
        <f t="shared" si="16"/>
        <v>FACOMI072025</v>
      </c>
      <c r="E243" t="str">
        <f t="shared" si="16"/>
        <v>FACOMI072026</v>
      </c>
      <c r="F243" t="str">
        <f t="shared" si="16"/>
        <v>FACOMI072027</v>
      </c>
      <c r="G243" t="s">
        <v>1662</v>
      </c>
      <c r="H243" t="s">
        <v>1545</v>
      </c>
      <c r="I243" s="38" t="str">
        <f>VLOOKUP(J243,Planilha2!B:C,2,0)</f>
        <v>I07</v>
      </c>
      <c r="J243" s="87" t="s">
        <v>958</v>
      </c>
      <c r="K243" s="87" t="s">
        <v>145</v>
      </c>
      <c r="L243" s="87" t="s">
        <v>959</v>
      </c>
      <c r="M243" s="87" t="s">
        <v>926</v>
      </c>
      <c r="N243" s="92" t="s">
        <v>164</v>
      </c>
      <c r="O243" s="71" t="s">
        <v>1552</v>
      </c>
      <c r="P243" s="69" t="s">
        <v>749</v>
      </c>
      <c r="Q243" s="71">
        <v>6</v>
      </c>
      <c r="R243" s="71">
        <v>6</v>
      </c>
      <c r="S243" s="71">
        <v>7</v>
      </c>
      <c r="T243" s="71">
        <v>7</v>
      </c>
      <c r="U243" s="71">
        <v>10</v>
      </c>
      <c r="V243" s="71">
        <v>12</v>
      </c>
      <c r="W243" s="71">
        <v>15</v>
      </c>
      <c r="X243" s="71" t="s">
        <v>363</v>
      </c>
      <c r="Y243" s="71" t="s">
        <v>172</v>
      </c>
      <c r="Z243" s="71"/>
      <c r="AA243" s="80" t="s">
        <v>1547</v>
      </c>
      <c r="AB243" s="71"/>
      <c r="AC243" s="71"/>
      <c r="AD243" s="71" t="s">
        <v>1662</v>
      </c>
      <c r="AE243" s="69" t="s">
        <v>922</v>
      </c>
    </row>
    <row r="244" spans="1:31" ht="60" hidden="1">
      <c r="A244" t="str">
        <f t="shared" si="13"/>
        <v>FACOMI082022</v>
      </c>
      <c r="B244" t="str">
        <f t="shared" si="14"/>
        <v>FACOMI082023</v>
      </c>
      <c r="C244" t="str">
        <f t="shared" si="15"/>
        <v>FACOMI082024</v>
      </c>
      <c r="D244" t="str">
        <f t="shared" si="16"/>
        <v>FACOMI082025</v>
      </c>
      <c r="E244" t="str">
        <f t="shared" si="16"/>
        <v>FACOMI082026</v>
      </c>
      <c r="F244" t="str">
        <f t="shared" si="16"/>
        <v>FACOMI082027</v>
      </c>
      <c r="G244" t="s">
        <v>1662</v>
      </c>
      <c r="H244" t="s">
        <v>1545</v>
      </c>
      <c r="I244" s="38" t="str">
        <f>VLOOKUP(J244,Planilha2!B:C,2,0)</f>
        <v>I08</v>
      </c>
      <c r="J244" s="87" t="s">
        <v>964</v>
      </c>
      <c r="K244" s="87" t="s">
        <v>145</v>
      </c>
      <c r="L244" s="87" t="s">
        <v>965</v>
      </c>
      <c r="M244" s="87" t="s">
        <v>926</v>
      </c>
      <c r="N244" s="92" t="s">
        <v>164</v>
      </c>
      <c r="O244" s="71" t="s">
        <v>1553</v>
      </c>
      <c r="P244" s="69" t="s">
        <v>749</v>
      </c>
      <c r="Q244" s="71">
        <v>1</v>
      </c>
      <c r="R244" s="71">
        <v>1</v>
      </c>
      <c r="S244" s="71">
        <v>1</v>
      </c>
      <c r="T244" s="71">
        <v>2</v>
      </c>
      <c r="U244" s="71">
        <v>2</v>
      </c>
      <c r="V244" s="71">
        <v>3</v>
      </c>
      <c r="W244" s="71">
        <v>5</v>
      </c>
      <c r="X244" s="71" t="s">
        <v>363</v>
      </c>
      <c r="Y244" s="71" t="s">
        <v>172</v>
      </c>
      <c r="Z244" s="71"/>
      <c r="AA244" s="80" t="s">
        <v>1547</v>
      </c>
      <c r="AB244" s="71"/>
      <c r="AC244" s="71"/>
      <c r="AD244" s="71" t="s">
        <v>1662</v>
      </c>
      <c r="AE244" s="69" t="s">
        <v>922</v>
      </c>
    </row>
    <row r="245" spans="1:31" ht="60" hidden="1">
      <c r="A245" t="str">
        <f t="shared" si="13"/>
        <v>FACOMI122022</v>
      </c>
      <c r="B245" t="str">
        <f t="shared" si="14"/>
        <v>FACOMI122023</v>
      </c>
      <c r="C245" t="str">
        <f t="shared" si="15"/>
        <v>FACOMI122024</v>
      </c>
      <c r="D245" t="str">
        <f t="shared" si="16"/>
        <v>FACOMI122025</v>
      </c>
      <c r="E245" t="str">
        <f t="shared" si="16"/>
        <v>FACOMI122026</v>
      </c>
      <c r="F245" t="str">
        <f t="shared" si="16"/>
        <v>FACOMI122027</v>
      </c>
      <c r="G245" t="s">
        <v>1662</v>
      </c>
      <c r="H245" t="s">
        <v>1545</v>
      </c>
      <c r="I245" s="38" t="str">
        <f>VLOOKUP(J245,Planilha2!B:C,2,0)</f>
        <v>I12</v>
      </c>
      <c r="J245" s="87" t="s">
        <v>980</v>
      </c>
      <c r="K245" s="87" t="s">
        <v>145</v>
      </c>
      <c r="L245" s="87" t="s">
        <v>1554</v>
      </c>
      <c r="M245" s="87" t="s">
        <v>983</v>
      </c>
      <c r="N245" s="92" t="s">
        <v>164</v>
      </c>
      <c r="O245" s="71" t="s">
        <v>1595</v>
      </c>
      <c r="P245" s="69" t="s">
        <v>44</v>
      </c>
      <c r="Q245" s="71">
        <v>21</v>
      </c>
      <c r="R245" s="71">
        <v>21</v>
      </c>
      <c r="S245" s="71">
        <v>21</v>
      </c>
      <c r="T245" s="71">
        <v>22</v>
      </c>
      <c r="U245" s="71">
        <v>22</v>
      </c>
      <c r="V245" s="71">
        <v>23</v>
      </c>
      <c r="W245" s="71">
        <v>23</v>
      </c>
      <c r="X245" s="71" t="s">
        <v>363</v>
      </c>
      <c r="Y245" s="71" t="s">
        <v>172</v>
      </c>
      <c r="Z245" s="71"/>
      <c r="AA245" s="80" t="s">
        <v>1547</v>
      </c>
      <c r="AB245" s="71"/>
      <c r="AC245" s="71"/>
      <c r="AD245" s="71" t="s">
        <v>1662</v>
      </c>
      <c r="AE245" s="69" t="s">
        <v>922</v>
      </c>
    </row>
    <row r="246" spans="1:31" ht="60" hidden="1">
      <c r="A246" t="str">
        <f t="shared" si="13"/>
        <v>FACOMI132022</v>
      </c>
      <c r="B246" t="str">
        <f t="shared" si="14"/>
        <v>FACOMI132023</v>
      </c>
      <c r="C246" t="str">
        <f t="shared" si="15"/>
        <v>FACOMI132024</v>
      </c>
      <c r="D246" t="str">
        <f t="shared" si="16"/>
        <v>FACOMI132025</v>
      </c>
      <c r="E246" t="str">
        <f t="shared" si="16"/>
        <v>FACOMI132026</v>
      </c>
      <c r="F246" t="str">
        <f t="shared" si="16"/>
        <v>FACOMI132027</v>
      </c>
      <c r="G246" t="s">
        <v>1662</v>
      </c>
      <c r="H246" t="s">
        <v>1545</v>
      </c>
      <c r="I246" s="38" t="str">
        <f>VLOOKUP(J246,Planilha2!B:C,2,0)</f>
        <v>I13</v>
      </c>
      <c r="J246" s="87" t="s">
        <v>985</v>
      </c>
      <c r="K246" s="87" t="s">
        <v>145</v>
      </c>
      <c r="L246" s="87" t="s">
        <v>986</v>
      </c>
      <c r="M246" s="87" t="s">
        <v>988</v>
      </c>
      <c r="N246" s="87" t="s">
        <v>1021</v>
      </c>
      <c r="O246" s="71" t="s">
        <v>1555</v>
      </c>
      <c r="P246" s="69" t="s">
        <v>44</v>
      </c>
      <c r="Q246" s="71">
        <v>4</v>
      </c>
      <c r="R246" s="71">
        <v>4</v>
      </c>
      <c r="S246" s="71">
        <v>5</v>
      </c>
      <c r="T246" s="71">
        <v>6</v>
      </c>
      <c r="U246" s="71">
        <v>7</v>
      </c>
      <c r="V246" s="71">
        <v>8</v>
      </c>
      <c r="W246" s="71">
        <v>10</v>
      </c>
      <c r="X246" s="71" t="s">
        <v>363</v>
      </c>
      <c r="Y246" s="71" t="s">
        <v>172</v>
      </c>
      <c r="Z246" s="71"/>
      <c r="AA246" s="80" t="s">
        <v>1547</v>
      </c>
      <c r="AB246" s="71"/>
      <c r="AC246" s="71"/>
      <c r="AD246" s="71" t="s">
        <v>1662</v>
      </c>
      <c r="AE246" s="69" t="s">
        <v>922</v>
      </c>
    </row>
    <row r="247" spans="1:31" ht="45" hidden="1">
      <c r="A247" t="str">
        <f t="shared" si="13"/>
        <v>FADIRG072022</v>
      </c>
      <c r="B247" t="str">
        <f t="shared" si="14"/>
        <v>FADIRG072023</v>
      </c>
      <c r="C247" t="str">
        <f t="shared" si="15"/>
        <v>FADIRG072024</v>
      </c>
      <c r="D247" t="str">
        <f t="shared" si="16"/>
        <v>FADIRG072025</v>
      </c>
      <c r="E247" t="str">
        <f t="shared" si="16"/>
        <v>FADIRG072026</v>
      </c>
      <c r="F247" t="str">
        <f t="shared" si="16"/>
        <v>FADIRG072027</v>
      </c>
      <c r="G247" t="s">
        <v>1668</v>
      </c>
      <c r="H247" t="s">
        <v>1429</v>
      </c>
      <c r="I247" s="38" t="str">
        <f>VLOOKUP(J247,Planilha2!B:C,2,0)</f>
        <v>G07</v>
      </c>
      <c r="J247" s="93" t="s">
        <v>1430</v>
      </c>
      <c r="K247" s="93" t="s">
        <v>145</v>
      </c>
      <c r="L247" s="93" t="s">
        <v>1669</v>
      </c>
      <c r="M247" s="93" t="s">
        <v>715</v>
      </c>
      <c r="N247" s="93" t="s">
        <v>1431</v>
      </c>
      <c r="O247" s="94" t="s">
        <v>1670</v>
      </c>
      <c r="P247" s="93" t="s">
        <v>44</v>
      </c>
      <c r="Q247" s="94">
        <v>63</v>
      </c>
      <c r="R247" s="94">
        <v>63</v>
      </c>
      <c r="S247" s="94">
        <v>64</v>
      </c>
      <c r="T247" s="94">
        <v>65</v>
      </c>
      <c r="U247" s="94">
        <v>66</v>
      </c>
      <c r="V247" s="94">
        <v>67</v>
      </c>
      <c r="W247" s="94">
        <v>68</v>
      </c>
      <c r="X247" s="94" t="s">
        <v>142</v>
      </c>
      <c r="Y247" s="94" t="s">
        <v>172</v>
      </c>
      <c r="Z247" s="94"/>
      <c r="AA247" s="95" t="s">
        <v>273</v>
      </c>
      <c r="AB247" s="94"/>
      <c r="AC247" s="94"/>
      <c r="AD247" s="94" t="s">
        <v>1671</v>
      </c>
      <c r="AE247" s="93" t="s">
        <v>1672</v>
      </c>
    </row>
    <row r="248" spans="1:31" ht="60" hidden="1">
      <c r="A248" t="str">
        <f t="shared" si="13"/>
        <v>FADIRG012022</v>
      </c>
      <c r="B248" t="str">
        <f t="shared" si="14"/>
        <v>FADIRG012023</v>
      </c>
      <c r="C248" t="str">
        <f t="shared" si="15"/>
        <v>FADIRG012024</v>
      </c>
      <c r="D248" t="str">
        <f t="shared" si="16"/>
        <v>FADIRG012025</v>
      </c>
      <c r="E248" t="str">
        <f t="shared" si="16"/>
        <v>FADIRG012026</v>
      </c>
      <c r="F248" t="str">
        <f t="shared" si="16"/>
        <v>FADIRG012027</v>
      </c>
      <c r="G248" t="s">
        <v>1668</v>
      </c>
      <c r="H248" t="s">
        <v>1429</v>
      </c>
      <c r="I248" s="38" t="str">
        <f>VLOOKUP(J248,Planilha2!B:C,2,0)</f>
        <v>G01</v>
      </c>
      <c r="J248" s="93" t="s">
        <v>41</v>
      </c>
      <c r="K248" s="93" t="s">
        <v>145</v>
      </c>
      <c r="L248" s="93" t="s">
        <v>1673</v>
      </c>
      <c r="M248" s="93" t="s">
        <v>715</v>
      </c>
      <c r="N248" s="93" t="s">
        <v>1431</v>
      </c>
      <c r="O248" s="94" t="s">
        <v>1674</v>
      </c>
      <c r="P248" s="93" t="s">
        <v>44</v>
      </c>
      <c r="Q248" s="94">
        <v>85.45</v>
      </c>
      <c r="R248" s="94">
        <v>86</v>
      </c>
      <c r="S248" s="94">
        <v>87</v>
      </c>
      <c r="T248" s="94">
        <v>88</v>
      </c>
      <c r="U248" s="94">
        <v>89</v>
      </c>
      <c r="V248" s="94">
        <v>90</v>
      </c>
      <c r="W248" s="94">
        <v>91</v>
      </c>
      <c r="X248" s="94" t="s">
        <v>142</v>
      </c>
      <c r="Y248" s="94" t="s">
        <v>172</v>
      </c>
      <c r="Z248" s="94"/>
      <c r="AA248" s="95" t="s">
        <v>273</v>
      </c>
      <c r="AB248" s="94"/>
      <c r="AC248" s="94"/>
      <c r="AD248" s="94" t="s">
        <v>1671</v>
      </c>
      <c r="AE248" s="93" t="s">
        <v>1672</v>
      </c>
    </row>
    <row r="249" spans="1:31" ht="45" hidden="1">
      <c r="A249" t="str">
        <f t="shared" si="13"/>
        <v>FADIRG022022</v>
      </c>
      <c r="B249" t="str">
        <f t="shared" si="14"/>
        <v>FADIRG022023</v>
      </c>
      <c r="C249" t="str">
        <f t="shared" si="15"/>
        <v>FADIRG022024</v>
      </c>
      <c r="D249" t="str">
        <f t="shared" si="16"/>
        <v>FADIRG022025</v>
      </c>
      <c r="E249" t="str">
        <f t="shared" si="16"/>
        <v>FADIRG022026</v>
      </c>
      <c r="F249" t="str">
        <f t="shared" si="16"/>
        <v>FADIRG022027</v>
      </c>
      <c r="G249" t="s">
        <v>1668</v>
      </c>
      <c r="H249" t="s">
        <v>1429</v>
      </c>
      <c r="I249" s="38" t="str">
        <f>VLOOKUP(J249,Planilha2!B:C,2,0)</f>
        <v>G02</v>
      </c>
      <c r="J249" s="93" t="s">
        <v>1675</v>
      </c>
      <c r="K249" s="93" t="s">
        <v>145</v>
      </c>
      <c r="L249" s="93"/>
      <c r="M249" s="93" t="s">
        <v>717</v>
      </c>
      <c r="N249" s="93" t="s">
        <v>1431</v>
      </c>
      <c r="O249" s="94" t="s">
        <v>1676</v>
      </c>
      <c r="P249" s="93" t="s">
        <v>44</v>
      </c>
      <c r="Q249" s="94">
        <v>1.6</v>
      </c>
      <c r="R249" s="94">
        <v>1.6</v>
      </c>
      <c r="S249" s="94">
        <v>1.5</v>
      </c>
      <c r="T249" s="94">
        <v>1.5</v>
      </c>
      <c r="U249" s="94">
        <v>1.4</v>
      </c>
      <c r="V249" s="94">
        <v>1.4</v>
      </c>
      <c r="W249" s="94">
        <v>1.3</v>
      </c>
      <c r="X249" s="94" t="s">
        <v>142</v>
      </c>
      <c r="Y249" s="94" t="s">
        <v>172</v>
      </c>
      <c r="Z249" s="94"/>
      <c r="AA249" s="95" t="s">
        <v>273</v>
      </c>
      <c r="AB249" s="94"/>
      <c r="AC249" s="94"/>
      <c r="AD249" s="94" t="s">
        <v>1671</v>
      </c>
      <c r="AE249" s="93" t="s">
        <v>1672</v>
      </c>
    </row>
    <row r="250" spans="1:31" ht="45" hidden="1">
      <c r="A250" t="str">
        <f t="shared" si="13"/>
        <v>FADIRG032022</v>
      </c>
      <c r="B250" t="str">
        <f t="shared" si="14"/>
        <v>FADIRG032023</v>
      </c>
      <c r="C250" t="str">
        <f t="shared" si="15"/>
        <v>FADIRG032024</v>
      </c>
      <c r="D250" t="str">
        <f t="shared" si="16"/>
        <v>FADIRG032025</v>
      </c>
      <c r="E250" t="str">
        <f t="shared" si="16"/>
        <v>FADIRG032026</v>
      </c>
      <c r="F250" t="str">
        <f t="shared" si="16"/>
        <v>FADIRG032027</v>
      </c>
      <c r="G250" t="s">
        <v>1668</v>
      </c>
      <c r="H250" t="s">
        <v>1429</v>
      </c>
      <c r="I250" s="38" t="str">
        <f>VLOOKUP(J250,Planilha2!B:C,2,0)</f>
        <v>G03</v>
      </c>
      <c r="J250" s="93" t="s">
        <v>1677</v>
      </c>
      <c r="K250" s="93" t="s">
        <v>165</v>
      </c>
      <c r="L250" s="96" t="s">
        <v>1439</v>
      </c>
      <c r="M250" s="93" t="s">
        <v>717</v>
      </c>
      <c r="N250" s="93" t="s">
        <v>1431</v>
      </c>
      <c r="O250" s="94" t="s">
        <v>1678</v>
      </c>
      <c r="P250" s="93" t="s">
        <v>44</v>
      </c>
      <c r="Q250" s="94">
        <v>0</v>
      </c>
      <c r="R250" s="94">
        <v>0</v>
      </c>
      <c r="S250" s="94">
        <v>0</v>
      </c>
      <c r="T250" s="94">
        <v>0</v>
      </c>
      <c r="U250" s="94">
        <v>0</v>
      </c>
      <c r="V250" s="94">
        <v>0</v>
      </c>
      <c r="W250" s="94">
        <v>0</v>
      </c>
      <c r="X250" s="94" t="s">
        <v>142</v>
      </c>
      <c r="Y250" s="94" t="s">
        <v>172</v>
      </c>
      <c r="Z250" s="94"/>
      <c r="AA250" s="95" t="s">
        <v>273</v>
      </c>
      <c r="AB250" s="94"/>
      <c r="AC250" s="94"/>
      <c r="AD250" s="94" t="s">
        <v>1671</v>
      </c>
      <c r="AE250" s="93" t="s">
        <v>1672</v>
      </c>
    </row>
    <row r="251" spans="1:31" ht="45" hidden="1">
      <c r="A251" t="str">
        <f t="shared" si="13"/>
        <v>FADIRG042022</v>
      </c>
      <c r="B251" t="str">
        <f t="shared" si="14"/>
        <v>FADIRG042023</v>
      </c>
      <c r="C251" t="str">
        <f t="shared" si="15"/>
        <v>FADIRG042024</v>
      </c>
      <c r="D251" t="str">
        <f t="shared" si="16"/>
        <v>FADIRG042025</v>
      </c>
      <c r="E251" t="str">
        <f t="shared" si="16"/>
        <v>FADIRG042026</v>
      </c>
      <c r="F251" t="str">
        <f t="shared" si="16"/>
        <v>FADIRG042027</v>
      </c>
      <c r="G251" t="s">
        <v>1668</v>
      </c>
      <c r="H251" t="s">
        <v>1429</v>
      </c>
      <c r="I251" s="38" t="str">
        <f>VLOOKUP(J251,Planilha2!B:C,2,0)</f>
        <v>G04</v>
      </c>
      <c r="J251" s="93" t="s">
        <v>1679</v>
      </c>
      <c r="K251" s="93" t="s">
        <v>145</v>
      </c>
      <c r="L251" s="93"/>
      <c r="M251" s="93" t="s">
        <v>717</v>
      </c>
      <c r="N251" s="93" t="s">
        <v>1431</v>
      </c>
      <c r="O251" s="94" t="s">
        <v>1680</v>
      </c>
      <c r="P251" s="93" t="s">
        <v>44</v>
      </c>
      <c r="Q251" s="94">
        <v>37.43</v>
      </c>
      <c r="R251" s="94">
        <v>37</v>
      </c>
      <c r="S251" s="94">
        <v>36</v>
      </c>
      <c r="T251" s="94">
        <v>35</v>
      </c>
      <c r="U251" s="94">
        <v>34</v>
      </c>
      <c r="V251" s="94">
        <v>33</v>
      </c>
      <c r="W251" s="94">
        <v>34</v>
      </c>
      <c r="X251" s="94" t="s">
        <v>142</v>
      </c>
      <c r="Y251" s="94" t="s">
        <v>172</v>
      </c>
      <c r="Z251" s="94"/>
      <c r="AA251" s="95" t="s">
        <v>273</v>
      </c>
      <c r="AB251" s="94"/>
      <c r="AC251" s="94"/>
      <c r="AD251" s="94" t="s">
        <v>1671</v>
      </c>
      <c r="AE251" s="93" t="s">
        <v>1672</v>
      </c>
    </row>
    <row r="252" spans="1:31" ht="45" hidden="1">
      <c r="A252" t="str">
        <f t="shared" si="13"/>
        <v>FADIRG052022</v>
      </c>
      <c r="B252" t="str">
        <f t="shared" si="14"/>
        <v>FADIRG052023</v>
      </c>
      <c r="C252" t="str">
        <f t="shared" si="15"/>
        <v>FADIRG052024</v>
      </c>
      <c r="D252" t="str">
        <f t="shared" si="16"/>
        <v>FADIRG052025</v>
      </c>
      <c r="E252" t="str">
        <f t="shared" si="16"/>
        <v>FADIRG052026</v>
      </c>
      <c r="F252" t="str">
        <f t="shared" si="16"/>
        <v>FADIRG052027</v>
      </c>
      <c r="G252" t="s">
        <v>1668</v>
      </c>
      <c r="H252" t="s">
        <v>1429</v>
      </c>
      <c r="I252" s="38" t="str">
        <f>VLOOKUP(J252,Planilha2!B:C,2,0)</f>
        <v>G05</v>
      </c>
      <c r="J252" s="93" t="s">
        <v>1681</v>
      </c>
      <c r="K252" s="93" t="s">
        <v>165</v>
      </c>
      <c r="L252" s="96" t="s">
        <v>1439</v>
      </c>
      <c r="M252" s="93" t="s">
        <v>717</v>
      </c>
      <c r="N252" s="93" t="s">
        <v>1431</v>
      </c>
      <c r="O252" s="94" t="s">
        <v>1682</v>
      </c>
      <c r="P252" s="93" t="s">
        <v>44</v>
      </c>
      <c r="Q252" s="94">
        <v>42.6</v>
      </c>
      <c r="R252" s="94">
        <v>42</v>
      </c>
      <c r="S252" s="94">
        <v>41</v>
      </c>
      <c r="T252" s="94">
        <v>40</v>
      </c>
      <c r="U252" s="94">
        <v>38</v>
      </c>
      <c r="V252" s="94">
        <v>37</v>
      </c>
      <c r="W252" s="94">
        <v>35</v>
      </c>
      <c r="X252" s="94" t="s">
        <v>142</v>
      </c>
      <c r="Y252" s="94" t="s">
        <v>172</v>
      </c>
      <c r="Z252" s="94"/>
      <c r="AA252" s="95" t="s">
        <v>273</v>
      </c>
      <c r="AB252" s="94"/>
      <c r="AC252" s="94"/>
      <c r="AD252" s="94" t="s">
        <v>1671</v>
      </c>
      <c r="AE252" s="93" t="s">
        <v>1672</v>
      </c>
    </row>
    <row r="253" spans="1:31" ht="45" hidden="1">
      <c r="A253" t="str">
        <f t="shared" si="13"/>
        <v>FADIRExcluído2022</v>
      </c>
      <c r="B253" t="str">
        <f t="shared" si="14"/>
        <v>FADIRExcluído2023</v>
      </c>
      <c r="C253" t="str">
        <f t="shared" si="15"/>
        <v>FADIRExcluído2024</v>
      </c>
      <c r="D253" t="str">
        <f t="shared" si="16"/>
        <v>FADIRExcluído2025</v>
      </c>
      <c r="E253" t="str">
        <f t="shared" si="16"/>
        <v>FADIRExcluído2026</v>
      </c>
      <c r="F253" t="str">
        <f t="shared" si="16"/>
        <v>FADIRExcluído2027</v>
      </c>
      <c r="G253" t="s">
        <v>1668</v>
      </c>
      <c r="H253" t="s">
        <v>1429</v>
      </c>
      <c r="I253" s="38" t="str">
        <f>VLOOKUP(J253,Planilha2!B:C,2,0)</f>
        <v>Excluído</v>
      </c>
      <c r="J253" s="93" t="s">
        <v>1449</v>
      </c>
      <c r="K253" s="93" t="s">
        <v>165</v>
      </c>
      <c r="L253" s="93" t="s">
        <v>1683</v>
      </c>
      <c r="M253" s="93" t="s">
        <v>1451</v>
      </c>
      <c r="N253" s="93" t="s">
        <v>1452</v>
      </c>
      <c r="O253" s="94" t="s">
        <v>1684</v>
      </c>
      <c r="P253" s="93" t="s">
        <v>44</v>
      </c>
      <c r="Q253" s="94">
        <v>0</v>
      </c>
      <c r="R253" s="94">
        <v>0</v>
      </c>
      <c r="S253" s="94">
        <v>0</v>
      </c>
      <c r="T253" s="94">
        <v>0</v>
      </c>
      <c r="U253" s="94">
        <v>0</v>
      </c>
      <c r="V253" s="94">
        <v>0</v>
      </c>
      <c r="W253" s="94">
        <v>0</v>
      </c>
      <c r="X253" s="94" t="s">
        <v>171</v>
      </c>
      <c r="Y253" s="94" t="s">
        <v>172</v>
      </c>
      <c r="Z253" s="94"/>
      <c r="AA253" s="95" t="s">
        <v>273</v>
      </c>
      <c r="AB253" s="94"/>
      <c r="AC253" s="94"/>
      <c r="AD253" s="94" t="s">
        <v>1671</v>
      </c>
      <c r="AE253" s="93" t="s">
        <v>1672</v>
      </c>
    </row>
    <row r="254" spans="1:31" ht="45" hidden="1">
      <c r="A254" t="str">
        <f t="shared" si="13"/>
        <v>FADIRG062022</v>
      </c>
      <c r="B254" t="str">
        <f t="shared" si="14"/>
        <v>FADIRG062023</v>
      </c>
      <c r="C254" t="str">
        <f t="shared" si="15"/>
        <v>FADIRG062024</v>
      </c>
      <c r="D254" t="str">
        <f t="shared" si="16"/>
        <v>FADIRG062025</v>
      </c>
      <c r="E254" t="str">
        <f t="shared" si="16"/>
        <v>FADIRG062026</v>
      </c>
      <c r="F254" t="str">
        <f t="shared" si="16"/>
        <v>FADIRG062027</v>
      </c>
      <c r="G254" t="s">
        <v>1668</v>
      </c>
      <c r="H254" t="s">
        <v>1429</v>
      </c>
      <c r="I254" s="38" t="str">
        <f>VLOOKUP(J254,Planilha2!B:C,2,0)</f>
        <v>G06</v>
      </c>
      <c r="J254" s="93" t="s">
        <v>58</v>
      </c>
      <c r="K254" s="93" t="s">
        <v>145</v>
      </c>
      <c r="L254" s="93" t="s">
        <v>1685</v>
      </c>
      <c r="M254" s="93" t="s">
        <v>164</v>
      </c>
      <c r="N254" s="93" t="s">
        <v>1431</v>
      </c>
      <c r="O254" s="94" t="s">
        <v>1686</v>
      </c>
      <c r="P254" s="93" t="s">
        <v>44</v>
      </c>
      <c r="Q254" s="94">
        <v>71.63</v>
      </c>
      <c r="R254" s="94">
        <v>72</v>
      </c>
      <c r="S254" s="94">
        <v>73</v>
      </c>
      <c r="T254" s="94">
        <v>74</v>
      </c>
      <c r="U254" s="94">
        <v>75</v>
      </c>
      <c r="V254" s="94">
        <v>76</v>
      </c>
      <c r="W254" s="94">
        <v>77</v>
      </c>
      <c r="X254" s="94" t="s">
        <v>142</v>
      </c>
      <c r="Y254" s="94" t="s">
        <v>172</v>
      </c>
      <c r="Z254" s="94"/>
      <c r="AA254" s="95" t="s">
        <v>273</v>
      </c>
      <c r="AB254" s="94"/>
      <c r="AC254" s="94"/>
      <c r="AD254" s="94" t="s">
        <v>1671</v>
      </c>
      <c r="AE254" s="93" t="s">
        <v>1672</v>
      </c>
    </row>
    <row r="255" spans="1:31" ht="60" hidden="1">
      <c r="A255" t="str">
        <f t="shared" si="13"/>
        <v>FADIRG082022</v>
      </c>
      <c r="B255" t="str">
        <f t="shared" si="14"/>
        <v>FADIRG082023</v>
      </c>
      <c r="C255" t="str">
        <f t="shared" si="15"/>
        <v>FADIRG082024</v>
      </c>
      <c r="D255" t="str">
        <f t="shared" si="16"/>
        <v>FADIRG082025</v>
      </c>
      <c r="E255" t="str">
        <f t="shared" si="16"/>
        <v>FADIRG082026</v>
      </c>
      <c r="F255" t="str">
        <f t="shared" si="16"/>
        <v>FADIRG082027</v>
      </c>
      <c r="G255" t="s">
        <v>1668</v>
      </c>
      <c r="H255" t="s">
        <v>1429</v>
      </c>
      <c r="I255" s="38" t="str">
        <f>VLOOKUP(J255,Planilha2!B:C,2,0)</f>
        <v>G08</v>
      </c>
      <c r="J255" s="93" t="s">
        <v>722</v>
      </c>
      <c r="K255" s="93" t="s">
        <v>145</v>
      </c>
      <c r="L255" s="93" t="s">
        <v>723</v>
      </c>
      <c r="M255" s="93" t="s">
        <v>185</v>
      </c>
      <c r="N255" s="93" t="s">
        <v>1431</v>
      </c>
      <c r="O255" s="94" t="s">
        <v>1607</v>
      </c>
      <c r="P255" s="93" t="s">
        <v>44</v>
      </c>
      <c r="Q255" s="94">
        <v>11.1</v>
      </c>
      <c r="R255" s="94">
        <v>10.5</v>
      </c>
      <c r="S255" s="94">
        <v>10</v>
      </c>
      <c r="T255" s="94">
        <v>9.5</v>
      </c>
      <c r="U255" s="94">
        <v>9</v>
      </c>
      <c r="V255" s="94">
        <v>8.5</v>
      </c>
      <c r="W255" s="94">
        <v>8</v>
      </c>
      <c r="X255" s="94" t="s">
        <v>142</v>
      </c>
      <c r="Y255" s="94" t="s">
        <v>172</v>
      </c>
      <c r="Z255" s="94"/>
      <c r="AA255" s="95" t="s">
        <v>273</v>
      </c>
      <c r="AB255" s="94"/>
      <c r="AC255" s="94"/>
      <c r="AD255" s="94" t="s">
        <v>1671</v>
      </c>
      <c r="AE255" s="93" t="s">
        <v>1672</v>
      </c>
    </row>
    <row r="256" spans="1:31" ht="45" hidden="1">
      <c r="A256" t="str">
        <f t="shared" si="13"/>
        <v>FADIRG152022</v>
      </c>
      <c r="B256" t="str">
        <f t="shared" si="14"/>
        <v>FADIRG152023</v>
      </c>
      <c r="C256" t="str">
        <f t="shared" si="15"/>
        <v>FADIRG152024</v>
      </c>
      <c r="D256" t="str">
        <f t="shared" si="16"/>
        <v>FADIRG152025</v>
      </c>
      <c r="E256" t="str">
        <f t="shared" si="16"/>
        <v>FADIRG152026</v>
      </c>
      <c r="F256" t="str">
        <f t="shared" si="16"/>
        <v>FADIRG152027</v>
      </c>
      <c r="G256" t="s">
        <v>1668</v>
      </c>
      <c r="H256" t="s">
        <v>1429</v>
      </c>
      <c r="I256" s="38" t="str">
        <f>VLOOKUP(J256,Planilha2!B:C,2,0)</f>
        <v>G15</v>
      </c>
      <c r="J256" s="93" t="s">
        <v>743</v>
      </c>
      <c r="K256" s="93" t="s">
        <v>145</v>
      </c>
      <c r="L256" s="93" t="s">
        <v>744</v>
      </c>
      <c r="M256" s="93" t="s">
        <v>164</v>
      </c>
      <c r="N256" s="93" t="s">
        <v>1431</v>
      </c>
      <c r="O256" s="94" t="s">
        <v>1687</v>
      </c>
      <c r="P256" s="93" t="s">
        <v>44</v>
      </c>
      <c r="Q256" s="94">
        <v>0</v>
      </c>
      <c r="R256" s="94">
        <v>100</v>
      </c>
      <c r="S256" s="94">
        <v>100</v>
      </c>
      <c r="T256" s="94">
        <v>100</v>
      </c>
      <c r="U256" s="94">
        <v>100</v>
      </c>
      <c r="V256" s="94">
        <v>100</v>
      </c>
      <c r="W256" s="94">
        <v>100</v>
      </c>
      <c r="X256" s="94" t="s">
        <v>171</v>
      </c>
      <c r="Y256" s="94" t="s">
        <v>172</v>
      </c>
      <c r="Z256" s="94"/>
      <c r="AA256" s="95" t="s">
        <v>273</v>
      </c>
      <c r="AB256" s="94"/>
      <c r="AC256" s="94"/>
      <c r="AD256" s="94" t="s">
        <v>1671</v>
      </c>
      <c r="AE256" s="93" t="s">
        <v>1672</v>
      </c>
    </row>
    <row r="257" spans="1:31" ht="45" hidden="1">
      <c r="A257" t="str">
        <f t="shared" si="13"/>
        <v>FADIRG162022</v>
      </c>
      <c r="B257" t="str">
        <f t="shared" si="14"/>
        <v>FADIRG162023</v>
      </c>
      <c r="C257" t="str">
        <f t="shared" si="15"/>
        <v>FADIRG162024</v>
      </c>
      <c r="D257" t="str">
        <f t="shared" si="16"/>
        <v>FADIRG162025</v>
      </c>
      <c r="E257" t="str">
        <f t="shared" si="16"/>
        <v>FADIRG162026</v>
      </c>
      <c r="F257" t="str">
        <f t="shared" si="16"/>
        <v>FADIRG162027</v>
      </c>
      <c r="G257" t="s">
        <v>1668</v>
      </c>
      <c r="H257" t="s">
        <v>1429</v>
      </c>
      <c r="I257" s="38" t="str">
        <f>VLOOKUP(J257,Planilha2!B:C,2,0)</f>
        <v>G16</v>
      </c>
      <c r="J257" s="93" t="s">
        <v>1457</v>
      </c>
      <c r="K257" s="93" t="s">
        <v>165</v>
      </c>
      <c r="L257" s="93" t="s">
        <v>747</v>
      </c>
      <c r="M257" s="93" t="s">
        <v>164</v>
      </c>
      <c r="N257" s="93" t="s">
        <v>631</v>
      </c>
      <c r="O257" s="94" t="s">
        <v>1688</v>
      </c>
      <c r="P257" s="93" t="s">
        <v>749</v>
      </c>
      <c r="Q257" s="94">
        <v>0.1</v>
      </c>
      <c r="R257" s="94">
        <v>0.2</v>
      </c>
      <c r="S257" s="94">
        <v>0.4</v>
      </c>
      <c r="T257" s="94">
        <v>0.6</v>
      </c>
      <c r="U257" s="94">
        <v>0.8</v>
      </c>
      <c r="V257" s="94">
        <v>0.9</v>
      </c>
      <c r="W257" s="94">
        <v>1</v>
      </c>
      <c r="X257" s="94" t="s">
        <v>363</v>
      </c>
      <c r="Y257" s="94" t="s">
        <v>172</v>
      </c>
      <c r="Z257" s="94"/>
      <c r="AA257" s="95" t="s">
        <v>273</v>
      </c>
      <c r="AB257" s="94"/>
      <c r="AC257" s="94"/>
      <c r="AD257" s="94" t="s">
        <v>1671</v>
      </c>
      <c r="AE257" s="93" t="s">
        <v>1672</v>
      </c>
    </row>
    <row r="258" spans="1:31" ht="45" hidden="1">
      <c r="A258" t="str">
        <f t="shared" si="13"/>
        <v>FADIRG092022</v>
      </c>
      <c r="B258" t="str">
        <f t="shared" si="14"/>
        <v>FADIRG092023</v>
      </c>
      <c r="C258" t="str">
        <f t="shared" si="15"/>
        <v>FADIRG092024</v>
      </c>
      <c r="D258" t="str">
        <f t="shared" si="16"/>
        <v>FADIRG092025</v>
      </c>
      <c r="E258" t="str">
        <f t="shared" si="16"/>
        <v>FADIRG092026</v>
      </c>
      <c r="F258" t="str">
        <f t="shared" si="16"/>
        <v>FADIRG092027</v>
      </c>
      <c r="G258" t="s">
        <v>1668</v>
      </c>
      <c r="H258" t="s">
        <v>1429</v>
      </c>
      <c r="I258" s="38" t="str">
        <f>VLOOKUP(J258,Planilha2!B:C,2,0)</f>
        <v>G09</v>
      </c>
      <c r="J258" s="93" t="s">
        <v>66</v>
      </c>
      <c r="K258" s="93" t="s">
        <v>145</v>
      </c>
      <c r="L258" s="93" t="s">
        <v>1689</v>
      </c>
      <c r="M258" s="93" t="s">
        <v>164</v>
      </c>
      <c r="N258" s="93" t="s">
        <v>631</v>
      </c>
      <c r="O258" s="94" t="s">
        <v>1690</v>
      </c>
      <c r="P258" s="93" t="s">
        <v>69</v>
      </c>
      <c r="Q258" s="94">
        <v>5</v>
      </c>
      <c r="R258" s="94">
        <v>5</v>
      </c>
      <c r="S258" s="94">
        <v>5</v>
      </c>
      <c r="T258" s="94">
        <v>5</v>
      </c>
      <c r="U258" s="94">
        <v>5</v>
      </c>
      <c r="V258" s="94">
        <v>5</v>
      </c>
      <c r="W258" s="94">
        <v>5</v>
      </c>
      <c r="X258" s="94" t="s">
        <v>171</v>
      </c>
      <c r="Y258" s="94" t="s">
        <v>172</v>
      </c>
      <c r="Z258" s="94"/>
      <c r="AA258" s="95" t="s">
        <v>273</v>
      </c>
      <c r="AB258" s="94"/>
      <c r="AC258" s="94"/>
      <c r="AD258" s="94" t="s">
        <v>1671</v>
      </c>
      <c r="AE258" s="93" t="s">
        <v>1672</v>
      </c>
    </row>
    <row r="259" spans="1:31" ht="45" hidden="1">
      <c r="A259" t="str">
        <f t="shared" si="13"/>
        <v>FADIRG112022</v>
      </c>
      <c r="B259" t="str">
        <f t="shared" si="14"/>
        <v>FADIRG112023</v>
      </c>
      <c r="C259" t="str">
        <f t="shared" si="15"/>
        <v>FADIRG112024</v>
      </c>
      <c r="D259" t="str">
        <f t="shared" si="16"/>
        <v>FADIRG112025</v>
      </c>
      <c r="E259" t="str">
        <f t="shared" si="16"/>
        <v>FADIRG112026</v>
      </c>
      <c r="F259" t="str">
        <f t="shared" si="16"/>
        <v>FADIRG112027</v>
      </c>
      <c r="G259" t="s">
        <v>1668</v>
      </c>
      <c r="H259" t="s">
        <v>1429</v>
      </c>
      <c r="I259" s="38" t="str">
        <f>VLOOKUP(J259,Planilha2!B:C,2,0)</f>
        <v>G11</v>
      </c>
      <c r="J259" s="93" t="s">
        <v>71</v>
      </c>
      <c r="K259" s="93" t="s">
        <v>145</v>
      </c>
      <c r="L259" s="93" t="s">
        <v>1689</v>
      </c>
      <c r="M259" s="93" t="s">
        <v>164</v>
      </c>
      <c r="N259" s="93" t="s">
        <v>631</v>
      </c>
      <c r="O259" s="94" t="s">
        <v>1612</v>
      </c>
      <c r="P259" s="93" t="s">
        <v>69</v>
      </c>
      <c r="Q259" s="94">
        <v>5</v>
      </c>
      <c r="R259" s="94">
        <v>5</v>
      </c>
      <c r="S259" s="94">
        <v>5</v>
      </c>
      <c r="T259" s="94">
        <v>5</v>
      </c>
      <c r="U259" s="94">
        <v>5</v>
      </c>
      <c r="V259" s="94">
        <v>5</v>
      </c>
      <c r="W259" s="94">
        <v>5</v>
      </c>
      <c r="X259" s="94" t="s">
        <v>171</v>
      </c>
      <c r="Y259" s="94" t="s">
        <v>172</v>
      </c>
      <c r="Z259" s="94"/>
      <c r="AA259" s="95" t="s">
        <v>273</v>
      </c>
      <c r="AB259" s="94"/>
      <c r="AC259" s="94"/>
      <c r="AD259" s="94" t="s">
        <v>1671</v>
      </c>
      <c r="AE259" s="93" t="s">
        <v>1672</v>
      </c>
    </row>
    <row r="260" spans="1:31" ht="45" hidden="1">
      <c r="A260" t="str">
        <f t="shared" ref="A260:A323" si="17">$G260&amp;$I260&amp;R$1</f>
        <v>FADIRG172022</v>
      </c>
      <c r="B260" t="str">
        <f t="shared" ref="B260:B323" si="18">$G260&amp;$I260&amp;S$1</f>
        <v>FADIRG172023</v>
      </c>
      <c r="C260" t="str">
        <f t="shared" ref="C260:C323" si="19">$G260&amp;$I260&amp;T$1</f>
        <v>FADIRG172024</v>
      </c>
      <c r="D260" t="str">
        <f t="shared" ref="D260:F323" si="20">$G260&amp;$I260&amp;U$1</f>
        <v>FADIRG172025</v>
      </c>
      <c r="E260" t="str">
        <f t="shared" si="20"/>
        <v>FADIRG172026</v>
      </c>
      <c r="F260" t="str">
        <f t="shared" si="20"/>
        <v>FADIRG172027</v>
      </c>
      <c r="G260" t="s">
        <v>1668</v>
      </c>
      <c r="H260" t="s">
        <v>1429</v>
      </c>
      <c r="I260" s="38" t="str">
        <f>VLOOKUP(J260,Planilha2!B:C,2,0)</f>
        <v>G17</v>
      </c>
      <c r="J260" s="93" t="s">
        <v>750</v>
      </c>
      <c r="K260" s="93" t="s">
        <v>165</v>
      </c>
      <c r="L260" s="93" t="s">
        <v>1691</v>
      </c>
      <c r="M260" s="93" t="s">
        <v>164</v>
      </c>
      <c r="N260" s="93" t="s">
        <v>1452</v>
      </c>
      <c r="O260" s="94" t="s">
        <v>1613</v>
      </c>
      <c r="P260" s="93" t="s">
        <v>44</v>
      </c>
      <c r="Q260" s="94">
        <v>2.67</v>
      </c>
      <c r="R260" s="94">
        <v>3</v>
      </c>
      <c r="S260" s="94">
        <v>5</v>
      </c>
      <c r="T260" s="94">
        <v>7</v>
      </c>
      <c r="U260" s="94">
        <v>8</v>
      </c>
      <c r="V260" s="94">
        <v>9</v>
      </c>
      <c r="W260" s="94">
        <v>10</v>
      </c>
      <c r="X260" s="94" t="s">
        <v>171</v>
      </c>
      <c r="Y260" s="94" t="s">
        <v>172</v>
      </c>
      <c r="Z260" s="94"/>
      <c r="AA260" s="95" t="s">
        <v>273</v>
      </c>
      <c r="AB260" s="94"/>
      <c r="AC260" s="94"/>
      <c r="AD260" s="94" t="s">
        <v>1671</v>
      </c>
      <c r="AE260" s="93" t="s">
        <v>1672</v>
      </c>
    </row>
    <row r="261" spans="1:31" ht="45">
      <c r="A261" t="str">
        <f t="shared" si="17"/>
        <v>FADIREC012022</v>
      </c>
      <c r="B261" t="str">
        <f t="shared" si="18"/>
        <v>FADIREC012023</v>
      </c>
      <c r="C261" t="str">
        <f t="shared" si="19"/>
        <v>FADIREC012024</v>
      </c>
      <c r="D261" t="str">
        <f t="shared" si="20"/>
        <v>FADIREC012025</v>
      </c>
      <c r="E261" t="str">
        <f t="shared" si="20"/>
        <v>FADIREC012026</v>
      </c>
      <c r="F261" t="str">
        <f t="shared" si="20"/>
        <v>FADIREC012027</v>
      </c>
      <c r="G261" t="s">
        <v>1668</v>
      </c>
      <c r="H261" t="s">
        <v>1429</v>
      </c>
      <c r="I261" s="38" t="str">
        <f>VLOOKUP(J261,Planilha2!B:C,2,0)</f>
        <v>EC01</v>
      </c>
      <c r="J261" s="93" t="s">
        <v>378</v>
      </c>
      <c r="K261" s="93" t="s">
        <v>145</v>
      </c>
      <c r="L261" s="93" t="s">
        <v>379</v>
      </c>
      <c r="M261" s="93" t="s">
        <v>381</v>
      </c>
      <c r="N261" s="93" t="s">
        <v>385</v>
      </c>
      <c r="O261" s="94" t="s">
        <v>1572</v>
      </c>
      <c r="P261" s="93" t="s">
        <v>44</v>
      </c>
      <c r="Q261" s="94">
        <v>37.25</v>
      </c>
      <c r="R261" s="94">
        <v>40</v>
      </c>
      <c r="S261" s="94">
        <v>45</v>
      </c>
      <c r="T261" s="94">
        <v>47.5</v>
      </c>
      <c r="U261" s="94">
        <v>50</v>
      </c>
      <c r="V261" s="94">
        <v>52.5</v>
      </c>
      <c r="W261" s="94">
        <v>55</v>
      </c>
      <c r="X261" s="94" t="s">
        <v>171</v>
      </c>
      <c r="Y261" s="94" t="s">
        <v>172</v>
      </c>
      <c r="Z261" s="94"/>
      <c r="AA261" s="95" t="s">
        <v>273</v>
      </c>
      <c r="AB261" s="94"/>
      <c r="AC261" s="94"/>
      <c r="AD261" s="94" t="s">
        <v>1692</v>
      </c>
      <c r="AE261" s="93" t="s">
        <v>1672</v>
      </c>
    </row>
    <row r="262" spans="1:31" ht="45" hidden="1">
      <c r="A262" t="str">
        <f t="shared" si="17"/>
        <v>FADIRExcluído2022</v>
      </c>
      <c r="B262" t="str">
        <f t="shared" si="18"/>
        <v>FADIRExcluído2023</v>
      </c>
      <c r="C262" t="str">
        <f t="shared" si="19"/>
        <v>FADIRExcluído2024</v>
      </c>
      <c r="D262" t="str">
        <f t="shared" si="20"/>
        <v>FADIRExcluído2025</v>
      </c>
      <c r="E262" t="str">
        <f t="shared" si="20"/>
        <v>FADIRExcluído2026</v>
      </c>
      <c r="F262" t="str">
        <f t="shared" si="20"/>
        <v>FADIRExcluído2027</v>
      </c>
      <c r="G262" t="s">
        <v>1668</v>
      </c>
      <c r="H262" t="s">
        <v>1429</v>
      </c>
      <c r="I262" s="38" t="str">
        <f>VLOOKUP(J262,Planilha2!B:C,2,0)</f>
        <v>Excluído</v>
      </c>
      <c r="J262" s="93" t="s">
        <v>1464</v>
      </c>
      <c r="K262" s="93" t="s">
        <v>165</v>
      </c>
      <c r="L262" s="93" t="s">
        <v>1693</v>
      </c>
      <c r="M262" s="93" t="s">
        <v>164</v>
      </c>
      <c r="N262" s="93" t="s">
        <v>1452</v>
      </c>
      <c r="O262" s="94" t="s">
        <v>1466</v>
      </c>
      <c r="P262" s="93" t="s">
        <v>44</v>
      </c>
      <c r="Q262" s="94"/>
      <c r="R262" s="94"/>
      <c r="S262" s="94"/>
      <c r="T262" s="94"/>
      <c r="U262" s="94"/>
      <c r="V262" s="94"/>
      <c r="W262" s="94"/>
      <c r="X262" s="94"/>
      <c r="Y262" s="94"/>
      <c r="Z262" s="94"/>
      <c r="AA262" s="95" t="s">
        <v>273</v>
      </c>
      <c r="AB262" s="94"/>
      <c r="AC262" s="94"/>
      <c r="AD262" s="94"/>
      <c r="AE262" s="93" t="s">
        <v>1672</v>
      </c>
    </row>
    <row r="263" spans="1:31" ht="62.25" hidden="1">
      <c r="A263" t="str">
        <f t="shared" si="17"/>
        <v>FADIRG192022</v>
      </c>
      <c r="B263" t="str">
        <f t="shared" si="18"/>
        <v>FADIRG192023</v>
      </c>
      <c r="C263" t="str">
        <f t="shared" si="19"/>
        <v>FADIRG192024</v>
      </c>
      <c r="D263" t="str">
        <f t="shared" si="20"/>
        <v>FADIRG192025</v>
      </c>
      <c r="E263" t="str">
        <f t="shared" si="20"/>
        <v>FADIRG192026</v>
      </c>
      <c r="F263" t="str">
        <f t="shared" si="20"/>
        <v>FADIRG192027</v>
      </c>
      <c r="G263" t="s">
        <v>1668</v>
      </c>
      <c r="H263" t="s">
        <v>1429</v>
      </c>
      <c r="I263" s="38" t="str">
        <f>VLOOKUP(J263,Planilha2!B:C,2,0)</f>
        <v>G19</v>
      </c>
      <c r="J263" s="93" t="s">
        <v>759</v>
      </c>
      <c r="K263" s="93" t="s">
        <v>165</v>
      </c>
      <c r="L263" s="93" t="s">
        <v>1694</v>
      </c>
      <c r="M263" s="93" t="s">
        <v>164</v>
      </c>
      <c r="N263" s="93" t="s">
        <v>1452</v>
      </c>
      <c r="O263" s="94" t="s">
        <v>1695</v>
      </c>
      <c r="P263" s="93" t="s">
        <v>44</v>
      </c>
      <c r="Q263" s="94">
        <v>0</v>
      </c>
      <c r="R263" s="94">
        <v>100</v>
      </c>
      <c r="S263" s="94">
        <v>100</v>
      </c>
      <c r="T263" s="94">
        <v>100</v>
      </c>
      <c r="U263" s="94">
        <v>100</v>
      </c>
      <c r="V263" s="94">
        <v>100</v>
      </c>
      <c r="W263" s="94">
        <v>100</v>
      </c>
      <c r="X263" s="94" t="s">
        <v>171</v>
      </c>
      <c r="Y263" s="94" t="s">
        <v>172</v>
      </c>
      <c r="Z263" s="94"/>
      <c r="AA263" s="95" t="s">
        <v>273</v>
      </c>
      <c r="AB263" s="94"/>
      <c r="AC263" s="94"/>
      <c r="AD263" s="94" t="s">
        <v>1671</v>
      </c>
      <c r="AE263" s="93" t="s">
        <v>1672</v>
      </c>
    </row>
    <row r="264" spans="1:31" ht="45" hidden="1">
      <c r="A264" t="str">
        <f t="shared" si="17"/>
        <v>FADIRG182022</v>
      </c>
      <c r="B264" t="str">
        <f t="shared" si="18"/>
        <v>FADIRG182023</v>
      </c>
      <c r="C264" t="str">
        <f t="shared" si="19"/>
        <v>FADIRG182024</v>
      </c>
      <c r="D264" t="str">
        <f t="shared" si="20"/>
        <v>FADIRG182025</v>
      </c>
      <c r="E264" t="str">
        <f t="shared" si="20"/>
        <v>FADIRG182026</v>
      </c>
      <c r="F264" t="str">
        <f t="shared" si="20"/>
        <v>FADIRG182027</v>
      </c>
      <c r="G264" t="s">
        <v>1668</v>
      </c>
      <c r="H264" t="s">
        <v>1429</v>
      </c>
      <c r="I264" s="38" t="str">
        <f>VLOOKUP(J264,Planilha2!B:C,2,0)</f>
        <v>G18</v>
      </c>
      <c r="J264" s="93" t="s">
        <v>1696</v>
      </c>
      <c r="K264" s="93" t="s">
        <v>165</v>
      </c>
      <c r="L264" s="93" t="s">
        <v>1697</v>
      </c>
      <c r="M264" s="93" t="s">
        <v>164</v>
      </c>
      <c r="N264" s="93" t="s">
        <v>1452</v>
      </c>
      <c r="O264" s="94" t="s">
        <v>1698</v>
      </c>
      <c r="P264" s="93" t="s">
        <v>994</v>
      </c>
      <c r="Q264" s="94">
        <v>0</v>
      </c>
      <c r="R264" s="94">
        <v>100</v>
      </c>
      <c r="S264" s="94">
        <v>100</v>
      </c>
      <c r="T264" s="94">
        <v>100</v>
      </c>
      <c r="U264" s="94">
        <v>100</v>
      </c>
      <c r="V264" s="94">
        <v>100</v>
      </c>
      <c r="W264" s="94">
        <v>100</v>
      </c>
      <c r="X264" s="94" t="s">
        <v>171</v>
      </c>
      <c r="Y264" s="94" t="s">
        <v>172</v>
      </c>
      <c r="Z264" s="94"/>
      <c r="AA264" s="95" t="s">
        <v>273</v>
      </c>
      <c r="AB264" s="94"/>
      <c r="AC264" s="94"/>
      <c r="AD264" s="94" t="s">
        <v>1671</v>
      </c>
      <c r="AE264" s="93" t="s">
        <v>1672</v>
      </c>
    </row>
    <row r="265" spans="1:31" ht="45" hidden="1">
      <c r="A265" t="str">
        <f t="shared" si="17"/>
        <v>FADIRG202022</v>
      </c>
      <c r="B265" t="str">
        <f t="shared" si="18"/>
        <v>FADIRG202023</v>
      </c>
      <c r="C265" t="str">
        <f t="shared" si="19"/>
        <v>FADIRG202024</v>
      </c>
      <c r="D265" t="str">
        <f t="shared" si="20"/>
        <v>FADIRG202025</v>
      </c>
      <c r="E265" t="str">
        <f t="shared" si="20"/>
        <v>FADIRG202026</v>
      </c>
      <c r="F265" t="str">
        <f t="shared" si="20"/>
        <v>FADIRG202027</v>
      </c>
      <c r="G265" t="s">
        <v>1668</v>
      </c>
      <c r="H265" t="s">
        <v>1429</v>
      </c>
      <c r="I265" s="38" t="str">
        <f>VLOOKUP(J265,Planilha2!B:C,2,0)</f>
        <v>G20</v>
      </c>
      <c r="J265" s="93" t="s">
        <v>762</v>
      </c>
      <c r="K265" s="93" t="s">
        <v>165</v>
      </c>
      <c r="L265" s="93" t="s">
        <v>1699</v>
      </c>
      <c r="M265" s="93" t="s">
        <v>164</v>
      </c>
      <c r="N265" s="93" t="s">
        <v>1452</v>
      </c>
      <c r="O265" s="94" t="s">
        <v>1700</v>
      </c>
      <c r="P265" s="93" t="s">
        <v>994</v>
      </c>
      <c r="Q265" s="94">
        <v>0</v>
      </c>
      <c r="R265" s="94">
        <v>100</v>
      </c>
      <c r="S265" s="94">
        <v>100</v>
      </c>
      <c r="T265" s="94">
        <v>100</v>
      </c>
      <c r="U265" s="94">
        <v>100</v>
      </c>
      <c r="V265" s="94">
        <v>100</v>
      </c>
      <c r="W265" s="94">
        <v>100</v>
      </c>
      <c r="X265" s="94" t="s">
        <v>171</v>
      </c>
      <c r="Y265" s="94" t="s">
        <v>172</v>
      </c>
      <c r="Z265" s="94"/>
      <c r="AA265" s="95" t="s">
        <v>273</v>
      </c>
      <c r="AB265" s="94"/>
      <c r="AC265" s="94"/>
      <c r="AD265" s="94" t="s">
        <v>1671</v>
      </c>
      <c r="AE265" s="93" t="s">
        <v>1672</v>
      </c>
    </row>
    <row r="266" spans="1:31" ht="45" hidden="1">
      <c r="A266" t="str">
        <f t="shared" si="17"/>
        <v>FADIRPP022022</v>
      </c>
      <c r="B266" t="str">
        <f t="shared" si="18"/>
        <v>FADIRPP022023</v>
      </c>
      <c r="C266" t="str">
        <f t="shared" si="19"/>
        <v>FADIRPP022024</v>
      </c>
      <c r="D266" t="str">
        <f t="shared" si="20"/>
        <v>FADIRPP022025</v>
      </c>
      <c r="E266" t="str">
        <f t="shared" si="20"/>
        <v>FADIRPP022026</v>
      </c>
      <c r="F266" t="str">
        <f t="shared" si="20"/>
        <v>FADIRPP022027</v>
      </c>
      <c r="G266" t="s">
        <v>1668</v>
      </c>
      <c r="H266" t="s">
        <v>1476</v>
      </c>
      <c r="I266" s="38" t="str">
        <f>VLOOKUP(J266,Planilha2!B:C,2,0)</f>
        <v>PP02</v>
      </c>
      <c r="J266" s="93" t="s">
        <v>1701</v>
      </c>
      <c r="K266" s="93" t="s">
        <v>145</v>
      </c>
      <c r="L266" s="93" t="s">
        <v>1038</v>
      </c>
      <c r="M266" s="93" t="s">
        <v>1040</v>
      </c>
      <c r="N266" s="93" t="s">
        <v>1036</v>
      </c>
      <c r="O266" s="97" t="s">
        <v>1479</v>
      </c>
      <c r="P266" s="93" t="s">
        <v>69</v>
      </c>
      <c r="Q266" s="98">
        <v>3</v>
      </c>
      <c r="R266" s="98">
        <v>3</v>
      </c>
      <c r="S266" s="98">
        <v>3</v>
      </c>
      <c r="T266" s="98">
        <v>3</v>
      </c>
      <c r="U266" s="98">
        <v>4</v>
      </c>
      <c r="V266" s="98">
        <v>4</v>
      </c>
      <c r="W266" s="98">
        <v>4</v>
      </c>
      <c r="X266" s="94" t="s">
        <v>142</v>
      </c>
      <c r="Y266" s="94" t="s">
        <v>172</v>
      </c>
      <c r="Z266" s="94" t="s">
        <v>1702</v>
      </c>
      <c r="AA266" s="95" t="s">
        <v>273</v>
      </c>
      <c r="AB266" s="94"/>
      <c r="AC266" s="94"/>
      <c r="AD266" s="94" t="s">
        <v>1703</v>
      </c>
      <c r="AE266" s="93" t="s">
        <v>1030</v>
      </c>
    </row>
    <row r="267" spans="1:31" ht="45" hidden="1">
      <c r="A267" t="str">
        <f t="shared" si="17"/>
        <v>FADIRPP032022</v>
      </c>
      <c r="B267" t="str">
        <f t="shared" si="18"/>
        <v>FADIRPP032023</v>
      </c>
      <c r="C267" t="str">
        <f t="shared" si="19"/>
        <v>FADIRPP032024</v>
      </c>
      <c r="D267" t="str">
        <f t="shared" si="20"/>
        <v>FADIRPP032025</v>
      </c>
      <c r="E267" t="str">
        <f t="shared" si="20"/>
        <v>FADIRPP032026</v>
      </c>
      <c r="F267" t="str">
        <f t="shared" si="20"/>
        <v>FADIRPP032027</v>
      </c>
      <c r="G267" t="s">
        <v>1668</v>
      </c>
      <c r="H267" t="s">
        <v>1476</v>
      </c>
      <c r="I267" s="38" t="str">
        <f>VLOOKUP(J267,Planilha2!B:C,2,0)</f>
        <v>PP03</v>
      </c>
      <c r="J267" s="93" t="s">
        <v>1704</v>
      </c>
      <c r="K267" s="93" t="s">
        <v>145</v>
      </c>
      <c r="L267" s="93" t="s">
        <v>1705</v>
      </c>
      <c r="M267" s="93" t="s">
        <v>139</v>
      </c>
      <c r="N267" s="93" t="s">
        <v>1036</v>
      </c>
      <c r="O267" s="97" t="s">
        <v>1484</v>
      </c>
      <c r="P267" s="93" t="s">
        <v>309</v>
      </c>
      <c r="Q267" s="98">
        <v>48</v>
      </c>
      <c r="R267" s="98">
        <v>50</v>
      </c>
      <c r="S267" s="98">
        <v>50</v>
      </c>
      <c r="T267" s="98">
        <v>50</v>
      </c>
      <c r="U267" s="98">
        <v>50</v>
      </c>
      <c r="V267" s="98">
        <v>55</v>
      </c>
      <c r="W267" s="98">
        <v>55</v>
      </c>
      <c r="X267" s="94" t="s">
        <v>142</v>
      </c>
      <c r="Y267" s="94" t="s">
        <v>172</v>
      </c>
      <c r="Z267" s="94" t="s">
        <v>1702</v>
      </c>
      <c r="AA267" s="95" t="s">
        <v>273</v>
      </c>
      <c r="AB267" s="94"/>
      <c r="AC267" s="94"/>
      <c r="AD267" s="94" t="s">
        <v>1703</v>
      </c>
      <c r="AE267" s="93" t="s">
        <v>1030</v>
      </c>
    </row>
    <row r="268" spans="1:31" ht="45" hidden="1">
      <c r="A268" t="str">
        <f t="shared" si="17"/>
        <v>FADIRPP012022</v>
      </c>
      <c r="B268" t="str">
        <f t="shared" si="18"/>
        <v>FADIRPP012023</v>
      </c>
      <c r="C268" t="str">
        <f t="shared" si="19"/>
        <v>FADIRPP012024</v>
      </c>
      <c r="D268" t="str">
        <f t="shared" si="20"/>
        <v>FADIRPP012025</v>
      </c>
      <c r="E268" t="str">
        <f t="shared" si="20"/>
        <v>FADIRPP012026</v>
      </c>
      <c r="F268" t="str">
        <f t="shared" si="20"/>
        <v>FADIRPP012027</v>
      </c>
      <c r="G268" t="s">
        <v>1668</v>
      </c>
      <c r="H268" t="s">
        <v>1476</v>
      </c>
      <c r="I268" s="38" t="str">
        <f>VLOOKUP(J268,Planilha2!B:C,2,0)</f>
        <v>PP01</v>
      </c>
      <c r="J268" s="93" t="s">
        <v>1706</v>
      </c>
      <c r="K268" s="93" t="s">
        <v>145</v>
      </c>
      <c r="L268" s="93" t="s">
        <v>1707</v>
      </c>
      <c r="M268" s="93" t="s">
        <v>139</v>
      </c>
      <c r="N268" s="93" t="s">
        <v>1036</v>
      </c>
      <c r="O268" s="97" t="s">
        <v>1708</v>
      </c>
      <c r="P268" s="93" t="s">
        <v>994</v>
      </c>
      <c r="Q268" s="98">
        <v>1</v>
      </c>
      <c r="R268" s="98">
        <v>1</v>
      </c>
      <c r="S268" s="98">
        <v>1</v>
      </c>
      <c r="T268" s="98">
        <v>1</v>
      </c>
      <c r="U268" s="98">
        <v>1</v>
      </c>
      <c r="V268" s="98">
        <v>2</v>
      </c>
      <c r="W268" s="98">
        <v>2</v>
      </c>
      <c r="X268" s="94" t="s">
        <v>142</v>
      </c>
      <c r="Y268" s="94" t="s">
        <v>172</v>
      </c>
      <c r="Z268" s="94" t="s">
        <v>1702</v>
      </c>
      <c r="AA268" s="95" t="s">
        <v>273</v>
      </c>
      <c r="AB268" s="94"/>
      <c r="AC268" s="94"/>
      <c r="AD268" s="94" t="s">
        <v>1703</v>
      </c>
      <c r="AE268" s="93" t="s">
        <v>1030</v>
      </c>
    </row>
    <row r="269" spans="1:31" ht="45" hidden="1">
      <c r="A269" t="str">
        <f t="shared" si="17"/>
        <v>FADIRExcluído2022</v>
      </c>
      <c r="B269" t="str">
        <f t="shared" si="18"/>
        <v>FADIRExcluído2023</v>
      </c>
      <c r="C269" t="str">
        <f t="shared" si="19"/>
        <v>FADIRExcluído2024</v>
      </c>
      <c r="D269" t="str">
        <f t="shared" si="20"/>
        <v>FADIRExcluído2025</v>
      </c>
      <c r="E269" t="str">
        <f t="shared" si="20"/>
        <v>FADIRExcluído2026</v>
      </c>
      <c r="F269" t="str">
        <f t="shared" si="20"/>
        <v>FADIRExcluído2027</v>
      </c>
      <c r="G269" t="s">
        <v>1668</v>
      </c>
      <c r="H269" t="s">
        <v>1476</v>
      </c>
      <c r="I269" s="38" t="str">
        <f>VLOOKUP(J269,Planilha2!B:C,2,0)</f>
        <v>Excluído</v>
      </c>
      <c r="J269" s="93" t="s">
        <v>1489</v>
      </c>
      <c r="K269" s="93" t="s">
        <v>165</v>
      </c>
      <c r="L269" s="93" t="s">
        <v>1490</v>
      </c>
      <c r="M269" s="93" t="s">
        <v>139</v>
      </c>
      <c r="N269" s="93" t="s">
        <v>1036</v>
      </c>
      <c r="O269" s="97" t="s">
        <v>1709</v>
      </c>
      <c r="P269" s="93" t="s">
        <v>1070</v>
      </c>
      <c r="Q269" s="98">
        <v>53</v>
      </c>
      <c r="R269" s="98">
        <v>50</v>
      </c>
      <c r="S269" s="98">
        <v>100</v>
      </c>
      <c r="T269" s="98">
        <v>100</v>
      </c>
      <c r="U269" s="98">
        <v>150</v>
      </c>
      <c r="V269" s="98">
        <v>150</v>
      </c>
      <c r="W269" s="98">
        <v>200</v>
      </c>
      <c r="X269" s="94" t="s">
        <v>171</v>
      </c>
      <c r="Y269" s="94" t="s">
        <v>172</v>
      </c>
      <c r="Z269" s="94"/>
      <c r="AA269" s="95" t="s">
        <v>273</v>
      </c>
      <c r="AB269" s="94"/>
      <c r="AC269" s="94"/>
      <c r="AD269" s="94" t="s">
        <v>1668</v>
      </c>
      <c r="AE269" s="93" t="s">
        <v>1030</v>
      </c>
    </row>
    <row r="270" spans="1:31" ht="45" hidden="1">
      <c r="A270" t="str">
        <f t="shared" si="17"/>
        <v>FADIRExcluído2022</v>
      </c>
      <c r="B270" t="str">
        <f t="shared" si="18"/>
        <v>FADIRExcluído2023</v>
      </c>
      <c r="C270" t="str">
        <f t="shared" si="19"/>
        <v>FADIRExcluído2024</v>
      </c>
      <c r="D270" t="str">
        <f t="shared" si="20"/>
        <v>FADIRExcluído2025</v>
      </c>
      <c r="E270" t="str">
        <f t="shared" si="20"/>
        <v>FADIRExcluído2026</v>
      </c>
      <c r="F270" t="str">
        <f t="shared" si="20"/>
        <v>FADIRExcluído2027</v>
      </c>
      <c r="G270" t="s">
        <v>1668</v>
      </c>
      <c r="H270" t="s">
        <v>1476</v>
      </c>
      <c r="I270" s="38" t="str">
        <f>VLOOKUP(J270,Planilha2!B:C,2,0)</f>
        <v>Excluído</v>
      </c>
      <c r="J270" s="93" t="s">
        <v>1493</v>
      </c>
      <c r="K270" s="93" t="s">
        <v>165</v>
      </c>
      <c r="L270" s="93" t="s">
        <v>1494</v>
      </c>
      <c r="M270" s="93" t="s">
        <v>139</v>
      </c>
      <c r="N270" s="93" t="s">
        <v>1036</v>
      </c>
      <c r="O270" s="97" t="s">
        <v>1710</v>
      </c>
      <c r="P270" s="93" t="s">
        <v>1070</v>
      </c>
      <c r="Q270" s="98">
        <v>50</v>
      </c>
      <c r="R270" s="98">
        <v>50</v>
      </c>
      <c r="S270" s="98">
        <v>100</v>
      </c>
      <c r="T270" s="98">
        <v>100</v>
      </c>
      <c r="U270" s="98">
        <v>150</v>
      </c>
      <c r="V270" s="98">
        <v>150</v>
      </c>
      <c r="W270" s="98">
        <v>200</v>
      </c>
      <c r="X270" s="94" t="s">
        <v>171</v>
      </c>
      <c r="Y270" s="94" t="s">
        <v>172</v>
      </c>
      <c r="Z270" s="94"/>
      <c r="AA270" s="95" t="s">
        <v>273</v>
      </c>
      <c r="AB270" s="94"/>
      <c r="AC270" s="94"/>
      <c r="AD270" s="94" t="s">
        <v>1668</v>
      </c>
      <c r="AE270" s="93" t="s">
        <v>1030</v>
      </c>
    </row>
    <row r="271" spans="1:31" ht="45" hidden="1">
      <c r="A271" t="str">
        <f t="shared" si="17"/>
        <v>FADIRPP042022</v>
      </c>
      <c r="B271" t="str">
        <f t="shared" si="18"/>
        <v>FADIRPP042023</v>
      </c>
      <c r="C271" t="str">
        <f t="shared" si="19"/>
        <v>FADIRPP042024</v>
      </c>
      <c r="D271" t="str">
        <f t="shared" si="20"/>
        <v>FADIRPP042025</v>
      </c>
      <c r="E271" t="str">
        <f t="shared" si="20"/>
        <v>FADIRPP042026</v>
      </c>
      <c r="F271" t="str">
        <f t="shared" si="20"/>
        <v>FADIRPP042027</v>
      </c>
      <c r="G271" t="s">
        <v>1668</v>
      </c>
      <c r="H271" t="s">
        <v>1476</v>
      </c>
      <c r="I271" s="38" t="str">
        <f>VLOOKUP(J271,Planilha2!B:C,2,0)</f>
        <v>PP04</v>
      </c>
      <c r="J271" s="93" t="s">
        <v>1495</v>
      </c>
      <c r="K271" s="93" t="s">
        <v>165</v>
      </c>
      <c r="L271" s="93" t="s">
        <v>1496</v>
      </c>
      <c r="M271" s="93" t="s">
        <v>139</v>
      </c>
      <c r="N271" s="93" t="s">
        <v>1036</v>
      </c>
      <c r="O271" s="97" t="s">
        <v>1711</v>
      </c>
      <c r="P271" s="93" t="s">
        <v>44</v>
      </c>
      <c r="Q271" s="98">
        <v>0</v>
      </c>
      <c r="R271" s="98">
        <v>0</v>
      </c>
      <c r="S271" s="98">
        <v>100</v>
      </c>
      <c r="T271" s="98">
        <v>100</v>
      </c>
      <c r="U271" s="98">
        <v>200</v>
      </c>
      <c r="V271" s="98">
        <v>200</v>
      </c>
      <c r="W271" s="98">
        <v>300</v>
      </c>
      <c r="X271" s="94" t="s">
        <v>171</v>
      </c>
      <c r="Y271" s="94" t="s">
        <v>172</v>
      </c>
      <c r="Z271" s="94"/>
      <c r="AA271" s="95" t="s">
        <v>273</v>
      </c>
      <c r="AB271" s="94"/>
      <c r="AC271" s="94"/>
      <c r="AD271" s="94" t="s">
        <v>1668</v>
      </c>
      <c r="AE271" s="93" t="s">
        <v>1030</v>
      </c>
    </row>
    <row r="272" spans="1:31" ht="45" hidden="1">
      <c r="A272" t="str">
        <f t="shared" si="17"/>
        <v>FADIR?2022</v>
      </c>
      <c r="B272" t="str">
        <f t="shared" si="18"/>
        <v>FADIR?2023</v>
      </c>
      <c r="C272" t="str">
        <f t="shared" si="19"/>
        <v>FADIR?2024</v>
      </c>
      <c r="D272" t="str">
        <f t="shared" si="20"/>
        <v>FADIR?2025</v>
      </c>
      <c r="E272" t="str">
        <f t="shared" si="20"/>
        <v>FADIR?2026</v>
      </c>
      <c r="F272" t="str">
        <f t="shared" si="20"/>
        <v>FADIR?2027</v>
      </c>
      <c r="G272" t="s">
        <v>1668</v>
      </c>
      <c r="H272" t="s">
        <v>1476</v>
      </c>
      <c r="I272" s="38" t="str">
        <f>VLOOKUP(J272,Planilha2!B:C,2,0)</f>
        <v>?</v>
      </c>
      <c r="J272" s="93" t="s">
        <v>1497</v>
      </c>
      <c r="K272" s="93" t="s">
        <v>165</v>
      </c>
      <c r="L272" s="93" t="s">
        <v>1498</v>
      </c>
      <c r="M272" s="93" t="s">
        <v>139</v>
      </c>
      <c r="N272" s="93" t="s">
        <v>1036</v>
      </c>
      <c r="O272" s="97" t="s">
        <v>274</v>
      </c>
      <c r="P272" s="93"/>
      <c r="Q272" s="98"/>
      <c r="R272" s="98"/>
      <c r="S272" s="98"/>
      <c r="T272" s="98"/>
      <c r="U272" s="98"/>
      <c r="V272" s="98"/>
      <c r="W272" s="98"/>
      <c r="X272" s="94"/>
      <c r="Y272" s="94"/>
      <c r="Z272" s="94"/>
      <c r="AA272" s="95"/>
      <c r="AB272" s="94"/>
      <c r="AC272" s="94"/>
      <c r="AD272" s="94"/>
      <c r="AE272" s="93" t="s">
        <v>1030</v>
      </c>
    </row>
    <row r="273" spans="1:31" ht="45" hidden="1">
      <c r="A273" t="str">
        <f t="shared" si="17"/>
        <v>FADIRPP052022</v>
      </c>
      <c r="B273" t="str">
        <f t="shared" si="18"/>
        <v>FADIRPP052023</v>
      </c>
      <c r="C273" t="str">
        <f t="shared" si="19"/>
        <v>FADIRPP052024</v>
      </c>
      <c r="D273" t="str">
        <f t="shared" si="20"/>
        <v>FADIRPP052025</v>
      </c>
      <c r="E273" t="str">
        <f t="shared" si="20"/>
        <v>FADIRPP052026</v>
      </c>
      <c r="F273" t="str">
        <f t="shared" si="20"/>
        <v>FADIRPP052027</v>
      </c>
      <c r="G273" t="s">
        <v>1668</v>
      </c>
      <c r="H273" t="s">
        <v>1476</v>
      </c>
      <c r="I273" s="38" t="str">
        <f>VLOOKUP(J273,Planilha2!B:C,2,0)</f>
        <v>PP05</v>
      </c>
      <c r="J273" s="93" t="s">
        <v>1047</v>
      </c>
      <c r="K273" s="93" t="s">
        <v>165</v>
      </c>
      <c r="L273" s="93" t="s">
        <v>1712</v>
      </c>
      <c r="M273" s="93" t="s">
        <v>139</v>
      </c>
      <c r="N273" s="93" t="s">
        <v>1036</v>
      </c>
      <c r="O273" s="97" t="s">
        <v>274</v>
      </c>
      <c r="P273" s="93"/>
      <c r="Q273" s="98"/>
      <c r="R273" s="98"/>
      <c r="S273" s="98"/>
      <c r="T273" s="98"/>
      <c r="U273" s="98"/>
      <c r="V273" s="98"/>
      <c r="W273" s="98"/>
      <c r="X273" s="94"/>
      <c r="Y273" s="94"/>
      <c r="Z273" s="94"/>
      <c r="AA273" s="95"/>
      <c r="AB273" s="94"/>
      <c r="AC273" s="94"/>
      <c r="AD273" s="94"/>
      <c r="AE273" s="93" t="s">
        <v>1030</v>
      </c>
    </row>
    <row r="274" spans="1:31" ht="45" hidden="1">
      <c r="A274" t="str">
        <f t="shared" si="17"/>
        <v>FADIRPP062022</v>
      </c>
      <c r="B274" t="str">
        <f t="shared" si="18"/>
        <v>FADIRPP062023</v>
      </c>
      <c r="C274" t="str">
        <f t="shared" si="19"/>
        <v>FADIRPP062024</v>
      </c>
      <c r="D274" t="str">
        <f t="shared" si="20"/>
        <v>FADIRPP062025</v>
      </c>
      <c r="E274" t="str">
        <f t="shared" si="20"/>
        <v>FADIRPP062026</v>
      </c>
      <c r="F274" t="str">
        <f t="shared" si="20"/>
        <v>FADIRPP062027</v>
      </c>
      <c r="G274" t="s">
        <v>1668</v>
      </c>
      <c r="H274" t="s">
        <v>1476</v>
      </c>
      <c r="I274" s="38" t="str">
        <f>VLOOKUP(J274,Planilha2!B:C,2,0)</f>
        <v>PP06</v>
      </c>
      <c r="J274" s="93" t="s">
        <v>1050</v>
      </c>
      <c r="K274" s="93" t="s">
        <v>165</v>
      </c>
      <c r="L274" s="93" t="s">
        <v>1713</v>
      </c>
      <c r="M274" s="93" t="s">
        <v>139</v>
      </c>
      <c r="N274" s="93" t="s">
        <v>1036</v>
      </c>
      <c r="O274" s="97" t="s">
        <v>274</v>
      </c>
      <c r="P274" s="93"/>
      <c r="Q274" s="98"/>
      <c r="R274" s="98"/>
      <c r="S274" s="98"/>
      <c r="T274" s="98"/>
      <c r="U274" s="98"/>
      <c r="V274" s="98"/>
      <c r="W274" s="98"/>
      <c r="X274" s="94"/>
      <c r="Y274" s="94"/>
      <c r="Z274" s="94"/>
      <c r="AA274" s="95"/>
      <c r="AB274" s="94"/>
      <c r="AC274" s="94"/>
      <c r="AD274" s="94"/>
      <c r="AE274" s="93" t="s">
        <v>1030</v>
      </c>
    </row>
    <row r="275" spans="1:31" ht="45" hidden="1">
      <c r="A275" t="str">
        <f t="shared" si="17"/>
        <v>FADIRPP072022</v>
      </c>
      <c r="B275" t="str">
        <f t="shared" si="18"/>
        <v>FADIRPP072023</v>
      </c>
      <c r="C275" t="str">
        <f t="shared" si="19"/>
        <v>FADIRPP072024</v>
      </c>
      <c r="D275" t="str">
        <f t="shared" si="20"/>
        <v>FADIRPP072025</v>
      </c>
      <c r="E275" t="str">
        <f t="shared" si="20"/>
        <v>FADIRPP072026</v>
      </c>
      <c r="F275" t="str">
        <f t="shared" si="20"/>
        <v>FADIRPP072027</v>
      </c>
      <c r="G275" t="s">
        <v>1668</v>
      </c>
      <c r="H275" t="s">
        <v>1476</v>
      </c>
      <c r="I275" s="38" t="str">
        <f>VLOOKUP(J275,Planilha2!B:C,2,0)</f>
        <v>PP07</v>
      </c>
      <c r="J275" s="93" t="s">
        <v>1054</v>
      </c>
      <c r="K275" s="93" t="s">
        <v>165</v>
      </c>
      <c r="L275" s="93" t="s">
        <v>1055</v>
      </c>
      <c r="M275" s="93" t="s">
        <v>139</v>
      </c>
      <c r="N275" s="93" t="s">
        <v>1036</v>
      </c>
      <c r="O275" s="97" t="s">
        <v>274</v>
      </c>
      <c r="P275" s="93"/>
      <c r="Q275" s="98"/>
      <c r="R275" s="98"/>
      <c r="S275" s="98"/>
      <c r="T275" s="98"/>
      <c r="U275" s="98"/>
      <c r="V275" s="98"/>
      <c r="W275" s="98"/>
      <c r="X275" s="94"/>
      <c r="Y275" s="94"/>
      <c r="Z275" s="94"/>
      <c r="AA275" s="95"/>
      <c r="AB275" s="94"/>
      <c r="AC275" s="94"/>
      <c r="AD275" s="94"/>
      <c r="AE275" s="93" t="s">
        <v>1030</v>
      </c>
    </row>
    <row r="276" spans="1:31" ht="108.75" hidden="1">
      <c r="A276" t="str">
        <f t="shared" si="17"/>
        <v>FADIRPP082022</v>
      </c>
      <c r="B276" t="str">
        <f t="shared" si="18"/>
        <v>FADIRPP082023</v>
      </c>
      <c r="C276" t="str">
        <f t="shared" si="19"/>
        <v>FADIRPP082024</v>
      </c>
      <c r="D276" t="str">
        <f t="shared" si="20"/>
        <v>FADIRPP082025</v>
      </c>
      <c r="E276" t="str">
        <f t="shared" si="20"/>
        <v>FADIRPP082026</v>
      </c>
      <c r="F276" t="str">
        <f t="shared" si="20"/>
        <v>FADIRPP082027</v>
      </c>
      <c r="G276" t="s">
        <v>1668</v>
      </c>
      <c r="H276" t="s">
        <v>1476</v>
      </c>
      <c r="I276" s="38" t="s">
        <v>112</v>
      </c>
      <c r="J276" s="93" t="s">
        <v>1714</v>
      </c>
      <c r="K276" s="93" t="s">
        <v>165</v>
      </c>
      <c r="L276" s="93" t="s">
        <v>1058</v>
      </c>
      <c r="M276" s="93" t="s">
        <v>381</v>
      </c>
      <c r="N276" s="93" t="s">
        <v>1501</v>
      </c>
      <c r="O276" s="97" t="s">
        <v>274</v>
      </c>
      <c r="P276" s="93" t="s">
        <v>44</v>
      </c>
      <c r="Q276" s="98"/>
      <c r="R276" s="98"/>
      <c r="S276" s="98"/>
      <c r="T276" s="98"/>
      <c r="U276" s="98"/>
      <c r="V276" s="98"/>
      <c r="W276" s="98"/>
      <c r="X276" s="94"/>
      <c r="Y276" s="94"/>
      <c r="Z276" s="94"/>
      <c r="AA276" s="95" t="s">
        <v>273</v>
      </c>
      <c r="AB276" s="94"/>
      <c r="AC276" s="94"/>
      <c r="AD276" s="94"/>
      <c r="AE276" s="93" t="s">
        <v>1030</v>
      </c>
    </row>
    <row r="277" spans="1:31" ht="83.25" hidden="1">
      <c r="A277" t="str">
        <f t="shared" si="17"/>
        <v>FADIRPP092022</v>
      </c>
      <c r="B277" t="str">
        <f t="shared" si="18"/>
        <v>FADIRPP092023</v>
      </c>
      <c r="C277" t="str">
        <f t="shared" si="19"/>
        <v>FADIRPP092024</v>
      </c>
      <c r="D277" t="str">
        <f t="shared" si="20"/>
        <v>FADIRPP092025</v>
      </c>
      <c r="E277" t="str">
        <f t="shared" si="20"/>
        <v>FADIRPP092026</v>
      </c>
      <c r="F277" t="str">
        <f t="shared" si="20"/>
        <v>FADIRPP092027</v>
      </c>
      <c r="G277" t="s">
        <v>1668</v>
      </c>
      <c r="H277" t="s">
        <v>1476</v>
      </c>
      <c r="I277" s="38" t="s">
        <v>113</v>
      </c>
      <c r="J277" s="93" t="s">
        <v>1715</v>
      </c>
      <c r="K277" s="93" t="s">
        <v>145</v>
      </c>
      <c r="L277" s="93" t="s">
        <v>1716</v>
      </c>
      <c r="M277" s="93" t="s">
        <v>164</v>
      </c>
      <c r="N277" s="93" t="s">
        <v>1501</v>
      </c>
      <c r="O277" s="97" t="s">
        <v>1717</v>
      </c>
      <c r="P277" s="93" t="s">
        <v>44</v>
      </c>
      <c r="Q277" s="98">
        <v>30</v>
      </c>
      <c r="R277" s="98">
        <v>35</v>
      </c>
      <c r="S277" s="98">
        <v>40</v>
      </c>
      <c r="T277" s="98">
        <v>45</v>
      </c>
      <c r="U277" s="98">
        <v>50</v>
      </c>
      <c r="V277" s="98">
        <v>55</v>
      </c>
      <c r="W277" s="98">
        <v>60</v>
      </c>
      <c r="X277" s="94" t="s">
        <v>142</v>
      </c>
      <c r="Y277" s="94" t="s">
        <v>172</v>
      </c>
      <c r="Z277" s="94" t="s">
        <v>1702</v>
      </c>
      <c r="AA277" s="95" t="s">
        <v>273</v>
      </c>
      <c r="AB277" s="94"/>
      <c r="AC277" s="94"/>
      <c r="AD277" s="94" t="s">
        <v>1703</v>
      </c>
      <c r="AE277" s="93" t="s">
        <v>1030</v>
      </c>
    </row>
    <row r="278" spans="1:31" ht="45" hidden="1">
      <c r="A278" t="str">
        <f t="shared" si="17"/>
        <v>FADIRPP102022</v>
      </c>
      <c r="B278" t="str">
        <f t="shared" si="18"/>
        <v>FADIRPP102023</v>
      </c>
      <c r="C278" t="str">
        <f t="shared" si="19"/>
        <v>FADIRPP102024</v>
      </c>
      <c r="D278" t="str">
        <f t="shared" si="20"/>
        <v>FADIRPP102025</v>
      </c>
      <c r="E278" t="str">
        <f t="shared" si="20"/>
        <v>FADIRPP102026</v>
      </c>
      <c r="F278" t="str">
        <f t="shared" si="20"/>
        <v>FADIRPP102027</v>
      </c>
      <c r="G278" t="s">
        <v>1668</v>
      </c>
      <c r="H278" t="s">
        <v>1476</v>
      </c>
      <c r="I278" s="38" t="str">
        <f>VLOOKUP(J278,Planilha2!B:C,2,0)</f>
        <v>PP10</v>
      </c>
      <c r="J278" s="93" t="s">
        <v>1063</v>
      </c>
      <c r="K278" s="93" t="s">
        <v>145</v>
      </c>
      <c r="L278" s="93" t="s">
        <v>1718</v>
      </c>
      <c r="M278" s="93" t="s">
        <v>164</v>
      </c>
      <c r="N278" s="93" t="s">
        <v>1501</v>
      </c>
      <c r="O278" s="94" t="s">
        <v>1719</v>
      </c>
      <c r="P278" s="93" t="s">
        <v>749</v>
      </c>
      <c r="Q278" s="98">
        <v>2</v>
      </c>
      <c r="R278" s="98">
        <v>4</v>
      </c>
      <c r="S278" s="98">
        <v>6</v>
      </c>
      <c r="T278" s="98">
        <v>10</v>
      </c>
      <c r="U278" s="98">
        <v>12</v>
      </c>
      <c r="V278" s="98">
        <v>14</v>
      </c>
      <c r="W278" s="98">
        <v>16</v>
      </c>
      <c r="X278" s="94" t="s">
        <v>142</v>
      </c>
      <c r="Y278" s="94" t="s">
        <v>172</v>
      </c>
      <c r="Z278" s="94"/>
      <c r="AA278" s="95" t="s">
        <v>273</v>
      </c>
      <c r="AB278" s="94"/>
      <c r="AC278" s="94"/>
      <c r="AD278" s="94" t="s">
        <v>1703</v>
      </c>
      <c r="AE278" s="93" t="s">
        <v>1030</v>
      </c>
    </row>
    <row r="279" spans="1:31" ht="45" hidden="1">
      <c r="A279" t="str">
        <f t="shared" si="17"/>
        <v>FADIRExcluído2022</v>
      </c>
      <c r="B279" t="str">
        <f t="shared" si="18"/>
        <v>FADIRExcluído2023</v>
      </c>
      <c r="C279" t="str">
        <f t="shared" si="19"/>
        <v>FADIRExcluído2024</v>
      </c>
      <c r="D279" t="str">
        <f t="shared" si="20"/>
        <v>FADIRExcluído2025</v>
      </c>
      <c r="E279" t="str">
        <f t="shared" si="20"/>
        <v>FADIRExcluído2026</v>
      </c>
      <c r="F279" t="str">
        <f t="shared" si="20"/>
        <v>FADIRExcluído2027</v>
      </c>
      <c r="G279" t="s">
        <v>1668</v>
      </c>
      <c r="H279" t="s">
        <v>1476</v>
      </c>
      <c r="I279" s="38" t="str">
        <f>VLOOKUP(J279,Planilha2!B:C,2,0)</f>
        <v>Excluído</v>
      </c>
      <c r="J279" s="93" t="s">
        <v>1511</v>
      </c>
      <c r="K279" s="93" t="s">
        <v>165</v>
      </c>
      <c r="L279" s="93" t="s">
        <v>1512</v>
      </c>
      <c r="M279" s="93" t="s">
        <v>164</v>
      </c>
      <c r="N279" s="93" t="s">
        <v>1501</v>
      </c>
      <c r="O279" s="94" t="s">
        <v>1720</v>
      </c>
      <c r="P279" s="93" t="s">
        <v>44</v>
      </c>
      <c r="Q279" s="94">
        <v>20</v>
      </c>
      <c r="R279" s="94">
        <v>25</v>
      </c>
      <c r="S279" s="94">
        <v>25</v>
      </c>
      <c r="T279" s="94">
        <v>30</v>
      </c>
      <c r="U279" s="94">
        <v>30</v>
      </c>
      <c r="V279" s="94">
        <v>35</v>
      </c>
      <c r="W279" s="94">
        <v>35</v>
      </c>
      <c r="X279" s="94" t="s">
        <v>142</v>
      </c>
      <c r="Y279" s="94" t="s">
        <v>172</v>
      </c>
      <c r="Z279" s="94"/>
      <c r="AA279" s="95" t="s">
        <v>273</v>
      </c>
      <c r="AB279" s="94"/>
      <c r="AC279" s="94"/>
      <c r="AD279" s="94" t="s">
        <v>1703</v>
      </c>
      <c r="AE279" s="93" t="s">
        <v>1030</v>
      </c>
    </row>
    <row r="280" spans="1:31" ht="45" hidden="1">
      <c r="A280" t="str">
        <f t="shared" si="17"/>
        <v>FADIRExcluído2022</v>
      </c>
      <c r="B280" t="str">
        <f t="shared" si="18"/>
        <v>FADIRExcluído2023</v>
      </c>
      <c r="C280" t="str">
        <f t="shared" si="19"/>
        <v>FADIRExcluído2024</v>
      </c>
      <c r="D280" t="str">
        <f t="shared" si="20"/>
        <v>FADIRExcluído2025</v>
      </c>
      <c r="E280" t="str">
        <f t="shared" si="20"/>
        <v>FADIRExcluído2026</v>
      </c>
      <c r="F280" t="str">
        <f t="shared" si="20"/>
        <v>FADIRExcluído2027</v>
      </c>
      <c r="G280" t="s">
        <v>1668</v>
      </c>
      <c r="H280" t="s">
        <v>1476</v>
      </c>
      <c r="I280" s="38" t="str">
        <f>VLOOKUP(J280,Planilha2!B:C,2,0)</f>
        <v>Excluído</v>
      </c>
      <c r="J280" s="93" t="s">
        <v>1067</v>
      </c>
      <c r="K280" s="93" t="s">
        <v>145</v>
      </c>
      <c r="L280" s="93" t="s">
        <v>1068</v>
      </c>
      <c r="M280" s="93" t="s">
        <v>164</v>
      </c>
      <c r="N280" s="93" t="s">
        <v>1501</v>
      </c>
      <c r="O280" s="94" t="s">
        <v>1721</v>
      </c>
      <c r="P280" s="93" t="s">
        <v>1070</v>
      </c>
      <c r="Q280" s="94">
        <v>21</v>
      </c>
      <c r="R280" s="94">
        <v>25</v>
      </c>
      <c r="S280" s="94">
        <v>25</v>
      </c>
      <c r="T280" s="94">
        <v>30</v>
      </c>
      <c r="U280" s="94">
        <v>30</v>
      </c>
      <c r="V280" s="94">
        <v>35</v>
      </c>
      <c r="W280" s="94">
        <v>35</v>
      </c>
      <c r="X280" s="94" t="s">
        <v>142</v>
      </c>
      <c r="Y280" s="94" t="s">
        <v>172</v>
      </c>
      <c r="Z280" s="94" t="s">
        <v>1702</v>
      </c>
      <c r="AA280" s="95" t="s">
        <v>273</v>
      </c>
      <c r="AB280" s="94"/>
      <c r="AC280" s="94"/>
      <c r="AD280" s="94" t="s">
        <v>1703</v>
      </c>
      <c r="AE280" s="93" t="s">
        <v>1030</v>
      </c>
    </row>
    <row r="281" spans="1:31" ht="45" hidden="1">
      <c r="A281" t="str">
        <f t="shared" si="17"/>
        <v>FADIRExcluído2022</v>
      </c>
      <c r="B281" t="str">
        <f t="shared" si="18"/>
        <v>FADIRExcluído2023</v>
      </c>
      <c r="C281" t="str">
        <f t="shared" si="19"/>
        <v>FADIRExcluído2024</v>
      </c>
      <c r="D281" t="str">
        <f t="shared" si="20"/>
        <v>FADIRExcluído2025</v>
      </c>
      <c r="E281" t="str">
        <f t="shared" si="20"/>
        <v>FADIRExcluído2026</v>
      </c>
      <c r="F281" t="str">
        <f t="shared" si="20"/>
        <v>FADIRExcluído2027</v>
      </c>
      <c r="G281" t="s">
        <v>1668</v>
      </c>
      <c r="H281" t="s">
        <v>1476</v>
      </c>
      <c r="I281" s="38" t="str">
        <f>VLOOKUP(J281,Planilha2!B:C,2,0)</f>
        <v>Excluído</v>
      </c>
      <c r="J281" s="93" t="s">
        <v>1722</v>
      </c>
      <c r="K281" s="93" t="s">
        <v>145</v>
      </c>
      <c r="L281" s="93" t="s">
        <v>1076</v>
      </c>
      <c r="M281" s="93" t="s">
        <v>164</v>
      </c>
      <c r="N281" s="93" t="s">
        <v>1501</v>
      </c>
      <c r="O281" s="94" t="s">
        <v>1723</v>
      </c>
      <c r="P281" s="93" t="s">
        <v>1070</v>
      </c>
      <c r="Q281" s="94">
        <v>2</v>
      </c>
      <c r="R281" s="94">
        <v>5</v>
      </c>
      <c r="S281" s="94">
        <v>7</v>
      </c>
      <c r="T281" s="94">
        <v>9</v>
      </c>
      <c r="U281" s="94">
        <v>11</v>
      </c>
      <c r="V281" s="94">
        <v>13</v>
      </c>
      <c r="W281" s="94">
        <v>15</v>
      </c>
      <c r="X281" s="94" t="s">
        <v>142</v>
      </c>
      <c r="Y281" s="94" t="s">
        <v>172</v>
      </c>
      <c r="Z281" s="94" t="s">
        <v>1702</v>
      </c>
      <c r="AA281" s="95" t="s">
        <v>273</v>
      </c>
      <c r="AB281" s="94"/>
      <c r="AC281" s="94"/>
      <c r="AD281" s="94" t="s">
        <v>1703</v>
      </c>
      <c r="AE281" s="93" t="s">
        <v>1030</v>
      </c>
    </row>
    <row r="282" spans="1:31" ht="45" hidden="1">
      <c r="A282" t="str">
        <f t="shared" si="17"/>
        <v>FADIRExcluído2022</v>
      </c>
      <c r="B282" t="str">
        <f t="shared" si="18"/>
        <v>FADIRExcluído2023</v>
      </c>
      <c r="C282" t="str">
        <f t="shared" si="19"/>
        <v>FADIRExcluído2024</v>
      </c>
      <c r="D282" t="str">
        <f t="shared" si="20"/>
        <v>FADIRExcluído2025</v>
      </c>
      <c r="E282" t="str">
        <f t="shared" si="20"/>
        <v>FADIRExcluído2026</v>
      </c>
      <c r="F282" t="str">
        <f t="shared" si="20"/>
        <v>FADIRExcluído2027</v>
      </c>
      <c r="G282" t="s">
        <v>1668</v>
      </c>
      <c r="H282" t="s">
        <v>1476</v>
      </c>
      <c r="I282" s="38" t="str">
        <f>VLOOKUP(J282,Planilha2!B:C,2,0)</f>
        <v>Excluído</v>
      </c>
      <c r="J282" s="93" t="s">
        <v>1079</v>
      </c>
      <c r="K282" s="93" t="s">
        <v>145</v>
      </c>
      <c r="L282" s="93" t="s">
        <v>1080</v>
      </c>
      <c r="M282" s="93" t="s">
        <v>164</v>
      </c>
      <c r="N282" s="93" t="s">
        <v>1501</v>
      </c>
      <c r="O282" s="94" t="s">
        <v>1724</v>
      </c>
      <c r="P282" s="93" t="s">
        <v>1082</v>
      </c>
      <c r="Q282" s="94">
        <v>1</v>
      </c>
      <c r="R282" s="94">
        <v>1</v>
      </c>
      <c r="S282" s="94">
        <v>1</v>
      </c>
      <c r="T282" s="94">
        <v>1</v>
      </c>
      <c r="U282" s="94">
        <v>1</v>
      </c>
      <c r="V282" s="94">
        <v>1</v>
      </c>
      <c r="W282" s="94">
        <v>1</v>
      </c>
      <c r="X282" s="94" t="s">
        <v>142</v>
      </c>
      <c r="Y282" s="94" t="s">
        <v>172</v>
      </c>
      <c r="Z282" s="94" t="s">
        <v>1702</v>
      </c>
      <c r="AA282" s="95" t="s">
        <v>273</v>
      </c>
      <c r="AB282" s="94"/>
      <c r="AC282" s="94"/>
      <c r="AD282" s="94" t="s">
        <v>1703</v>
      </c>
      <c r="AE282" s="93" t="s">
        <v>1030</v>
      </c>
    </row>
    <row r="283" spans="1:31" ht="45" hidden="1">
      <c r="A283" t="str">
        <f t="shared" si="17"/>
        <v>FADIRExcluído2022</v>
      </c>
      <c r="B283" t="str">
        <f t="shared" si="18"/>
        <v>FADIRExcluído2023</v>
      </c>
      <c r="C283" t="str">
        <f t="shared" si="19"/>
        <v>FADIRExcluído2024</v>
      </c>
      <c r="D283" t="str">
        <f t="shared" si="20"/>
        <v>FADIRExcluído2025</v>
      </c>
      <c r="E283" t="str">
        <f t="shared" si="20"/>
        <v>FADIRExcluído2026</v>
      </c>
      <c r="F283" t="str">
        <f t="shared" si="20"/>
        <v>FADIRExcluído2027</v>
      </c>
      <c r="G283" t="s">
        <v>1668</v>
      </c>
      <c r="H283" t="s">
        <v>1476</v>
      </c>
      <c r="I283" s="38" t="str">
        <f>VLOOKUP(J283,Planilha2!B:C,2,0)</f>
        <v>Excluído</v>
      </c>
      <c r="J283" s="93" t="s">
        <v>1085</v>
      </c>
      <c r="K283" s="93" t="s">
        <v>145</v>
      </c>
      <c r="L283" s="93" t="s">
        <v>1086</v>
      </c>
      <c r="M283" s="93" t="s">
        <v>139</v>
      </c>
      <c r="N283" s="93" t="s">
        <v>1501</v>
      </c>
      <c r="O283" s="94" t="s">
        <v>1725</v>
      </c>
      <c r="P283" s="93" t="s">
        <v>1070</v>
      </c>
      <c r="Q283" s="94"/>
      <c r="R283" s="94"/>
      <c r="S283" s="94"/>
      <c r="T283" s="94"/>
      <c r="U283" s="94"/>
      <c r="V283" s="94"/>
      <c r="W283" s="94"/>
      <c r="X283" s="94"/>
      <c r="Y283" s="94"/>
      <c r="Z283" s="94"/>
      <c r="AA283" s="95" t="s">
        <v>273</v>
      </c>
      <c r="AB283" s="94"/>
      <c r="AC283" s="94"/>
      <c r="AD283" s="94"/>
      <c r="AE283" s="93" t="s">
        <v>1030</v>
      </c>
    </row>
    <row r="284" spans="1:31" ht="45" hidden="1">
      <c r="A284" t="str">
        <f t="shared" si="17"/>
        <v>FADIRExcluído2022</v>
      </c>
      <c r="B284" t="str">
        <f t="shared" si="18"/>
        <v>FADIRExcluído2023</v>
      </c>
      <c r="C284" t="str">
        <f t="shared" si="19"/>
        <v>FADIRExcluído2024</v>
      </c>
      <c r="D284" t="str">
        <f t="shared" si="20"/>
        <v>FADIRExcluído2025</v>
      </c>
      <c r="E284" t="str">
        <f t="shared" si="20"/>
        <v>FADIRExcluído2026</v>
      </c>
      <c r="F284" t="str">
        <f t="shared" si="20"/>
        <v>FADIRExcluído2027</v>
      </c>
      <c r="G284" t="s">
        <v>1668</v>
      </c>
      <c r="H284" t="s">
        <v>1476</v>
      </c>
      <c r="I284" s="38" t="str">
        <f>VLOOKUP(J284,Planilha2!B:C,2,0)</f>
        <v>Excluído</v>
      </c>
      <c r="J284" s="93" t="s">
        <v>1090</v>
      </c>
      <c r="K284" s="93" t="s">
        <v>145</v>
      </c>
      <c r="L284" s="93" t="s">
        <v>1091</v>
      </c>
      <c r="M284" s="93" t="s">
        <v>139</v>
      </c>
      <c r="N284" s="93" t="s">
        <v>1501</v>
      </c>
      <c r="O284" s="94" t="s">
        <v>1725</v>
      </c>
      <c r="P284" s="93" t="s">
        <v>1070</v>
      </c>
      <c r="Q284" s="94"/>
      <c r="R284" s="94"/>
      <c r="S284" s="94"/>
      <c r="T284" s="94"/>
      <c r="U284" s="94"/>
      <c r="V284" s="94"/>
      <c r="W284" s="94"/>
      <c r="X284" s="94"/>
      <c r="Y284" s="94"/>
      <c r="Z284" s="94"/>
      <c r="AA284" s="95" t="s">
        <v>273</v>
      </c>
      <c r="AB284" s="94"/>
      <c r="AC284" s="94"/>
      <c r="AD284" s="94"/>
      <c r="AE284" s="93" t="s">
        <v>1030</v>
      </c>
    </row>
    <row r="285" spans="1:31" ht="45" hidden="1">
      <c r="A285" t="str">
        <f t="shared" si="17"/>
        <v>FADIRExcluído2022</v>
      </c>
      <c r="B285" t="str">
        <f t="shared" si="18"/>
        <v>FADIRExcluído2023</v>
      </c>
      <c r="C285" t="str">
        <f t="shared" si="19"/>
        <v>FADIRExcluído2024</v>
      </c>
      <c r="D285" t="str">
        <f t="shared" si="20"/>
        <v>FADIRExcluído2025</v>
      </c>
      <c r="E285" t="str">
        <f t="shared" si="20"/>
        <v>FADIRExcluído2026</v>
      </c>
      <c r="F285" t="str">
        <f t="shared" si="20"/>
        <v>FADIRExcluído2027</v>
      </c>
      <c r="G285" t="s">
        <v>1668</v>
      </c>
      <c r="H285" t="s">
        <v>1476</v>
      </c>
      <c r="I285" s="38" t="str">
        <f>VLOOKUP(J285,Planilha2!B:C,2,0)</f>
        <v>Excluído</v>
      </c>
      <c r="J285" s="93" t="s">
        <v>1095</v>
      </c>
      <c r="K285" s="93" t="s">
        <v>145</v>
      </c>
      <c r="L285" s="93" t="s">
        <v>1096</v>
      </c>
      <c r="M285" s="93" t="s">
        <v>139</v>
      </c>
      <c r="N285" s="93" t="s">
        <v>1501</v>
      </c>
      <c r="O285" s="94" t="s">
        <v>1725</v>
      </c>
      <c r="P285" s="93" t="s">
        <v>1070</v>
      </c>
      <c r="Q285" s="94"/>
      <c r="R285" s="94"/>
      <c r="S285" s="94"/>
      <c r="T285" s="94"/>
      <c r="U285" s="94"/>
      <c r="V285" s="94"/>
      <c r="W285" s="94"/>
      <c r="X285" s="94"/>
      <c r="Y285" s="94"/>
      <c r="Z285" s="94"/>
      <c r="AA285" s="95" t="s">
        <v>273</v>
      </c>
      <c r="AB285" s="94"/>
      <c r="AC285" s="94"/>
      <c r="AD285" s="94"/>
      <c r="AE285" s="93" t="s">
        <v>1030</v>
      </c>
    </row>
    <row r="286" spans="1:31" ht="45" hidden="1">
      <c r="A286" t="str">
        <f t="shared" si="17"/>
        <v>FADIREC092022</v>
      </c>
      <c r="B286" t="str">
        <f t="shared" si="18"/>
        <v>FADIREC092023</v>
      </c>
      <c r="C286" t="str">
        <f t="shared" si="19"/>
        <v>FADIREC092024</v>
      </c>
      <c r="D286" t="str">
        <f t="shared" si="20"/>
        <v>FADIREC092025</v>
      </c>
      <c r="E286" t="str">
        <f t="shared" si="20"/>
        <v>FADIREC092026</v>
      </c>
      <c r="F286" t="str">
        <f t="shared" si="20"/>
        <v>FADIREC092027</v>
      </c>
      <c r="G286" t="s">
        <v>1668</v>
      </c>
      <c r="H286" t="s">
        <v>1519</v>
      </c>
      <c r="I286" s="38" t="str">
        <f>VLOOKUP(J286,Planilha2!B:C,2,0)</f>
        <v>EC09</v>
      </c>
      <c r="J286" s="99" t="s">
        <v>418</v>
      </c>
      <c r="K286" s="99" t="s">
        <v>165</v>
      </c>
      <c r="L286" s="99" t="s">
        <v>419</v>
      </c>
      <c r="M286" s="99" t="s">
        <v>381</v>
      </c>
      <c r="N286" s="99" t="s">
        <v>385</v>
      </c>
      <c r="O286" s="94" t="s">
        <v>1521</v>
      </c>
      <c r="P286" s="93" t="s">
        <v>44</v>
      </c>
      <c r="Q286" s="94">
        <v>39</v>
      </c>
      <c r="R286" s="94">
        <v>42</v>
      </c>
      <c r="S286" s="94">
        <v>45</v>
      </c>
      <c r="T286" s="94">
        <v>50</v>
      </c>
      <c r="U286" s="94">
        <v>52</v>
      </c>
      <c r="V286" s="94">
        <v>55</v>
      </c>
      <c r="W286" s="94">
        <v>55</v>
      </c>
      <c r="X286" s="94" t="s">
        <v>142</v>
      </c>
      <c r="Y286" s="94" t="s">
        <v>172</v>
      </c>
      <c r="Z286" s="94"/>
      <c r="AA286" s="95" t="s">
        <v>273</v>
      </c>
      <c r="AB286" s="94"/>
      <c r="AC286" s="94"/>
      <c r="AD286" s="94" t="s">
        <v>1726</v>
      </c>
      <c r="AE286" s="93" t="s">
        <v>377</v>
      </c>
    </row>
    <row r="287" spans="1:31" ht="45" hidden="1">
      <c r="A287" t="str">
        <f t="shared" si="17"/>
        <v>FADIREC102022</v>
      </c>
      <c r="B287" t="str">
        <f t="shared" si="18"/>
        <v>FADIREC102023</v>
      </c>
      <c r="C287" t="str">
        <f t="shared" si="19"/>
        <v>FADIREC102024</v>
      </c>
      <c r="D287" t="str">
        <f t="shared" si="20"/>
        <v>FADIREC102025</v>
      </c>
      <c r="E287" t="str">
        <f t="shared" si="20"/>
        <v>FADIREC102026</v>
      </c>
      <c r="F287" t="str">
        <f t="shared" si="20"/>
        <v>FADIREC102027</v>
      </c>
      <c r="G287" t="s">
        <v>1668</v>
      </c>
      <c r="H287" t="s">
        <v>1519</v>
      </c>
      <c r="I287" s="38" t="str">
        <f>VLOOKUP(J287,Planilha2!B:C,2,0)</f>
        <v>EC10</v>
      </c>
      <c r="J287" s="99" t="s">
        <v>421</v>
      </c>
      <c r="K287" s="99" t="s">
        <v>165</v>
      </c>
      <c r="L287" s="99" t="s">
        <v>422</v>
      </c>
      <c r="M287" s="99" t="s">
        <v>381</v>
      </c>
      <c r="N287" s="99" t="s">
        <v>385</v>
      </c>
      <c r="O287" s="94" t="s">
        <v>1526</v>
      </c>
      <c r="P287" s="93" t="s">
        <v>44</v>
      </c>
      <c r="Q287" s="94">
        <v>33.33</v>
      </c>
      <c r="R287" s="94">
        <v>40</v>
      </c>
      <c r="S287" s="94">
        <v>40</v>
      </c>
      <c r="T287" s="94">
        <v>40</v>
      </c>
      <c r="U287" s="94">
        <v>45</v>
      </c>
      <c r="V287" s="94">
        <v>45</v>
      </c>
      <c r="W287" s="94">
        <v>45</v>
      </c>
      <c r="X287" s="94" t="s">
        <v>142</v>
      </c>
      <c r="Y287" s="94" t="s">
        <v>172</v>
      </c>
      <c r="Z287" s="94"/>
      <c r="AA287" s="95" t="s">
        <v>273</v>
      </c>
      <c r="AB287" s="94"/>
      <c r="AC287" s="94"/>
      <c r="AD287" s="94" t="s">
        <v>1726</v>
      </c>
      <c r="AE287" s="93" t="s">
        <v>377</v>
      </c>
    </row>
    <row r="288" spans="1:31" ht="45" hidden="1">
      <c r="A288" t="str">
        <f t="shared" si="17"/>
        <v>FADIREC082022</v>
      </c>
      <c r="B288" t="str">
        <f t="shared" si="18"/>
        <v>FADIREC082023</v>
      </c>
      <c r="C288" t="str">
        <f t="shared" si="19"/>
        <v>FADIREC082024</v>
      </c>
      <c r="D288" t="str">
        <f t="shared" si="20"/>
        <v>FADIREC082025</v>
      </c>
      <c r="E288" t="str">
        <f t="shared" si="20"/>
        <v>FADIREC082026</v>
      </c>
      <c r="F288" t="str">
        <f t="shared" si="20"/>
        <v>FADIREC082027</v>
      </c>
      <c r="G288" t="s">
        <v>1668</v>
      </c>
      <c r="H288" t="s">
        <v>1519</v>
      </c>
      <c r="I288" s="38" t="str">
        <f>VLOOKUP(J288,Planilha2!B:C,2,0)</f>
        <v>EC08</v>
      </c>
      <c r="J288" s="99" t="s">
        <v>415</v>
      </c>
      <c r="K288" s="99" t="s">
        <v>145</v>
      </c>
      <c r="L288" s="99" t="s">
        <v>1528</v>
      </c>
      <c r="M288" s="99" t="s">
        <v>381</v>
      </c>
      <c r="N288" s="99" t="s">
        <v>1529</v>
      </c>
      <c r="O288" s="94" t="s">
        <v>1727</v>
      </c>
      <c r="P288" s="93" t="s">
        <v>44</v>
      </c>
      <c r="Q288" s="94">
        <v>100</v>
      </c>
      <c r="R288" s="94">
        <v>100</v>
      </c>
      <c r="S288" s="94">
        <v>100</v>
      </c>
      <c r="T288" s="94">
        <v>100</v>
      </c>
      <c r="U288" s="94">
        <v>100</v>
      </c>
      <c r="V288" s="94">
        <v>100</v>
      </c>
      <c r="W288" s="94">
        <v>100</v>
      </c>
      <c r="X288" s="94" t="s">
        <v>171</v>
      </c>
      <c r="Y288" s="94" t="s">
        <v>172</v>
      </c>
      <c r="Z288" s="94"/>
      <c r="AA288" s="95" t="s">
        <v>273</v>
      </c>
      <c r="AB288" s="94"/>
      <c r="AC288" s="94"/>
      <c r="AD288" s="94" t="s">
        <v>1726</v>
      </c>
      <c r="AE288" s="93" t="s">
        <v>377</v>
      </c>
    </row>
    <row r="289" spans="1:31" ht="47.25" hidden="1">
      <c r="A289" t="str">
        <f t="shared" si="17"/>
        <v>FADIREC282022</v>
      </c>
      <c r="B289" t="str">
        <f t="shared" si="18"/>
        <v>FADIREC282023</v>
      </c>
      <c r="C289" t="str">
        <f t="shared" si="19"/>
        <v>FADIREC282024</v>
      </c>
      <c r="D289" t="str">
        <f t="shared" si="20"/>
        <v>FADIREC282025</v>
      </c>
      <c r="E289" t="str">
        <f t="shared" si="20"/>
        <v>FADIREC282026</v>
      </c>
      <c r="F289" t="str">
        <f t="shared" si="20"/>
        <v>FADIREC282027</v>
      </c>
      <c r="G289" t="s">
        <v>1668</v>
      </c>
      <c r="H289" t="s">
        <v>1519</v>
      </c>
      <c r="I289" s="38" t="str">
        <f>VLOOKUP(J289,Planilha2!B:C,2,0)</f>
        <v>EC28</v>
      </c>
      <c r="J289" s="99" t="s">
        <v>503</v>
      </c>
      <c r="K289" s="99" t="s">
        <v>165</v>
      </c>
      <c r="L289" s="99" t="s">
        <v>504</v>
      </c>
      <c r="M289" s="99" t="s">
        <v>381</v>
      </c>
      <c r="N289" s="99" t="s">
        <v>1530</v>
      </c>
      <c r="O289" s="94" t="s">
        <v>1728</v>
      </c>
      <c r="P289" s="93" t="s">
        <v>44</v>
      </c>
      <c r="Q289" s="94">
        <v>100</v>
      </c>
      <c r="R289" s="94">
        <v>100</v>
      </c>
      <c r="S289" s="94">
        <v>100</v>
      </c>
      <c r="T289" s="94">
        <v>100</v>
      </c>
      <c r="U289" s="94">
        <v>100</v>
      </c>
      <c r="V289" s="94">
        <v>100</v>
      </c>
      <c r="W289" s="94">
        <v>100</v>
      </c>
      <c r="X289" s="94" t="s">
        <v>171</v>
      </c>
      <c r="Y289" s="94" t="s">
        <v>172</v>
      </c>
      <c r="Z289" s="94"/>
      <c r="AA289" s="95" t="s">
        <v>273</v>
      </c>
      <c r="AB289" s="94"/>
      <c r="AC289" s="94"/>
      <c r="AD289" s="94" t="s">
        <v>1726</v>
      </c>
      <c r="AE289" s="93" t="s">
        <v>377</v>
      </c>
    </row>
    <row r="290" spans="1:31" ht="47.25" hidden="1">
      <c r="A290" t="str">
        <f t="shared" si="17"/>
        <v>FADIREC052022</v>
      </c>
      <c r="B290" t="str">
        <f t="shared" si="18"/>
        <v>FADIREC052023</v>
      </c>
      <c r="C290" t="str">
        <f t="shared" si="19"/>
        <v>FADIREC052024</v>
      </c>
      <c r="D290" t="str">
        <f t="shared" si="20"/>
        <v>FADIREC052025</v>
      </c>
      <c r="E290" t="str">
        <f t="shared" si="20"/>
        <v>FADIREC052026</v>
      </c>
      <c r="F290" t="str">
        <f t="shared" si="20"/>
        <v>FADIREC052027</v>
      </c>
      <c r="G290" t="s">
        <v>1668</v>
      </c>
      <c r="H290" t="s">
        <v>1519</v>
      </c>
      <c r="I290" s="38" t="str">
        <f>VLOOKUP(J290,Planilha2!B:C,2,0)</f>
        <v>EC05</v>
      </c>
      <c r="J290" s="93" t="s">
        <v>1729</v>
      </c>
      <c r="K290" s="99" t="s">
        <v>165</v>
      </c>
      <c r="L290" s="93" t="s">
        <v>1730</v>
      </c>
      <c r="M290" s="93" t="s">
        <v>164</v>
      </c>
      <c r="N290" s="93" t="s">
        <v>1529</v>
      </c>
      <c r="O290" s="94" t="s">
        <v>1731</v>
      </c>
      <c r="P290" s="93" t="s">
        <v>309</v>
      </c>
      <c r="Q290" s="94">
        <v>51</v>
      </c>
      <c r="R290" s="94">
        <v>55</v>
      </c>
      <c r="S290" s="94">
        <v>55</v>
      </c>
      <c r="T290" s="94">
        <v>55</v>
      </c>
      <c r="U290" s="94">
        <v>60</v>
      </c>
      <c r="V290" s="94">
        <v>60</v>
      </c>
      <c r="W290" s="94">
        <v>60</v>
      </c>
      <c r="X290" s="94" t="s">
        <v>171</v>
      </c>
      <c r="Y290" s="94" t="s">
        <v>172</v>
      </c>
      <c r="Z290" s="94"/>
      <c r="AA290" s="95" t="s">
        <v>273</v>
      </c>
      <c r="AB290" s="94"/>
      <c r="AC290" s="94"/>
      <c r="AD290" s="94" t="s">
        <v>1726</v>
      </c>
      <c r="AE290" s="93" t="s">
        <v>377</v>
      </c>
    </row>
    <row r="291" spans="1:31" ht="45" hidden="1">
      <c r="A291" t="str">
        <f t="shared" si="17"/>
        <v>FADIREC072022</v>
      </c>
      <c r="B291" t="str">
        <f t="shared" si="18"/>
        <v>FADIREC072023</v>
      </c>
      <c r="C291" t="str">
        <f t="shared" si="19"/>
        <v>FADIREC072024</v>
      </c>
      <c r="D291" t="str">
        <f t="shared" si="20"/>
        <v>FADIREC072025</v>
      </c>
      <c r="E291" t="str">
        <f t="shared" si="20"/>
        <v>FADIREC072026</v>
      </c>
      <c r="F291" t="str">
        <f t="shared" si="20"/>
        <v>FADIREC072027</v>
      </c>
      <c r="G291" t="s">
        <v>1668</v>
      </c>
      <c r="H291" t="s">
        <v>1519</v>
      </c>
      <c r="I291" s="38" t="str">
        <f>VLOOKUP(J291,Planilha2!B:C,2,0)</f>
        <v>EC07</v>
      </c>
      <c r="J291" s="99" t="s">
        <v>1534</v>
      </c>
      <c r="K291" s="99" t="s">
        <v>165</v>
      </c>
      <c r="L291" s="99" t="s">
        <v>1535</v>
      </c>
      <c r="M291" s="99" t="s">
        <v>381</v>
      </c>
      <c r="N291" s="99" t="s">
        <v>1529</v>
      </c>
      <c r="O291" s="94" t="s">
        <v>1590</v>
      </c>
      <c r="P291" s="93" t="s">
        <v>44</v>
      </c>
      <c r="Q291" s="94">
        <v>0</v>
      </c>
      <c r="R291" s="94">
        <v>100</v>
      </c>
      <c r="S291" s="94">
        <v>100</v>
      </c>
      <c r="T291" s="94">
        <v>100</v>
      </c>
      <c r="U291" s="94">
        <v>100</v>
      </c>
      <c r="V291" s="94">
        <v>100</v>
      </c>
      <c r="W291" s="94">
        <v>100</v>
      </c>
      <c r="X291" s="94" t="s">
        <v>142</v>
      </c>
      <c r="Y291" s="94" t="s">
        <v>172</v>
      </c>
      <c r="Z291" s="94"/>
      <c r="AA291" s="95" t="s">
        <v>273</v>
      </c>
      <c r="AB291" s="94"/>
      <c r="AC291" s="94"/>
      <c r="AD291" s="94" t="s">
        <v>1726</v>
      </c>
      <c r="AE291" s="93" t="s">
        <v>377</v>
      </c>
    </row>
    <row r="292" spans="1:31" ht="45" hidden="1">
      <c r="A292" t="str">
        <f t="shared" si="17"/>
        <v>FADIREC332022</v>
      </c>
      <c r="B292" t="str">
        <f t="shared" si="18"/>
        <v>FADIREC332023</v>
      </c>
      <c r="C292" t="str">
        <f t="shared" si="19"/>
        <v>FADIREC332024</v>
      </c>
      <c r="D292" t="str">
        <f t="shared" si="20"/>
        <v>FADIREC332025</v>
      </c>
      <c r="E292" t="str">
        <f t="shared" si="20"/>
        <v>FADIREC332026</v>
      </c>
      <c r="F292" t="str">
        <f t="shared" si="20"/>
        <v>FADIREC332027</v>
      </c>
      <c r="G292" t="s">
        <v>1668</v>
      </c>
      <c r="H292" t="s">
        <v>1519</v>
      </c>
      <c r="I292" s="38" t="str">
        <f>VLOOKUP(J292,Planilha2!B:C,2,0)</f>
        <v>EC33</v>
      </c>
      <c r="J292" s="99" t="s">
        <v>527</v>
      </c>
      <c r="K292" s="99" t="s">
        <v>165</v>
      </c>
      <c r="L292" s="99" t="s">
        <v>528</v>
      </c>
      <c r="M292" s="99" t="s">
        <v>164</v>
      </c>
      <c r="N292" s="99" t="s">
        <v>1529</v>
      </c>
      <c r="O292" s="100" t="s">
        <v>1732</v>
      </c>
      <c r="P292" s="93" t="s">
        <v>530</v>
      </c>
      <c r="Q292" s="94">
        <v>2</v>
      </c>
      <c r="R292" s="94">
        <v>2</v>
      </c>
      <c r="S292" s="94">
        <v>2</v>
      </c>
      <c r="T292" s="94">
        <v>2</v>
      </c>
      <c r="U292" s="94">
        <v>2</v>
      </c>
      <c r="V292" s="94">
        <v>3</v>
      </c>
      <c r="W292" s="94">
        <v>3</v>
      </c>
      <c r="X292" s="94" t="s">
        <v>142</v>
      </c>
      <c r="Y292" s="94" t="s">
        <v>172</v>
      </c>
      <c r="Z292" s="94"/>
      <c r="AA292" s="95" t="s">
        <v>273</v>
      </c>
      <c r="AB292" s="94"/>
      <c r="AC292" s="94"/>
      <c r="AD292" s="94" t="s">
        <v>1726</v>
      </c>
      <c r="AE292" s="93" t="s">
        <v>377</v>
      </c>
    </row>
    <row r="293" spans="1:31" ht="45" hidden="1">
      <c r="A293" t="str">
        <f t="shared" si="17"/>
        <v>FADIRGP012022</v>
      </c>
      <c r="B293" t="str">
        <f t="shared" si="18"/>
        <v>FADIRGP012023</v>
      </c>
      <c r="C293" t="str">
        <f t="shared" si="19"/>
        <v>FADIRGP012024</v>
      </c>
      <c r="D293" t="str">
        <f t="shared" si="20"/>
        <v>FADIRGP012025</v>
      </c>
      <c r="E293" t="str">
        <f t="shared" si="20"/>
        <v>FADIRGP012026</v>
      </c>
      <c r="F293" t="str">
        <f t="shared" si="20"/>
        <v>FADIRGP012027</v>
      </c>
      <c r="G293" t="s">
        <v>1668</v>
      </c>
      <c r="H293" t="s">
        <v>1536</v>
      </c>
      <c r="I293" s="38" t="str">
        <f>VLOOKUP(J293,Planilha2!B:C,2,0)</f>
        <v>GP01</v>
      </c>
      <c r="J293" s="93" t="s">
        <v>552</v>
      </c>
      <c r="K293" s="93" t="s">
        <v>145</v>
      </c>
      <c r="L293" s="93" t="s">
        <v>1537</v>
      </c>
      <c r="M293" s="93" t="s">
        <v>139</v>
      </c>
      <c r="N293" s="101" t="s">
        <v>558</v>
      </c>
      <c r="O293" s="94" t="s">
        <v>1538</v>
      </c>
      <c r="P293" s="93" t="s">
        <v>44</v>
      </c>
      <c r="Q293" s="94">
        <v>20</v>
      </c>
      <c r="R293" s="94">
        <v>25</v>
      </c>
      <c r="S293" s="94">
        <v>27</v>
      </c>
      <c r="T293" s="94">
        <v>30</v>
      </c>
      <c r="U293" s="94">
        <v>32</v>
      </c>
      <c r="V293" s="94">
        <v>35</v>
      </c>
      <c r="W293" s="94">
        <v>40</v>
      </c>
      <c r="X293" s="94" t="s">
        <v>142</v>
      </c>
      <c r="Y293" s="94" t="s">
        <v>172</v>
      </c>
      <c r="Z293" s="94"/>
      <c r="AA293" s="93" t="s">
        <v>555</v>
      </c>
      <c r="AB293" s="94"/>
      <c r="AC293" s="94"/>
      <c r="AD293" s="94" t="s">
        <v>1668</v>
      </c>
      <c r="AE293" s="93" t="s">
        <v>551</v>
      </c>
    </row>
    <row r="294" spans="1:31" ht="45" hidden="1">
      <c r="A294" t="str">
        <f t="shared" si="17"/>
        <v>FADIRGP022022</v>
      </c>
      <c r="B294" t="str">
        <f t="shared" si="18"/>
        <v>FADIRGP022023</v>
      </c>
      <c r="C294" t="str">
        <f t="shared" si="19"/>
        <v>FADIRGP022024</v>
      </c>
      <c r="D294" t="str">
        <f t="shared" si="20"/>
        <v>FADIRGP022025</v>
      </c>
      <c r="E294" t="str">
        <f t="shared" si="20"/>
        <v>FADIRGP022026</v>
      </c>
      <c r="F294" t="str">
        <f t="shared" si="20"/>
        <v>FADIRGP022027</v>
      </c>
      <c r="G294" t="s">
        <v>1668</v>
      </c>
      <c r="H294" t="s">
        <v>1536</v>
      </c>
      <c r="I294" s="38" t="str">
        <f>VLOOKUP(J294,Planilha2!B:C,2,0)</f>
        <v>GP02</v>
      </c>
      <c r="J294" s="93" t="s">
        <v>560</v>
      </c>
      <c r="K294" s="93" t="s">
        <v>165</v>
      </c>
      <c r="L294" s="93" t="s">
        <v>1539</v>
      </c>
      <c r="M294" s="93" t="s">
        <v>139</v>
      </c>
      <c r="N294" s="101" t="s">
        <v>558</v>
      </c>
      <c r="O294" s="94" t="s">
        <v>1591</v>
      </c>
      <c r="P294" s="93" t="s">
        <v>44</v>
      </c>
      <c r="Q294" s="94">
        <v>61.67</v>
      </c>
      <c r="R294" s="94">
        <v>65</v>
      </c>
      <c r="S294" s="94">
        <v>65</v>
      </c>
      <c r="T294" s="94">
        <v>70</v>
      </c>
      <c r="U294" s="94">
        <v>70</v>
      </c>
      <c r="V294" s="94">
        <v>75</v>
      </c>
      <c r="W294" s="94">
        <v>75</v>
      </c>
      <c r="X294" s="94" t="s">
        <v>142</v>
      </c>
      <c r="Y294" s="94" t="s">
        <v>195</v>
      </c>
      <c r="Z294" s="94"/>
      <c r="AA294" s="93" t="s">
        <v>1733</v>
      </c>
      <c r="AB294" s="94"/>
      <c r="AC294" s="94"/>
      <c r="AD294" s="94" t="s">
        <v>1668</v>
      </c>
      <c r="AE294" s="93" t="s">
        <v>551</v>
      </c>
    </row>
    <row r="295" spans="1:31" ht="45" hidden="1">
      <c r="A295" t="str">
        <f t="shared" si="17"/>
        <v>FADIRGP032022</v>
      </c>
      <c r="B295" t="str">
        <f t="shared" si="18"/>
        <v>FADIRGP032023</v>
      </c>
      <c r="C295" t="str">
        <f t="shared" si="19"/>
        <v>FADIRGP032024</v>
      </c>
      <c r="D295" t="str">
        <f t="shared" si="20"/>
        <v>FADIRGP032025</v>
      </c>
      <c r="E295" t="str">
        <f t="shared" si="20"/>
        <v>FADIRGP032026</v>
      </c>
      <c r="F295" t="str">
        <f t="shared" si="20"/>
        <v>FADIRGP032027</v>
      </c>
      <c r="G295" t="s">
        <v>1668</v>
      </c>
      <c r="H295" t="s">
        <v>1536</v>
      </c>
      <c r="I295" s="38" t="str">
        <f>VLOOKUP(J295,Planilha2!B:C,2,0)</f>
        <v>GP03</v>
      </c>
      <c r="J295" s="93" t="s">
        <v>567</v>
      </c>
      <c r="K295" s="93" t="s">
        <v>145</v>
      </c>
      <c r="L295" s="93"/>
      <c r="M295" s="93" t="s">
        <v>139</v>
      </c>
      <c r="N295" s="101" t="s">
        <v>558</v>
      </c>
      <c r="O295" s="94" t="s">
        <v>1592</v>
      </c>
      <c r="P295" s="93" t="s">
        <v>569</v>
      </c>
      <c r="Q295" s="94">
        <v>50.5</v>
      </c>
      <c r="R295" s="94">
        <v>52</v>
      </c>
      <c r="S295" s="94">
        <v>52</v>
      </c>
      <c r="T295" s="94">
        <v>54</v>
      </c>
      <c r="U295" s="94">
        <v>56</v>
      </c>
      <c r="V295" s="94">
        <v>58</v>
      </c>
      <c r="W295" s="94">
        <v>60</v>
      </c>
      <c r="X295" s="94" t="s">
        <v>363</v>
      </c>
      <c r="Y295" s="94" t="s">
        <v>172</v>
      </c>
      <c r="Z295" s="94"/>
      <c r="AA295" s="93" t="s">
        <v>570</v>
      </c>
      <c r="AB295" s="94"/>
      <c r="AC295" s="94"/>
      <c r="AD295" s="94" t="s">
        <v>1668</v>
      </c>
      <c r="AE295" s="93" t="s">
        <v>551</v>
      </c>
    </row>
    <row r="296" spans="1:31" ht="45" hidden="1">
      <c r="A296" t="str">
        <f t="shared" si="17"/>
        <v>FADIRGP042022</v>
      </c>
      <c r="B296" t="str">
        <f t="shared" si="18"/>
        <v>FADIRGP042023</v>
      </c>
      <c r="C296" t="str">
        <f t="shared" si="19"/>
        <v>FADIRGP042024</v>
      </c>
      <c r="D296" t="str">
        <f t="shared" si="20"/>
        <v>FADIRGP042025</v>
      </c>
      <c r="E296" t="str">
        <f t="shared" si="20"/>
        <v>FADIRGP042026</v>
      </c>
      <c r="F296" t="str">
        <f t="shared" si="20"/>
        <v>FADIRGP042027</v>
      </c>
      <c r="G296" t="s">
        <v>1668</v>
      </c>
      <c r="H296" t="s">
        <v>1536</v>
      </c>
      <c r="I296" s="38" t="str">
        <f>VLOOKUP(J296,Planilha2!B:C,2,0)</f>
        <v>GP04</v>
      </c>
      <c r="J296" s="93" t="s">
        <v>574</v>
      </c>
      <c r="K296" s="93" t="s">
        <v>165</v>
      </c>
      <c r="L296" s="93"/>
      <c r="M296" s="101" t="s">
        <v>164</v>
      </c>
      <c r="N296" s="101" t="s">
        <v>558</v>
      </c>
      <c r="O296" s="94"/>
      <c r="P296" s="93" t="s">
        <v>44</v>
      </c>
      <c r="Q296" s="94"/>
      <c r="R296" s="94"/>
      <c r="S296" s="94"/>
      <c r="T296" s="94"/>
      <c r="U296" s="94"/>
      <c r="V296" s="94"/>
      <c r="W296" s="94"/>
      <c r="X296" s="94"/>
      <c r="Y296" s="94"/>
      <c r="Z296" s="94"/>
      <c r="AA296" s="93" t="s">
        <v>1541</v>
      </c>
      <c r="AB296" s="94"/>
      <c r="AC296" s="94"/>
      <c r="AD296" s="94"/>
      <c r="AE296" s="93" t="s">
        <v>551</v>
      </c>
    </row>
    <row r="297" spans="1:31" ht="45" hidden="1">
      <c r="A297" t="str">
        <f t="shared" si="17"/>
        <v>FADIRGP052022</v>
      </c>
      <c r="B297" t="str">
        <f t="shared" si="18"/>
        <v>FADIRGP052023</v>
      </c>
      <c r="C297" t="str">
        <f t="shared" si="19"/>
        <v>FADIRGP052024</v>
      </c>
      <c r="D297" t="str">
        <f t="shared" si="20"/>
        <v>FADIRGP052025</v>
      </c>
      <c r="E297" t="str">
        <f t="shared" si="20"/>
        <v>FADIRGP052026</v>
      </c>
      <c r="F297" t="str">
        <f t="shared" si="20"/>
        <v>FADIRGP052027</v>
      </c>
      <c r="G297" t="s">
        <v>1668</v>
      </c>
      <c r="H297" t="s">
        <v>1536</v>
      </c>
      <c r="I297" s="38" t="str">
        <f>VLOOKUP(J297,Planilha2!B:C,2,0)</f>
        <v>GP05</v>
      </c>
      <c r="J297" s="93" t="s">
        <v>577</v>
      </c>
      <c r="K297" s="93" t="s">
        <v>165</v>
      </c>
      <c r="L297" s="93"/>
      <c r="M297" s="101" t="s">
        <v>164</v>
      </c>
      <c r="N297" s="101" t="s">
        <v>558</v>
      </c>
      <c r="O297" s="94"/>
      <c r="P297" s="93" t="s">
        <v>44</v>
      </c>
      <c r="Q297" s="94"/>
      <c r="R297" s="94"/>
      <c r="S297" s="94"/>
      <c r="T297" s="94"/>
      <c r="U297" s="94"/>
      <c r="V297" s="94"/>
      <c r="W297" s="94"/>
      <c r="X297" s="94"/>
      <c r="Y297" s="94"/>
      <c r="Z297" s="94"/>
      <c r="AA297" s="93" t="s">
        <v>1542</v>
      </c>
      <c r="AB297" s="94"/>
      <c r="AC297" s="94"/>
      <c r="AD297" s="94"/>
      <c r="AE297" s="93" t="s">
        <v>551</v>
      </c>
    </row>
    <row r="298" spans="1:31" ht="45" hidden="1">
      <c r="A298" t="str">
        <f t="shared" si="17"/>
        <v>FADIRGP062022</v>
      </c>
      <c r="B298" t="str">
        <f t="shared" si="18"/>
        <v>FADIRGP062023</v>
      </c>
      <c r="C298" t="str">
        <f t="shared" si="19"/>
        <v>FADIRGP062024</v>
      </c>
      <c r="D298" t="str">
        <f t="shared" si="20"/>
        <v>FADIRGP062025</v>
      </c>
      <c r="E298" t="str">
        <f t="shared" si="20"/>
        <v>FADIRGP062026</v>
      </c>
      <c r="F298" t="str">
        <f t="shared" si="20"/>
        <v>FADIRGP062027</v>
      </c>
      <c r="G298" t="s">
        <v>1668</v>
      </c>
      <c r="H298" t="s">
        <v>1536</v>
      </c>
      <c r="I298" s="38" t="str">
        <f>VLOOKUP(J298,Planilha2!B:C,2,0)</f>
        <v>GP06</v>
      </c>
      <c r="J298" s="93" t="s">
        <v>579</v>
      </c>
      <c r="K298" s="93" t="s">
        <v>165</v>
      </c>
      <c r="L298" s="93"/>
      <c r="M298" s="101" t="s">
        <v>164</v>
      </c>
      <c r="N298" s="101" t="s">
        <v>558</v>
      </c>
      <c r="O298" s="94" t="s">
        <v>1543</v>
      </c>
      <c r="P298" s="93" t="s">
        <v>44</v>
      </c>
      <c r="Q298" s="94">
        <v>4.3499999999999996</v>
      </c>
      <c r="R298" s="94">
        <v>4.5</v>
      </c>
      <c r="S298" s="94">
        <v>4.5</v>
      </c>
      <c r="T298" s="94">
        <v>4.7</v>
      </c>
      <c r="U298" s="94">
        <v>5</v>
      </c>
      <c r="V298" s="94">
        <v>5</v>
      </c>
      <c r="W298" s="94">
        <v>5</v>
      </c>
      <c r="X298" s="94" t="s">
        <v>142</v>
      </c>
      <c r="Y298" s="94" t="s">
        <v>172</v>
      </c>
      <c r="Z298" s="94"/>
      <c r="AA298" s="93" t="s">
        <v>555</v>
      </c>
      <c r="AB298" s="94"/>
      <c r="AC298" s="94"/>
      <c r="AD298" s="94" t="s">
        <v>1668</v>
      </c>
      <c r="AE298" s="93" t="s">
        <v>551</v>
      </c>
    </row>
    <row r="299" spans="1:31" ht="45" hidden="1">
      <c r="A299" t="str">
        <f t="shared" si="17"/>
        <v>FADIRGP072022</v>
      </c>
      <c r="B299" t="str">
        <f t="shared" si="18"/>
        <v>FADIRGP072023</v>
      </c>
      <c r="C299" t="str">
        <f t="shared" si="19"/>
        <v>FADIRGP072024</v>
      </c>
      <c r="D299" t="str">
        <f t="shared" si="20"/>
        <v>FADIRGP072025</v>
      </c>
      <c r="E299" t="str">
        <f t="shared" si="20"/>
        <v>FADIRGP072026</v>
      </c>
      <c r="F299" t="str">
        <f t="shared" si="20"/>
        <v>FADIRGP072027</v>
      </c>
      <c r="G299" t="s">
        <v>1668</v>
      </c>
      <c r="H299" t="s">
        <v>1536</v>
      </c>
      <c r="I299" s="38" t="str">
        <f>VLOOKUP(J299,Planilha2!B:C,2,0)</f>
        <v>GP07</v>
      </c>
      <c r="J299" s="93" t="s">
        <v>583</v>
      </c>
      <c r="K299" s="93" t="s">
        <v>165</v>
      </c>
      <c r="L299" s="93"/>
      <c r="M299" s="101" t="s">
        <v>164</v>
      </c>
      <c r="N299" s="101" t="s">
        <v>558</v>
      </c>
      <c r="O299" s="94" t="s">
        <v>1544</v>
      </c>
      <c r="P299" s="93" t="s">
        <v>44</v>
      </c>
      <c r="Q299" s="94">
        <v>2.11</v>
      </c>
      <c r="R299" s="94">
        <v>2.5</v>
      </c>
      <c r="S299" s="94">
        <v>2.5</v>
      </c>
      <c r="T299" s="94">
        <v>2.75</v>
      </c>
      <c r="U299" s="94">
        <v>2.75</v>
      </c>
      <c r="V299" s="94">
        <v>3</v>
      </c>
      <c r="W299" s="94">
        <v>3.25</v>
      </c>
      <c r="X299" s="94" t="s">
        <v>142</v>
      </c>
      <c r="Y299" s="94" t="s">
        <v>172</v>
      </c>
      <c r="Z299" s="94"/>
      <c r="AA299" s="93" t="s">
        <v>555</v>
      </c>
      <c r="AB299" s="94"/>
      <c r="AC299" s="94"/>
      <c r="AD299" s="94" t="s">
        <v>1668</v>
      </c>
      <c r="AE299" s="93" t="s">
        <v>551</v>
      </c>
    </row>
    <row r="300" spans="1:31" ht="60" hidden="1">
      <c r="A300" t="str">
        <f t="shared" si="17"/>
        <v>FADIRI012022</v>
      </c>
      <c r="B300" t="str">
        <f t="shared" si="18"/>
        <v>FADIRI012023</v>
      </c>
      <c r="C300" t="str">
        <f t="shared" si="19"/>
        <v>FADIRI012024</v>
      </c>
      <c r="D300" t="str">
        <f t="shared" si="20"/>
        <v>FADIRI012025</v>
      </c>
      <c r="E300" t="str">
        <f t="shared" si="20"/>
        <v>FADIRI012026</v>
      </c>
      <c r="F300" t="str">
        <f t="shared" si="20"/>
        <v>FADIRI012027</v>
      </c>
      <c r="G300" t="s">
        <v>1668</v>
      </c>
      <c r="H300" t="s">
        <v>1545</v>
      </c>
      <c r="I300" s="38" t="str">
        <f>VLOOKUP(J300,Planilha2!B:C,2,0)</f>
        <v>I01</v>
      </c>
      <c r="J300" s="99" t="s">
        <v>923</v>
      </c>
      <c r="K300" s="99" t="s">
        <v>145</v>
      </c>
      <c r="L300" s="99" t="s">
        <v>924</v>
      </c>
      <c r="M300" s="99" t="s">
        <v>988</v>
      </c>
      <c r="N300" s="102" t="s">
        <v>164</v>
      </c>
      <c r="O300" s="100" t="s">
        <v>1734</v>
      </c>
      <c r="P300" s="93" t="s">
        <v>749</v>
      </c>
      <c r="Q300" s="94">
        <v>0</v>
      </c>
      <c r="R300" s="94">
        <v>0</v>
      </c>
      <c r="S300" s="94">
        <v>2</v>
      </c>
      <c r="T300" s="94">
        <v>4</v>
      </c>
      <c r="U300" s="94">
        <v>6</v>
      </c>
      <c r="V300" s="94">
        <v>8</v>
      </c>
      <c r="W300" s="94">
        <v>10</v>
      </c>
      <c r="X300" s="94" t="s">
        <v>142</v>
      </c>
      <c r="Y300" s="94" t="s">
        <v>172</v>
      </c>
      <c r="Z300" s="94"/>
      <c r="AA300" s="93" t="s">
        <v>1735</v>
      </c>
      <c r="AB300" s="94"/>
      <c r="AC300" s="94"/>
      <c r="AD300" s="94" t="s">
        <v>1671</v>
      </c>
      <c r="AE300" s="93" t="s">
        <v>922</v>
      </c>
    </row>
    <row r="301" spans="1:31" ht="60" hidden="1">
      <c r="A301" t="str">
        <f t="shared" si="17"/>
        <v>FADIRI022022</v>
      </c>
      <c r="B301" t="str">
        <f t="shared" si="18"/>
        <v>FADIRI022023</v>
      </c>
      <c r="C301" t="str">
        <f t="shared" si="19"/>
        <v>FADIRI022024</v>
      </c>
      <c r="D301" t="str">
        <f t="shared" si="20"/>
        <v>FADIRI022025</v>
      </c>
      <c r="E301" t="str">
        <f t="shared" si="20"/>
        <v>FADIRI022026</v>
      </c>
      <c r="F301" t="str">
        <f t="shared" si="20"/>
        <v>FADIRI022027</v>
      </c>
      <c r="G301" t="s">
        <v>1668</v>
      </c>
      <c r="H301" t="s">
        <v>1545</v>
      </c>
      <c r="I301" s="38" t="str">
        <f>VLOOKUP(J301,Planilha2!B:C,2,0)</f>
        <v>I02</v>
      </c>
      <c r="J301" s="99" t="s">
        <v>931</v>
      </c>
      <c r="K301" s="99" t="s">
        <v>145</v>
      </c>
      <c r="L301" s="99" t="s">
        <v>932</v>
      </c>
      <c r="M301" s="99" t="s">
        <v>988</v>
      </c>
      <c r="N301" s="102" t="s">
        <v>164</v>
      </c>
      <c r="O301" s="94" t="s">
        <v>1736</v>
      </c>
      <c r="P301" s="93" t="s">
        <v>749</v>
      </c>
      <c r="Q301" s="94">
        <v>4</v>
      </c>
      <c r="R301" s="94">
        <v>4</v>
      </c>
      <c r="S301" s="94">
        <v>6</v>
      </c>
      <c r="T301" s="94">
        <v>8</v>
      </c>
      <c r="U301" s="94">
        <v>10</v>
      </c>
      <c r="V301" s="94">
        <v>12</v>
      </c>
      <c r="W301" s="94">
        <v>15</v>
      </c>
      <c r="X301" s="94" t="s">
        <v>363</v>
      </c>
      <c r="Y301" s="94" t="s">
        <v>172</v>
      </c>
      <c r="Z301" s="94"/>
      <c r="AA301" s="93" t="s">
        <v>1735</v>
      </c>
      <c r="AB301" s="94"/>
      <c r="AC301" s="94"/>
      <c r="AD301" s="94" t="s">
        <v>1671</v>
      </c>
      <c r="AE301" s="93" t="s">
        <v>922</v>
      </c>
    </row>
    <row r="302" spans="1:31" ht="60" hidden="1">
      <c r="A302" t="str">
        <f t="shared" si="17"/>
        <v>FADIRI052022</v>
      </c>
      <c r="B302" t="str">
        <f t="shared" si="18"/>
        <v>FADIRI052023</v>
      </c>
      <c r="C302" t="str">
        <f t="shared" si="19"/>
        <v>FADIRI052024</v>
      </c>
      <c r="D302" t="str">
        <f t="shared" si="20"/>
        <v>FADIRI052025</v>
      </c>
      <c r="E302" t="str">
        <f t="shared" si="20"/>
        <v>FADIRI052026</v>
      </c>
      <c r="F302" t="str">
        <f t="shared" si="20"/>
        <v>FADIRI052027</v>
      </c>
      <c r="G302" t="s">
        <v>1668</v>
      </c>
      <c r="H302" t="s">
        <v>1545</v>
      </c>
      <c r="I302" s="38" t="str">
        <f>VLOOKUP(J302,Planilha2!B:C,2,0)</f>
        <v>I05</v>
      </c>
      <c r="J302" s="99" t="s">
        <v>948</v>
      </c>
      <c r="K302" s="99" t="s">
        <v>145</v>
      </c>
      <c r="L302" s="99" t="s">
        <v>949</v>
      </c>
      <c r="M302" s="99" t="s">
        <v>988</v>
      </c>
      <c r="N302" s="102" t="s">
        <v>164</v>
      </c>
      <c r="O302" s="94" t="s">
        <v>1594</v>
      </c>
      <c r="P302" s="93" t="s">
        <v>749</v>
      </c>
      <c r="Q302" s="94">
        <v>0</v>
      </c>
      <c r="R302" s="94">
        <v>0</v>
      </c>
      <c r="S302" s="94">
        <v>2</v>
      </c>
      <c r="T302" s="94">
        <v>4</v>
      </c>
      <c r="U302" s="94">
        <v>4</v>
      </c>
      <c r="V302" s="94">
        <v>6</v>
      </c>
      <c r="W302" s="94">
        <v>6</v>
      </c>
      <c r="X302" s="94" t="s">
        <v>142</v>
      </c>
      <c r="Y302" s="94" t="s">
        <v>172</v>
      </c>
      <c r="Z302" s="94"/>
      <c r="AA302" s="93" t="s">
        <v>1735</v>
      </c>
      <c r="AB302" s="94"/>
      <c r="AC302" s="94"/>
      <c r="AD302" s="94" t="s">
        <v>1671</v>
      </c>
      <c r="AE302" s="93" t="s">
        <v>922</v>
      </c>
    </row>
    <row r="303" spans="1:31" ht="60" hidden="1">
      <c r="A303" t="str">
        <f t="shared" si="17"/>
        <v>FADIRI062022</v>
      </c>
      <c r="B303" t="str">
        <f t="shared" si="18"/>
        <v>FADIRI062023</v>
      </c>
      <c r="C303" t="str">
        <f t="shared" si="19"/>
        <v>FADIRI062024</v>
      </c>
      <c r="D303" t="str">
        <f t="shared" si="20"/>
        <v>FADIRI062025</v>
      </c>
      <c r="E303" t="str">
        <f t="shared" si="20"/>
        <v>FADIRI062026</v>
      </c>
      <c r="F303" t="str">
        <f t="shared" si="20"/>
        <v>FADIRI062027</v>
      </c>
      <c r="G303" t="s">
        <v>1668</v>
      </c>
      <c r="H303" t="s">
        <v>1545</v>
      </c>
      <c r="I303" s="38" t="str">
        <f>VLOOKUP(J303,Planilha2!B:C,2,0)</f>
        <v>I06</v>
      </c>
      <c r="J303" s="99" t="s">
        <v>954</v>
      </c>
      <c r="K303" s="99" t="s">
        <v>145</v>
      </c>
      <c r="L303" s="99" t="s">
        <v>955</v>
      </c>
      <c r="M303" s="99" t="s">
        <v>988</v>
      </c>
      <c r="N303" s="102" t="s">
        <v>164</v>
      </c>
      <c r="O303" s="94" t="s">
        <v>1550</v>
      </c>
      <c r="P303" s="93" t="s">
        <v>749</v>
      </c>
      <c r="Q303" s="94">
        <v>3</v>
      </c>
      <c r="R303" s="94">
        <v>3</v>
      </c>
      <c r="S303" s="94">
        <v>3</v>
      </c>
      <c r="T303" s="94">
        <v>4</v>
      </c>
      <c r="U303" s="94">
        <v>4</v>
      </c>
      <c r="V303" s="94">
        <v>4</v>
      </c>
      <c r="W303" s="94">
        <v>5</v>
      </c>
      <c r="X303" s="94" t="s">
        <v>142</v>
      </c>
      <c r="Y303" s="94" t="s">
        <v>172</v>
      </c>
      <c r="Z303" s="94"/>
      <c r="AA303" s="93" t="s">
        <v>1735</v>
      </c>
      <c r="AB303" s="94"/>
      <c r="AC303" s="94"/>
      <c r="AD303" s="94" t="s">
        <v>1703</v>
      </c>
      <c r="AE303" s="93" t="s">
        <v>922</v>
      </c>
    </row>
    <row r="304" spans="1:31" ht="60" hidden="1">
      <c r="A304" t="str">
        <f t="shared" si="17"/>
        <v>FADIRI072022</v>
      </c>
      <c r="B304" t="str">
        <f t="shared" si="18"/>
        <v>FADIRI072023</v>
      </c>
      <c r="C304" t="str">
        <f t="shared" si="19"/>
        <v>FADIRI072024</v>
      </c>
      <c r="D304" t="str">
        <f t="shared" si="20"/>
        <v>FADIRI072025</v>
      </c>
      <c r="E304" t="str">
        <f t="shared" si="20"/>
        <v>FADIRI072026</v>
      </c>
      <c r="F304" t="str">
        <f t="shared" si="20"/>
        <v>FADIRI072027</v>
      </c>
      <c r="G304" t="s">
        <v>1668</v>
      </c>
      <c r="H304" t="s">
        <v>1545</v>
      </c>
      <c r="I304" s="38" t="str">
        <f>VLOOKUP(J304,Planilha2!B:C,2,0)</f>
        <v>I07</v>
      </c>
      <c r="J304" s="99" t="s">
        <v>958</v>
      </c>
      <c r="K304" s="99" t="s">
        <v>145</v>
      </c>
      <c r="L304" s="99" t="s">
        <v>959</v>
      </c>
      <c r="M304" s="99" t="s">
        <v>988</v>
      </c>
      <c r="N304" s="102" t="s">
        <v>164</v>
      </c>
      <c r="O304" s="94" t="s">
        <v>1552</v>
      </c>
      <c r="P304" s="93" t="s">
        <v>749</v>
      </c>
      <c r="Q304" s="94">
        <v>0</v>
      </c>
      <c r="R304" s="94">
        <v>0</v>
      </c>
      <c r="S304" s="94">
        <v>2</v>
      </c>
      <c r="T304" s="94">
        <v>2</v>
      </c>
      <c r="U304" s="94">
        <v>3</v>
      </c>
      <c r="V304" s="94">
        <v>4</v>
      </c>
      <c r="W304" s="94">
        <v>5</v>
      </c>
      <c r="X304" s="94" t="s">
        <v>363</v>
      </c>
      <c r="Y304" s="94" t="s">
        <v>172</v>
      </c>
      <c r="Z304" s="94"/>
      <c r="AA304" s="93" t="s">
        <v>1735</v>
      </c>
      <c r="AB304" s="94"/>
      <c r="AC304" s="94"/>
      <c r="AD304" s="94" t="s">
        <v>1703</v>
      </c>
      <c r="AE304" s="93" t="s">
        <v>922</v>
      </c>
    </row>
    <row r="305" spans="1:31" ht="60" hidden="1">
      <c r="A305" t="str">
        <f t="shared" si="17"/>
        <v>FADIRI082022</v>
      </c>
      <c r="B305" t="str">
        <f t="shared" si="18"/>
        <v>FADIRI082023</v>
      </c>
      <c r="C305" t="str">
        <f t="shared" si="19"/>
        <v>FADIRI082024</v>
      </c>
      <c r="D305" t="str">
        <f t="shared" si="20"/>
        <v>FADIRI082025</v>
      </c>
      <c r="E305" t="str">
        <f t="shared" si="20"/>
        <v>FADIRI082026</v>
      </c>
      <c r="F305" t="str">
        <f t="shared" si="20"/>
        <v>FADIRI082027</v>
      </c>
      <c r="G305" t="s">
        <v>1668</v>
      </c>
      <c r="H305" t="s">
        <v>1545</v>
      </c>
      <c r="I305" s="38" t="str">
        <f>VLOOKUP(J305,Planilha2!B:C,2,0)</f>
        <v>I08</v>
      </c>
      <c r="J305" s="99" t="s">
        <v>964</v>
      </c>
      <c r="K305" s="99" t="s">
        <v>145</v>
      </c>
      <c r="L305" s="99" t="s">
        <v>965</v>
      </c>
      <c r="M305" s="99" t="s">
        <v>988</v>
      </c>
      <c r="N305" s="102" t="s">
        <v>164</v>
      </c>
      <c r="O305" s="94" t="s">
        <v>1553</v>
      </c>
      <c r="P305" s="93" t="s">
        <v>749</v>
      </c>
      <c r="Q305" s="94">
        <v>3</v>
      </c>
      <c r="R305" s="94">
        <v>3</v>
      </c>
      <c r="S305" s="94">
        <v>3</v>
      </c>
      <c r="T305" s="94">
        <v>4</v>
      </c>
      <c r="U305" s="94">
        <v>4</v>
      </c>
      <c r="V305" s="94">
        <v>6</v>
      </c>
      <c r="W305" s="94">
        <v>6</v>
      </c>
      <c r="X305" s="94" t="s">
        <v>142</v>
      </c>
      <c r="Y305" s="94" t="s">
        <v>172</v>
      </c>
      <c r="Z305" s="94"/>
      <c r="AA305" s="93" t="s">
        <v>1735</v>
      </c>
      <c r="AB305" s="94"/>
      <c r="AC305" s="94"/>
      <c r="AD305" s="94" t="s">
        <v>1703</v>
      </c>
      <c r="AE305" s="93" t="s">
        <v>922</v>
      </c>
    </row>
    <row r="306" spans="1:31" ht="60" hidden="1">
      <c r="A306" t="str">
        <f t="shared" si="17"/>
        <v>FADIRI122022</v>
      </c>
      <c r="B306" t="str">
        <f t="shared" si="18"/>
        <v>FADIRI122023</v>
      </c>
      <c r="C306" t="str">
        <f t="shared" si="19"/>
        <v>FADIRI122024</v>
      </c>
      <c r="D306" t="str">
        <f t="shared" si="20"/>
        <v>FADIRI122025</v>
      </c>
      <c r="E306" t="str">
        <f t="shared" si="20"/>
        <v>FADIRI122026</v>
      </c>
      <c r="F306" t="str">
        <f t="shared" si="20"/>
        <v>FADIRI122027</v>
      </c>
      <c r="G306" t="s">
        <v>1668</v>
      </c>
      <c r="H306" t="s">
        <v>1545</v>
      </c>
      <c r="I306" s="38" t="str">
        <f>VLOOKUP(J306,Planilha2!B:C,2,0)</f>
        <v>I12</v>
      </c>
      <c r="J306" s="99" t="s">
        <v>980</v>
      </c>
      <c r="K306" s="99" t="s">
        <v>145</v>
      </c>
      <c r="L306" s="99" t="s">
        <v>1737</v>
      </c>
      <c r="M306" s="99" t="s">
        <v>1738</v>
      </c>
      <c r="N306" s="102" t="s">
        <v>164</v>
      </c>
      <c r="O306" s="94" t="s">
        <v>1595</v>
      </c>
      <c r="P306" s="93" t="s">
        <v>44</v>
      </c>
      <c r="Q306" s="94">
        <v>0</v>
      </c>
      <c r="R306" s="94">
        <v>10</v>
      </c>
      <c r="S306" s="94">
        <v>15</v>
      </c>
      <c r="T306" s="94">
        <v>15</v>
      </c>
      <c r="U306" s="94">
        <v>20</v>
      </c>
      <c r="V306" s="94">
        <v>20</v>
      </c>
      <c r="W306" s="94">
        <v>20</v>
      </c>
      <c r="X306" s="94" t="s">
        <v>142</v>
      </c>
      <c r="Y306" s="94" t="s">
        <v>172</v>
      </c>
      <c r="Z306" s="94"/>
      <c r="AA306" s="93" t="s">
        <v>1735</v>
      </c>
      <c r="AB306" s="94"/>
      <c r="AC306" s="94"/>
      <c r="AD306" s="94" t="s">
        <v>1703</v>
      </c>
      <c r="AE306" s="93" t="s">
        <v>922</v>
      </c>
    </row>
    <row r="307" spans="1:31" ht="60" hidden="1">
      <c r="A307" t="str">
        <f t="shared" si="17"/>
        <v>FADIRI132022</v>
      </c>
      <c r="B307" t="str">
        <f t="shared" si="18"/>
        <v>FADIRI132023</v>
      </c>
      <c r="C307" t="str">
        <f t="shared" si="19"/>
        <v>FADIRI132024</v>
      </c>
      <c r="D307" t="str">
        <f t="shared" si="20"/>
        <v>FADIRI132025</v>
      </c>
      <c r="E307" t="str">
        <f t="shared" si="20"/>
        <v>FADIRI132026</v>
      </c>
      <c r="F307" t="str">
        <f t="shared" si="20"/>
        <v>FADIRI132027</v>
      </c>
      <c r="G307" t="s">
        <v>1668</v>
      </c>
      <c r="H307" t="s">
        <v>1545</v>
      </c>
      <c r="I307" s="38" t="str">
        <f>VLOOKUP(J307,Planilha2!B:C,2,0)</f>
        <v>I13</v>
      </c>
      <c r="J307" s="99" t="s">
        <v>985</v>
      </c>
      <c r="K307" s="99" t="s">
        <v>145</v>
      </c>
      <c r="L307" s="99" t="s">
        <v>986</v>
      </c>
      <c r="M307" s="99" t="s">
        <v>988</v>
      </c>
      <c r="N307" s="99" t="s">
        <v>164</v>
      </c>
      <c r="O307" s="94" t="s">
        <v>1555</v>
      </c>
      <c r="P307" s="93" t="s">
        <v>44</v>
      </c>
      <c r="Q307" s="94">
        <v>0</v>
      </c>
      <c r="R307" s="94">
        <v>0</v>
      </c>
      <c r="S307" s="94">
        <v>2</v>
      </c>
      <c r="T307" s="94">
        <v>2</v>
      </c>
      <c r="U307" s="94">
        <v>3</v>
      </c>
      <c r="V307" s="94">
        <v>4</v>
      </c>
      <c r="W307" s="94">
        <v>5</v>
      </c>
      <c r="X307" s="94" t="s">
        <v>363</v>
      </c>
      <c r="Y307" s="94" t="s">
        <v>172</v>
      </c>
      <c r="Z307" s="94"/>
      <c r="AA307" s="93" t="s">
        <v>1735</v>
      </c>
      <c r="AB307" s="94"/>
      <c r="AC307" s="94"/>
      <c r="AD307" s="94" t="s">
        <v>1703</v>
      </c>
      <c r="AE307" s="93" t="s">
        <v>922</v>
      </c>
    </row>
    <row r="308" spans="1:31" ht="45" hidden="1">
      <c r="A308" t="str">
        <f t="shared" si="17"/>
        <v>FAEFIG072022</v>
      </c>
      <c r="B308" t="str">
        <f t="shared" si="18"/>
        <v>FAEFIG072023</v>
      </c>
      <c r="C308" t="str">
        <f t="shared" si="19"/>
        <v>FAEFIG072024</v>
      </c>
      <c r="D308" t="str">
        <f t="shared" si="20"/>
        <v>FAEFIG072025</v>
      </c>
      <c r="E308" t="str">
        <f t="shared" si="20"/>
        <v>FAEFIG072026</v>
      </c>
      <c r="F308" t="str">
        <f t="shared" si="20"/>
        <v>FAEFIG072027</v>
      </c>
      <c r="G308" t="s">
        <v>1739</v>
      </c>
      <c r="H308" t="s">
        <v>1429</v>
      </c>
      <c r="I308" s="38" t="str">
        <f>VLOOKUP(J308,Planilha2!B:C,2,0)</f>
        <v>G07</v>
      </c>
      <c r="J308" s="80" t="s">
        <v>1430</v>
      </c>
      <c r="K308" s="80" t="s">
        <v>145</v>
      </c>
      <c r="L308" s="80" t="s">
        <v>63</v>
      </c>
      <c r="M308" s="80" t="s">
        <v>715</v>
      </c>
      <c r="N308" s="80" t="s">
        <v>1431</v>
      </c>
      <c r="O308" s="71" t="s">
        <v>1432</v>
      </c>
      <c r="P308" s="69" t="s">
        <v>44</v>
      </c>
      <c r="Q308" s="71">
        <v>30</v>
      </c>
      <c r="R308" s="71">
        <v>32</v>
      </c>
      <c r="S308" s="71">
        <v>34</v>
      </c>
      <c r="T308" s="71">
        <v>36</v>
      </c>
      <c r="U308" s="71">
        <v>38</v>
      </c>
      <c r="V308" s="71">
        <v>38</v>
      </c>
      <c r="W308" s="71">
        <v>40</v>
      </c>
      <c r="X308" s="71" t="s">
        <v>142</v>
      </c>
      <c r="Y308" s="71" t="s">
        <v>172</v>
      </c>
      <c r="Z308" s="71"/>
      <c r="AA308" s="83" t="s">
        <v>382</v>
      </c>
      <c r="AB308" s="71"/>
      <c r="AC308" s="71"/>
      <c r="AD308" s="71" t="s">
        <v>1740</v>
      </c>
      <c r="AE308" s="69" t="s">
        <v>40</v>
      </c>
    </row>
    <row r="309" spans="1:31" ht="60" hidden="1">
      <c r="A309" t="str">
        <f t="shared" si="17"/>
        <v>FAEFIG012022</v>
      </c>
      <c r="B309" t="str">
        <f t="shared" si="18"/>
        <v>FAEFIG012023</v>
      </c>
      <c r="C309" t="str">
        <f t="shared" si="19"/>
        <v>FAEFIG012024</v>
      </c>
      <c r="D309" t="str">
        <f t="shared" si="20"/>
        <v>FAEFIG012025</v>
      </c>
      <c r="E309" t="str">
        <f t="shared" si="20"/>
        <v>FAEFIG012026</v>
      </c>
      <c r="F309" t="str">
        <f t="shared" si="20"/>
        <v>FAEFIG012027</v>
      </c>
      <c r="G309" t="s">
        <v>1739</v>
      </c>
      <c r="H309" t="s">
        <v>1429</v>
      </c>
      <c r="I309" s="38" t="str">
        <f>VLOOKUP(J309,Planilha2!B:C,2,0)</f>
        <v>G01</v>
      </c>
      <c r="J309" s="80" t="s">
        <v>41</v>
      </c>
      <c r="K309" s="80" t="s">
        <v>145</v>
      </c>
      <c r="L309" s="80" t="s">
        <v>1598</v>
      </c>
      <c r="M309" s="80" t="s">
        <v>715</v>
      </c>
      <c r="N309" s="80" t="s">
        <v>1431</v>
      </c>
      <c r="O309" s="71" t="s">
        <v>1435</v>
      </c>
      <c r="P309" s="69" t="s">
        <v>44</v>
      </c>
      <c r="Q309" s="71">
        <v>51</v>
      </c>
      <c r="R309" s="71">
        <v>52</v>
      </c>
      <c r="S309" s="71">
        <v>53</v>
      </c>
      <c r="T309" s="71">
        <v>55</v>
      </c>
      <c r="U309" s="71">
        <v>56</v>
      </c>
      <c r="V309" s="71">
        <v>58</v>
      </c>
      <c r="W309" s="71">
        <v>59</v>
      </c>
      <c r="X309" s="71" t="s">
        <v>142</v>
      </c>
      <c r="Y309" s="71" t="s">
        <v>172</v>
      </c>
      <c r="Z309" s="71"/>
      <c r="AA309" s="83" t="s">
        <v>382</v>
      </c>
      <c r="AB309" s="71"/>
      <c r="AC309" s="71"/>
      <c r="AD309" s="71" t="s">
        <v>1740</v>
      </c>
      <c r="AE309" s="69" t="s">
        <v>40</v>
      </c>
    </row>
    <row r="310" spans="1:31" ht="45" hidden="1">
      <c r="A310" t="str">
        <f t="shared" si="17"/>
        <v>FAEFIG022022</v>
      </c>
      <c r="B310" t="str">
        <f t="shared" si="18"/>
        <v>FAEFIG022023</v>
      </c>
      <c r="C310" t="str">
        <f t="shared" si="19"/>
        <v>FAEFIG022024</v>
      </c>
      <c r="D310" t="str">
        <f t="shared" si="20"/>
        <v>FAEFIG022025</v>
      </c>
      <c r="E310" t="str">
        <f t="shared" si="20"/>
        <v>FAEFIG022026</v>
      </c>
      <c r="F310" t="str">
        <f t="shared" si="20"/>
        <v>FAEFIG022027</v>
      </c>
      <c r="G310" t="s">
        <v>1739</v>
      </c>
      <c r="H310" t="s">
        <v>1429</v>
      </c>
      <c r="I310" s="38" t="str">
        <f>VLOOKUP(J310,Planilha2!B:C,2,0)</f>
        <v>G02</v>
      </c>
      <c r="J310" s="80" t="s">
        <v>1600</v>
      </c>
      <c r="K310" s="80" t="s">
        <v>145</v>
      </c>
      <c r="L310" s="80"/>
      <c r="M310" s="80" t="s">
        <v>717</v>
      </c>
      <c r="N310" s="80" t="s">
        <v>1431</v>
      </c>
      <c r="O310" s="71" t="s">
        <v>1561</v>
      </c>
      <c r="P310" s="69" t="s">
        <v>44</v>
      </c>
      <c r="Q310" s="71">
        <v>9.24</v>
      </c>
      <c r="R310" s="71">
        <v>9</v>
      </c>
      <c r="S310" s="71">
        <v>8.8000000000000007</v>
      </c>
      <c r="T310" s="71">
        <v>8.6</v>
      </c>
      <c r="U310" s="71">
        <v>8.4</v>
      </c>
      <c r="V310" s="71">
        <v>8.1999999999999993</v>
      </c>
      <c r="W310" s="71">
        <v>8</v>
      </c>
      <c r="X310" s="71" t="s">
        <v>142</v>
      </c>
      <c r="Y310" s="71" t="s">
        <v>172</v>
      </c>
      <c r="Z310" s="71"/>
      <c r="AA310" s="83" t="s">
        <v>382</v>
      </c>
      <c r="AB310" s="71"/>
      <c r="AC310" s="71"/>
      <c r="AD310" s="71" t="s">
        <v>1740</v>
      </c>
      <c r="AE310" s="69" t="s">
        <v>40</v>
      </c>
    </row>
    <row r="311" spans="1:31" ht="45" hidden="1">
      <c r="A311" t="str">
        <f t="shared" si="17"/>
        <v>FAEFIG032022</v>
      </c>
      <c r="B311" t="str">
        <f t="shared" si="18"/>
        <v>FAEFIG032023</v>
      </c>
      <c r="C311" t="str">
        <f t="shared" si="19"/>
        <v>FAEFIG032024</v>
      </c>
      <c r="D311" t="str">
        <f t="shared" si="20"/>
        <v>FAEFIG032025</v>
      </c>
      <c r="E311" t="str">
        <f t="shared" si="20"/>
        <v>FAEFIG032026</v>
      </c>
      <c r="F311" t="str">
        <f t="shared" si="20"/>
        <v>FAEFIG032027</v>
      </c>
      <c r="G311" t="s">
        <v>1739</v>
      </c>
      <c r="H311" t="s">
        <v>1429</v>
      </c>
      <c r="I311" s="38" t="str">
        <f>VLOOKUP(J311,Planilha2!B:C,2,0)</f>
        <v>G03</v>
      </c>
      <c r="J311" s="80" t="s">
        <v>1602</v>
      </c>
      <c r="K311" s="80" t="s">
        <v>165</v>
      </c>
      <c r="L311" s="84" t="s">
        <v>1439</v>
      </c>
      <c r="M311" s="80" t="s">
        <v>717</v>
      </c>
      <c r="N311" s="80" t="s">
        <v>1431</v>
      </c>
      <c r="O311" s="71" t="s">
        <v>1563</v>
      </c>
      <c r="P311" s="69" t="s">
        <v>44</v>
      </c>
      <c r="Q311" s="71">
        <v>5.6</v>
      </c>
      <c r="R311" s="71">
        <v>5.4</v>
      </c>
      <c r="S311" s="71">
        <v>5.4</v>
      </c>
      <c r="T311" s="71">
        <v>5.07</v>
      </c>
      <c r="U311" s="71">
        <v>5.07</v>
      </c>
      <c r="V311" s="71">
        <v>4.75</v>
      </c>
      <c r="W311" s="71">
        <v>4.75</v>
      </c>
      <c r="X311" s="71" t="s">
        <v>142</v>
      </c>
      <c r="Y311" s="71" t="s">
        <v>172</v>
      </c>
      <c r="Z311" s="71"/>
      <c r="AA311" s="83" t="s">
        <v>382</v>
      </c>
      <c r="AB311" s="71"/>
      <c r="AC311" s="71"/>
      <c r="AD311" s="71" t="s">
        <v>1740</v>
      </c>
      <c r="AE311" s="69" t="s">
        <v>40</v>
      </c>
    </row>
    <row r="312" spans="1:31" ht="45" hidden="1">
      <c r="A312" t="str">
        <f t="shared" si="17"/>
        <v>FAEFIG042022</v>
      </c>
      <c r="B312" t="str">
        <f t="shared" si="18"/>
        <v>FAEFIG042023</v>
      </c>
      <c r="C312" t="str">
        <f t="shared" si="19"/>
        <v>FAEFIG042024</v>
      </c>
      <c r="D312" t="str">
        <f t="shared" si="20"/>
        <v>FAEFIG042025</v>
      </c>
      <c r="E312" t="str">
        <f t="shared" si="20"/>
        <v>FAEFIG042026</v>
      </c>
      <c r="F312" t="str">
        <f t="shared" si="20"/>
        <v>FAEFIG042027</v>
      </c>
      <c r="G312" t="s">
        <v>1739</v>
      </c>
      <c r="H312" t="s">
        <v>1429</v>
      </c>
      <c r="I312" s="38" t="str">
        <f>VLOOKUP(J312,Planilha2!B:C,2,0)</f>
        <v>G04</v>
      </c>
      <c r="J312" s="80" t="s">
        <v>1603</v>
      </c>
      <c r="K312" s="80" t="s">
        <v>145</v>
      </c>
      <c r="L312" s="80"/>
      <c r="M312" s="80" t="s">
        <v>717</v>
      </c>
      <c r="N312" s="80" t="s">
        <v>1431</v>
      </c>
      <c r="O312" s="71"/>
      <c r="P312" s="69" t="s">
        <v>44</v>
      </c>
      <c r="Q312" s="71">
        <v>64.23</v>
      </c>
      <c r="R312" s="71">
        <v>64</v>
      </c>
      <c r="S312" s="71">
        <v>63</v>
      </c>
      <c r="T312" s="71">
        <v>62</v>
      </c>
      <c r="U312" s="71">
        <v>61</v>
      </c>
      <c r="V312" s="71">
        <v>60</v>
      </c>
      <c r="W312" s="71">
        <v>59</v>
      </c>
      <c r="X312" s="71" t="s">
        <v>142</v>
      </c>
      <c r="Y312" s="71" t="s">
        <v>172</v>
      </c>
      <c r="Z312" s="71"/>
      <c r="AA312" s="83" t="s">
        <v>382</v>
      </c>
      <c r="AB312" s="71"/>
      <c r="AC312" s="71"/>
      <c r="AD312" s="71" t="s">
        <v>1740</v>
      </c>
      <c r="AE312" s="69" t="s">
        <v>40</v>
      </c>
    </row>
    <row r="313" spans="1:31" ht="45" hidden="1">
      <c r="A313" t="str">
        <f t="shared" si="17"/>
        <v>FAEFIG052022</v>
      </c>
      <c r="B313" t="str">
        <f t="shared" si="18"/>
        <v>FAEFIG052023</v>
      </c>
      <c r="C313" t="str">
        <f t="shared" si="19"/>
        <v>FAEFIG052024</v>
      </c>
      <c r="D313" t="str">
        <f t="shared" si="20"/>
        <v>FAEFIG052025</v>
      </c>
      <c r="E313" t="str">
        <f t="shared" si="20"/>
        <v>FAEFIG052026</v>
      </c>
      <c r="F313" t="str">
        <f t="shared" si="20"/>
        <v>FAEFIG052027</v>
      </c>
      <c r="G313" t="s">
        <v>1739</v>
      </c>
      <c r="H313" t="s">
        <v>1429</v>
      </c>
      <c r="I313" s="38" t="str">
        <f>VLOOKUP(J313,Planilha2!B:C,2,0)</f>
        <v>G05</v>
      </c>
      <c r="J313" s="80" t="s">
        <v>1605</v>
      </c>
      <c r="K313" s="80" t="s">
        <v>165</v>
      </c>
      <c r="L313" s="84" t="s">
        <v>1439</v>
      </c>
      <c r="M313" s="80" t="s">
        <v>717</v>
      </c>
      <c r="N313" s="80" t="s">
        <v>1431</v>
      </c>
      <c r="O313" s="71"/>
      <c r="P313" s="69" t="s">
        <v>44</v>
      </c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83" t="s">
        <v>382</v>
      </c>
      <c r="AB313" s="71"/>
      <c r="AC313" s="71"/>
      <c r="AD313" s="71"/>
      <c r="AE313" s="69" t="s">
        <v>40</v>
      </c>
    </row>
    <row r="314" spans="1:31" ht="45" hidden="1">
      <c r="A314" t="str">
        <f t="shared" si="17"/>
        <v>FAEFIExcluído2022</v>
      </c>
      <c r="B314" t="str">
        <f t="shared" si="18"/>
        <v>FAEFIExcluído2023</v>
      </c>
      <c r="C314" t="str">
        <f t="shared" si="19"/>
        <v>FAEFIExcluído2024</v>
      </c>
      <c r="D314" t="str">
        <f t="shared" si="20"/>
        <v>FAEFIExcluído2025</v>
      </c>
      <c r="E314" t="str">
        <f t="shared" si="20"/>
        <v>FAEFIExcluído2026</v>
      </c>
      <c r="F314" t="str">
        <f t="shared" si="20"/>
        <v>FAEFIExcluído2027</v>
      </c>
      <c r="G314" t="s">
        <v>1739</v>
      </c>
      <c r="H314" t="s">
        <v>1429</v>
      </c>
      <c r="I314" s="38" t="str">
        <f>VLOOKUP(J314,Planilha2!B:C,2,0)</f>
        <v>Excluído</v>
      </c>
      <c r="J314" s="80" t="s">
        <v>1449</v>
      </c>
      <c r="K314" s="80" t="s">
        <v>165</v>
      </c>
      <c r="L314" s="80" t="s">
        <v>1450</v>
      </c>
      <c r="M314" s="80" t="s">
        <v>1451</v>
      </c>
      <c r="N314" s="80" t="s">
        <v>1452</v>
      </c>
      <c r="O314" s="71"/>
      <c r="P314" s="69" t="s">
        <v>44</v>
      </c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83" t="s">
        <v>382</v>
      </c>
      <c r="AB314" s="71"/>
      <c r="AC314" s="71"/>
      <c r="AD314" s="71"/>
      <c r="AE314" s="69" t="s">
        <v>40</v>
      </c>
    </row>
    <row r="315" spans="1:31" ht="45" hidden="1">
      <c r="A315" t="str">
        <f t="shared" si="17"/>
        <v>FAEFIG062022</v>
      </c>
      <c r="B315" t="str">
        <f t="shared" si="18"/>
        <v>FAEFIG062023</v>
      </c>
      <c r="C315" t="str">
        <f t="shared" si="19"/>
        <v>FAEFIG062024</v>
      </c>
      <c r="D315" t="str">
        <f t="shared" si="20"/>
        <v>FAEFIG062025</v>
      </c>
      <c r="E315" t="str">
        <f t="shared" si="20"/>
        <v>FAEFIG062026</v>
      </c>
      <c r="F315" t="str">
        <f t="shared" si="20"/>
        <v>FAEFIG062027</v>
      </c>
      <c r="G315" t="s">
        <v>1739</v>
      </c>
      <c r="H315" t="s">
        <v>1429</v>
      </c>
      <c r="I315" s="38" t="str">
        <f>VLOOKUP(J315,Planilha2!B:C,2,0)</f>
        <v>G06</v>
      </c>
      <c r="J315" s="80" t="s">
        <v>58</v>
      </c>
      <c r="K315" s="80" t="s">
        <v>145</v>
      </c>
      <c r="L315" s="80" t="s">
        <v>59</v>
      </c>
      <c r="M315" s="80" t="s">
        <v>164</v>
      </c>
      <c r="N315" s="80" t="s">
        <v>1431</v>
      </c>
      <c r="O315" s="71" t="s">
        <v>1570</v>
      </c>
      <c r="P315" s="69" t="s">
        <v>44</v>
      </c>
      <c r="Q315" s="71">
        <v>24.37</v>
      </c>
      <c r="R315" s="71">
        <v>26</v>
      </c>
      <c r="S315" s="71">
        <v>28</v>
      </c>
      <c r="T315" s="71">
        <v>30</v>
      </c>
      <c r="U315" s="71">
        <v>32</v>
      </c>
      <c r="V315" s="71">
        <v>34</v>
      </c>
      <c r="W315" s="71">
        <v>35</v>
      </c>
      <c r="X315" s="71" t="s">
        <v>142</v>
      </c>
      <c r="Y315" s="71" t="s">
        <v>172</v>
      </c>
      <c r="Z315" s="71"/>
      <c r="AA315" s="83" t="s">
        <v>382</v>
      </c>
      <c r="AB315" s="71"/>
      <c r="AC315" s="71"/>
      <c r="AD315" s="71" t="s">
        <v>1740</v>
      </c>
      <c r="AE315" s="69" t="s">
        <v>40</v>
      </c>
    </row>
    <row r="316" spans="1:31" ht="60" hidden="1">
      <c r="A316" t="str">
        <f t="shared" si="17"/>
        <v>FAEFIG082022</v>
      </c>
      <c r="B316" t="str">
        <f t="shared" si="18"/>
        <v>FAEFIG082023</v>
      </c>
      <c r="C316" t="str">
        <f t="shared" si="19"/>
        <v>FAEFIG082024</v>
      </c>
      <c r="D316" t="str">
        <f t="shared" si="20"/>
        <v>FAEFIG082025</v>
      </c>
      <c r="E316" t="str">
        <f t="shared" si="20"/>
        <v>FAEFIG082026</v>
      </c>
      <c r="F316" t="str">
        <f t="shared" si="20"/>
        <v>FAEFIG082027</v>
      </c>
      <c r="G316" t="s">
        <v>1739</v>
      </c>
      <c r="H316" t="s">
        <v>1429</v>
      </c>
      <c r="I316" s="38" t="str">
        <f>VLOOKUP(J316,Planilha2!B:C,2,0)</f>
        <v>G08</v>
      </c>
      <c r="J316" s="80" t="s">
        <v>722</v>
      </c>
      <c r="K316" s="80" t="s">
        <v>145</v>
      </c>
      <c r="L316" s="80" t="s">
        <v>723</v>
      </c>
      <c r="M316" s="80" t="s">
        <v>185</v>
      </c>
      <c r="N316" s="80" t="s">
        <v>1431</v>
      </c>
      <c r="O316" s="71" t="s">
        <v>1607</v>
      </c>
      <c r="P316" s="69" t="s">
        <v>44</v>
      </c>
      <c r="Q316" s="71">
        <v>22.22</v>
      </c>
      <c r="R316" s="71">
        <v>21</v>
      </c>
      <c r="S316" s="71">
        <v>20</v>
      </c>
      <c r="T316" s="71">
        <v>19</v>
      </c>
      <c r="U316" s="71">
        <v>18.5</v>
      </c>
      <c r="V316" s="71">
        <v>18</v>
      </c>
      <c r="W316" s="71">
        <v>18</v>
      </c>
      <c r="X316" s="71" t="s">
        <v>142</v>
      </c>
      <c r="Y316" s="71" t="s">
        <v>172</v>
      </c>
      <c r="Z316" s="71"/>
      <c r="AA316" s="83" t="s">
        <v>382</v>
      </c>
      <c r="AB316" s="71"/>
      <c r="AC316" s="71"/>
      <c r="AD316" s="71" t="s">
        <v>1740</v>
      </c>
      <c r="AE316" s="69" t="s">
        <v>40</v>
      </c>
    </row>
    <row r="317" spans="1:31" ht="45" hidden="1">
      <c r="A317" t="str">
        <f t="shared" si="17"/>
        <v>FAEFIG152022</v>
      </c>
      <c r="B317" t="str">
        <f t="shared" si="18"/>
        <v>FAEFIG152023</v>
      </c>
      <c r="C317" t="str">
        <f t="shared" si="19"/>
        <v>FAEFIG152024</v>
      </c>
      <c r="D317" t="str">
        <f t="shared" si="20"/>
        <v>FAEFIG152025</v>
      </c>
      <c r="E317" t="str">
        <f t="shared" si="20"/>
        <v>FAEFIG152026</v>
      </c>
      <c r="F317" t="str">
        <f t="shared" si="20"/>
        <v>FAEFIG152027</v>
      </c>
      <c r="G317" t="s">
        <v>1739</v>
      </c>
      <c r="H317" t="s">
        <v>1429</v>
      </c>
      <c r="I317" s="38" t="str">
        <f>VLOOKUP(J317,Planilha2!B:C,2,0)</f>
        <v>G15</v>
      </c>
      <c r="J317" s="80" t="s">
        <v>743</v>
      </c>
      <c r="K317" s="80" t="s">
        <v>145</v>
      </c>
      <c r="L317" s="80" t="s">
        <v>744</v>
      </c>
      <c r="M317" s="80" t="s">
        <v>164</v>
      </c>
      <c r="N317" s="80" t="s">
        <v>1431</v>
      </c>
      <c r="O317" s="71" t="s">
        <v>1456</v>
      </c>
      <c r="P317" s="69" t="s">
        <v>44</v>
      </c>
      <c r="Q317" s="71">
        <v>50</v>
      </c>
      <c r="R317" s="71">
        <v>100</v>
      </c>
      <c r="S317" s="71">
        <v>100</v>
      </c>
      <c r="T317" s="71">
        <v>100</v>
      </c>
      <c r="U317" s="71">
        <v>100</v>
      </c>
      <c r="V317" s="71">
        <v>100</v>
      </c>
      <c r="W317" s="71">
        <v>100</v>
      </c>
      <c r="X317" s="71" t="s">
        <v>171</v>
      </c>
      <c r="Y317" s="71" t="s">
        <v>172</v>
      </c>
      <c r="Z317" s="71"/>
      <c r="AA317" s="83" t="s">
        <v>382</v>
      </c>
      <c r="AB317" s="71"/>
      <c r="AC317" s="71"/>
      <c r="AD317" s="71" t="s">
        <v>1740</v>
      </c>
      <c r="AE317" s="69" t="s">
        <v>40</v>
      </c>
    </row>
    <row r="318" spans="1:31" ht="45" hidden="1">
      <c r="A318" t="str">
        <f t="shared" si="17"/>
        <v>FAEFIG162022</v>
      </c>
      <c r="B318" t="str">
        <f t="shared" si="18"/>
        <v>FAEFIG162023</v>
      </c>
      <c r="C318" t="str">
        <f t="shared" si="19"/>
        <v>FAEFIG162024</v>
      </c>
      <c r="D318" t="str">
        <f t="shared" si="20"/>
        <v>FAEFIG162025</v>
      </c>
      <c r="E318" t="str">
        <f t="shared" si="20"/>
        <v>FAEFIG162026</v>
      </c>
      <c r="F318" t="str">
        <f t="shared" si="20"/>
        <v>FAEFIG162027</v>
      </c>
      <c r="G318" t="s">
        <v>1739</v>
      </c>
      <c r="H318" t="s">
        <v>1429</v>
      </c>
      <c r="I318" s="38" t="str">
        <f>VLOOKUP(J318,Planilha2!B:C,2,0)</f>
        <v>G16</v>
      </c>
      <c r="J318" s="80" t="s">
        <v>1457</v>
      </c>
      <c r="K318" s="80" t="s">
        <v>165</v>
      </c>
      <c r="L318" s="80" t="s">
        <v>747</v>
      </c>
      <c r="M318" s="80" t="s">
        <v>164</v>
      </c>
      <c r="N318" s="80" t="s">
        <v>631</v>
      </c>
      <c r="O318" s="71"/>
      <c r="P318" s="69" t="s">
        <v>749</v>
      </c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83" t="s">
        <v>382</v>
      </c>
      <c r="AB318" s="71"/>
      <c r="AC318" s="71"/>
      <c r="AD318" s="71"/>
      <c r="AE318" s="69" t="s">
        <v>40</v>
      </c>
    </row>
    <row r="319" spans="1:31" ht="45" hidden="1">
      <c r="A319" t="str">
        <f t="shared" si="17"/>
        <v>FAEFIG092022</v>
      </c>
      <c r="B319" t="str">
        <f t="shared" si="18"/>
        <v>FAEFIG092023</v>
      </c>
      <c r="C319" t="str">
        <f t="shared" si="19"/>
        <v>FAEFIG092024</v>
      </c>
      <c r="D319" t="str">
        <f t="shared" si="20"/>
        <v>FAEFIG092025</v>
      </c>
      <c r="E319" t="str">
        <f t="shared" si="20"/>
        <v>FAEFIG092026</v>
      </c>
      <c r="F319" t="str">
        <f t="shared" si="20"/>
        <v>FAEFIG092027</v>
      </c>
      <c r="G319" t="s">
        <v>1739</v>
      </c>
      <c r="H319" t="s">
        <v>1429</v>
      </c>
      <c r="I319" s="38" t="str">
        <f>VLOOKUP(J319,Planilha2!B:C,2,0)</f>
        <v>G09</v>
      </c>
      <c r="J319" s="80" t="s">
        <v>1741</v>
      </c>
      <c r="K319" s="80" t="s">
        <v>145</v>
      </c>
      <c r="L319" s="80" t="s">
        <v>737</v>
      </c>
      <c r="M319" s="80" t="s">
        <v>164</v>
      </c>
      <c r="N319" s="80" t="s">
        <v>631</v>
      </c>
      <c r="O319" s="71" t="s">
        <v>1611</v>
      </c>
      <c r="P319" s="69" t="s">
        <v>69</v>
      </c>
      <c r="Q319" s="71">
        <v>3.3</v>
      </c>
      <c r="R319" s="71">
        <v>3.3</v>
      </c>
      <c r="S319" s="71">
        <v>3.3</v>
      </c>
      <c r="T319" s="71">
        <v>3.3</v>
      </c>
      <c r="U319" s="71">
        <v>3.3</v>
      </c>
      <c r="V319" s="71">
        <v>3.67</v>
      </c>
      <c r="W319" s="71">
        <v>3.67</v>
      </c>
      <c r="X319" s="71" t="s">
        <v>142</v>
      </c>
      <c r="Y319" s="71" t="s">
        <v>172</v>
      </c>
      <c r="Z319" s="71"/>
      <c r="AA319" s="83" t="s">
        <v>382</v>
      </c>
      <c r="AB319" s="71"/>
      <c r="AC319" s="71"/>
      <c r="AD319" s="71" t="s">
        <v>1740</v>
      </c>
      <c r="AE319" s="69" t="s">
        <v>40</v>
      </c>
    </row>
    <row r="320" spans="1:31" ht="45" hidden="1">
      <c r="A320" t="str">
        <f t="shared" si="17"/>
        <v>FAEFIG112022</v>
      </c>
      <c r="B320" t="str">
        <f t="shared" si="18"/>
        <v>FAEFIG112023</v>
      </c>
      <c r="C320" t="str">
        <f t="shared" si="19"/>
        <v>FAEFIG112024</v>
      </c>
      <c r="D320" t="str">
        <f t="shared" si="20"/>
        <v>FAEFIG112025</v>
      </c>
      <c r="E320" t="str">
        <f t="shared" si="20"/>
        <v>FAEFIG112026</v>
      </c>
      <c r="F320" t="str">
        <f t="shared" si="20"/>
        <v>FAEFIG112027</v>
      </c>
      <c r="G320" t="s">
        <v>1739</v>
      </c>
      <c r="H320" t="s">
        <v>1429</v>
      </c>
      <c r="I320" s="38" t="str">
        <f>VLOOKUP(J320,Planilha2!B:C,2,0)</f>
        <v>G11</v>
      </c>
      <c r="J320" s="80" t="s">
        <v>1742</v>
      </c>
      <c r="K320" s="80" t="s">
        <v>145</v>
      </c>
      <c r="L320" s="80" t="s">
        <v>737</v>
      </c>
      <c r="M320" s="80" t="s">
        <v>164</v>
      </c>
      <c r="N320" s="80" t="s">
        <v>631</v>
      </c>
      <c r="O320" s="71" t="s">
        <v>1612</v>
      </c>
      <c r="P320" s="69" t="s">
        <v>69</v>
      </c>
      <c r="Q320" s="71">
        <v>3.3</v>
      </c>
      <c r="R320" s="71">
        <v>3.3</v>
      </c>
      <c r="S320" s="71">
        <v>3.3</v>
      </c>
      <c r="T320" s="71">
        <v>3.3</v>
      </c>
      <c r="U320" s="71">
        <v>3.3</v>
      </c>
      <c r="V320" s="71">
        <v>3.67</v>
      </c>
      <c r="W320" s="71">
        <v>3.67</v>
      </c>
      <c r="X320" s="71" t="s">
        <v>142</v>
      </c>
      <c r="Y320" s="71" t="s">
        <v>172</v>
      </c>
      <c r="Z320" s="71"/>
      <c r="AA320" s="83" t="s">
        <v>382</v>
      </c>
      <c r="AB320" s="71"/>
      <c r="AC320" s="71"/>
      <c r="AD320" s="71" t="s">
        <v>1740</v>
      </c>
      <c r="AE320" s="69" t="s">
        <v>40</v>
      </c>
    </row>
    <row r="321" spans="1:31" ht="45" hidden="1">
      <c r="A321" t="str">
        <f t="shared" si="17"/>
        <v>FAEFIG172022</v>
      </c>
      <c r="B321" t="str">
        <f t="shared" si="18"/>
        <v>FAEFIG172023</v>
      </c>
      <c r="C321" t="str">
        <f t="shared" si="19"/>
        <v>FAEFIG172024</v>
      </c>
      <c r="D321" t="str">
        <f t="shared" si="20"/>
        <v>FAEFIG172025</v>
      </c>
      <c r="E321" t="str">
        <f t="shared" si="20"/>
        <v>FAEFIG172026</v>
      </c>
      <c r="F321" t="str">
        <f t="shared" si="20"/>
        <v>FAEFIG172027</v>
      </c>
      <c r="G321" t="s">
        <v>1739</v>
      </c>
      <c r="H321" t="s">
        <v>1429</v>
      </c>
      <c r="I321" s="38" t="str">
        <f>VLOOKUP(J321,Planilha2!B:C,2,0)</f>
        <v>G17</v>
      </c>
      <c r="J321" s="80" t="s">
        <v>750</v>
      </c>
      <c r="K321" s="80" t="s">
        <v>165</v>
      </c>
      <c r="L321" s="80" t="s">
        <v>751</v>
      </c>
      <c r="M321" s="80" t="s">
        <v>164</v>
      </c>
      <c r="N321" s="80" t="s">
        <v>1452</v>
      </c>
      <c r="O321" s="71"/>
      <c r="P321" s="69" t="s">
        <v>44</v>
      </c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83" t="s">
        <v>382</v>
      </c>
      <c r="AB321" s="71"/>
      <c r="AC321" s="71"/>
      <c r="AD321" s="71"/>
      <c r="AE321" s="69" t="s">
        <v>40</v>
      </c>
    </row>
    <row r="322" spans="1:31" ht="45">
      <c r="A322" t="str">
        <f t="shared" si="17"/>
        <v>FAEFIEC012022</v>
      </c>
      <c r="B322" t="str">
        <f t="shared" si="18"/>
        <v>FAEFIEC012023</v>
      </c>
      <c r="C322" t="str">
        <f t="shared" si="19"/>
        <v>FAEFIEC012024</v>
      </c>
      <c r="D322" t="str">
        <f t="shared" si="20"/>
        <v>FAEFIEC012025</v>
      </c>
      <c r="E322" t="str">
        <f t="shared" si="20"/>
        <v>FAEFIEC012026</v>
      </c>
      <c r="F322" t="str">
        <f t="shared" si="20"/>
        <v>FAEFIEC012027</v>
      </c>
      <c r="G322" t="s">
        <v>1739</v>
      </c>
      <c r="H322" t="s">
        <v>1429</v>
      </c>
      <c r="I322" s="38" t="str">
        <f>VLOOKUP(J322,Planilha2!B:C,2,0)</f>
        <v>EC01</v>
      </c>
      <c r="J322" s="80" t="s">
        <v>378</v>
      </c>
      <c r="K322" s="80" t="s">
        <v>145</v>
      </c>
      <c r="L322" s="80" t="s">
        <v>379</v>
      </c>
      <c r="M322" s="80" t="s">
        <v>381</v>
      </c>
      <c r="N322" s="80" t="s">
        <v>385</v>
      </c>
      <c r="O322" s="71" t="s">
        <v>1572</v>
      </c>
      <c r="P322" s="69" t="s">
        <v>44</v>
      </c>
      <c r="Q322" s="71">
        <v>63.6</v>
      </c>
      <c r="R322" s="71">
        <v>70</v>
      </c>
      <c r="S322" s="71">
        <v>75</v>
      </c>
      <c r="T322" s="71">
        <v>80</v>
      </c>
      <c r="U322" s="71">
        <v>85</v>
      </c>
      <c r="V322" s="71">
        <v>95</v>
      </c>
      <c r="W322" s="71">
        <v>100</v>
      </c>
      <c r="X322" s="71" t="s">
        <v>171</v>
      </c>
      <c r="Y322" s="71" t="s">
        <v>172</v>
      </c>
      <c r="Z322" s="71"/>
      <c r="AA322" s="83" t="s">
        <v>382</v>
      </c>
      <c r="AB322" s="71"/>
      <c r="AC322" s="71"/>
      <c r="AD322" s="71" t="s">
        <v>1740</v>
      </c>
      <c r="AE322" s="69" t="s">
        <v>40</v>
      </c>
    </row>
    <row r="323" spans="1:31" ht="45" hidden="1">
      <c r="A323" t="str">
        <f t="shared" si="17"/>
        <v>FAEFIExcluído2022</v>
      </c>
      <c r="B323" t="str">
        <f t="shared" si="18"/>
        <v>FAEFIExcluído2023</v>
      </c>
      <c r="C323" t="str">
        <f t="shared" si="19"/>
        <v>FAEFIExcluído2024</v>
      </c>
      <c r="D323" t="str">
        <f t="shared" si="20"/>
        <v>FAEFIExcluído2025</v>
      </c>
      <c r="E323" t="str">
        <f t="shared" si="20"/>
        <v>FAEFIExcluído2026</v>
      </c>
      <c r="F323" t="str">
        <f t="shared" si="20"/>
        <v>FAEFIExcluído2027</v>
      </c>
      <c r="G323" t="s">
        <v>1739</v>
      </c>
      <c r="H323" t="s">
        <v>1429</v>
      </c>
      <c r="I323" s="38" t="str">
        <f>VLOOKUP(J323,Planilha2!B:C,2,0)</f>
        <v>Excluído</v>
      </c>
      <c r="J323" s="80" t="s">
        <v>1464</v>
      </c>
      <c r="K323" s="80" t="s">
        <v>165</v>
      </c>
      <c r="L323" s="80" t="s">
        <v>1465</v>
      </c>
      <c r="M323" s="80" t="s">
        <v>164</v>
      </c>
      <c r="N323" s="80" t="s">
        <v>1452</v>
      </c>
      <c r="O323" s="71"/>
      <c r="P323" s="69" t="s">
        <v>44</v>
      </c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83" t="s">
        <v>382</v>
      </c>
      <c r="AB323" s="71"/>
      <c r="AC323" s="71"/>
      <c r="AD323" s="71"/>
      <c r="AE323" s="69" t="s">
        <v>40</v>
      </c>
    </row>
    <row r="324" spans="1:31" ht="60" hidden="1">
      <c r="A324" t="str">
        <f t="shared" ref="A324:A387" si="21">$G324&amp;$I324&amp;R$1</f>
        <v>FAEFIG192022</v>
      </c>
      <c r="B324" t="str">
        <f t="shared" ref="B324:B387" si="22">$G324&amp;$I324&amp;S$1</f>
        <v>FAEFIG192023</v>
      </c>
      <c r="C324" t="str">
        <f t="shared" ref="C324:C387" si="23">$G324&amp;$I324&amp;T$1</f>
        <v>FAEFIG192024</v>
      </c>
      <c r="D324" t="str">
        <f t="shared" ref="D324:F387" si="24">$G324&amp;$I324&amp;U$1</f>
        <v>FAEFIG192025</v>
      </c>
      <c r="E324" t="str">
        <f t="shared" si="24"/>
        <v>FAEFIG192026</v>
      </c>
      <c r="F324" t="str">
        <f t="shared" si="24"/>
        <v>FAEFIG192027</v>
      </c>
      <c r="G324" t="s">
        <v>1739</v>
      </c>
      <c r="H324" t="s">
        <v>1429</v>
      </c>
      <c r="I324" s="38" t="str">
        <f>VLOOKUP(J324,Planilha2!B:C,2,0)</f>
        <v>G19</v>
      </c>
      <c r="J324" s="80" t="s">
        <v>759</v>
      </c>
      <c r="K324" s="80" t="s">
        <v>165</v>
      </c>
      <c r="L324" s="80" t="s">
        <v>760</v>
      </c>
      <c r="M324" s="80" t="s">
        <v>164</v>
      </c>
      <c r="N324" s="80" t="s">
        <v>1452</v>
      </c>
      <c r="O324" s="71"/>
      <c r="P324" s="69" t="s">
        <v>44</v>
      </c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83" t="s">
        <v>382</v>
      </c>
      <c r="AB324" s="71"/>
      <c r="AC324" s="71"/>
      <c r="AD324" s="71"/>
      <c r="AE324" s="69" t="s">
        <v>40</v>
      </c>
    </row>
    <row r="325" spans="1:31" ht="45" hidden="1">
      <c r="A325" t="str">
        <f t="shared" si="21"/>
        <v>FAEFIG182022</v>
      </c>
      <c r="B325" t="str">
        <f t="shared" si="22"/>
        <v>FAEFIG182023</v>
      </c>
      <c r="C325" t="str">
        <f t="shared" si="23"/>
        <v>FAEFIG182024</v>
      </c>
      <c r="D325" t="str">
        <f t="shared" si="24"/>
        <v>FAEFIG182025</v>
      </c>
      <c r="E325" t="str">
        <f t="shared" si="24"/>
        <v>FAEFIG182026</v>
      </c>
      <c r="F325" t="str">
        <f t="shared" si="24"/>
        <v>FAEFIG182027</v>
      </c>
      <c r="G325" t="s">
        <v>1739</v>
      </c>
      <c r="H325" t="s">
        <v>1429</v>
      </c>
      <c r="I325" s="38" t="str">
        <f>VLOOKUP(J325,Planilha2!B:C,2,0)</f>
        <v>G18</v>
      </c>
      <c r="J325" s="80" t="s">
        <v>755</v>
      </c>
      <c r="K325" s="69" t="s">
        <v>165</v>
      </c>
      <c r="L325" s="80" t="s">
        <v>1469</v>
      </c>
      <c r="M325" s="80" t="s">
        <v>164</v>
      </c>
      <c r="N325" s="80" t="s">
        <v>1452</v>
      </c>
      <c r="O325" s="69"/>
      <c r="P325" s="69" t="s">
        <v>994</v>
      </c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83" t="s">
        <v>382</v>
      </c>
      <c r="AB325" s="69"/>
      <c r="AC325" s="69"/>
      <c r="AD325" s="69"/>
      <c r="AE325" s="69" t="s">
        <v>40</v>
      </c>
    </row>
    <row r="326" spans="1:31" ht="45" hidden="1">
      <c r="A326" t="str">
        <f t="shared" si="21"/>
        <v>FAEFIG202022</v>
      </c>
      <c r="B326" t="str">
        <f t="shared" si="22"/>
        <v>FAEFIG202023</v>
      </c>
      <c r="C326" t="str">
        <f t="shared" si="23"/>
        <v>FAEFIG202024</v>
      </c>
      <c r="D326" t="str">
        <f t="shared" si="24"/>
        <v>FAEFIG202025</v>
      </c>
      <c r="E326" t="str">
        <f t="shared" si="24"/>
        <v>FAEFIG202026</v>
      </c>
      <c r="F326" t="str">
        <f t="shared" si="24"/>
        <v>FAEFIG202027</v>
      </c>
      <c r="G326" t="s">
        <v>1739</v>
      </c>
      <c r="H326" t="s">
        <v>1429</v>
      </c>
      <c r="I326" s="38" t="str">
        <f>VLOOKUP(J326,Planilha2!B:C,2,0)</f>
        <v>G20</v>
      </c>
      <c r="J326" s="80" t="s">
        <v>762</v>
      </c>
      <c r="K326" s="69" t="s">
        <v>165</v>
      </c>
      <c r="L326" s="80" t="s">
        <v>1473</v>
      </c>
      <c r="M326" s="80" t="s">
        <v>164</v>
      </c>
      <c r="N326" s="80" t="s">
        <v>1452</v>
      </c>
      <c r="O326" s="69"/>
      <c r="P326" s="69" t="s">
        <v>994</v>
      </c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83" t="s">
        <v>382</v>
      </c>
      <c r="AB326" s="69"/>
      <c r="AC326" s="69"/>
      <c r="AD326" s="69"/>
      <c r="AE326" s="69" t="s">
        <v>40</v>
      </c>
    </row>
    <row r="327" spans="1:31" ht="45" hidden="1">
      <c r="A327" t="str">
        <f t="shared" si="21"/>
        <v>FAEFIPP022022</v>
      </c>
      <c r="B327" t="str">
        <f t="shared" si="22"/>
        <v>FAEFIPP022023</v>
      </c>
      <c r="C327" t="str">
        <f t="shared" si="23"/>
        <v>FAEFIPP022024</v>
      </c>
      <c r="D327" t="str">
        <f t="shared" si="24"/>
        <v>FAEFIPP022025</v>
      </c>
      <c r="E327" t="str">
        <f t="shared" si="24"/>
        <v>FAEFIPP022026</v>
      </c>
      <c r="F327" t="str">
        <f t="shared" si="24"/>
        <v>FAEFIPP022027</v>
      </c>
      <c r="G327" t="s">
        <v>1739</v>
      </c>
      <c r="H327" t="s">
        <v>1476</v>
      </c>
      <c r="I327" s="38" t="str">
        <f>VLOOKUP(J327,Planilha2!B:C,2,0)</f>
        <v>PP02</v>
      </c>
      <c r="J327" s="80" t="s">
        <v>1615</v>
      </c>
      <c r="K327" s="80" t="s">
        <v>145</v>
      </c>
      <c r="L327" s="80" t="s">
        <v>1743</v>
      </c>
      <c r="M327" s="80" t="s">
        <v>1040</v>
      </c>
      <c r="N327" s="80" t="s">
        <v>1478</v>
      </c>
      <c r="O327" s="86" t="s">
        <v>1744</v>
      </c>
      <c r="P327" s="69" t="s">
        <v>69</v>
      </c>
      <c r="Q327" s="75">
        <v>3</v>
      </c>
      <c r="R327" s="75">
        <v>3</v>
      </c>
      <c r="S327" s="75">
        <v>3</v>
      </c>
      <c r="T327" s="75">
        <v>3</v>
      </c>
      <c r="U327" s="75">
        <v>4</v>
      </c>
      <c r="V327" s="75">
        <v>4</v>
      </c>
      <c r="W327" s="75">
        <v>4</v>
      </c>
      <c r="X327" s="71" t="s">
        <v>142</v>
      </c>
      <c r="Y327" s="71" t="s">
        <v>172</v>
      </c>
      <c r="Z327" s="71"/>
      <c r="AA327" s="83" t="s">
        <v>382</v>
      </c>
      <c r="AB327" s="71"/>
      <c r="AC327" s="71"/>
      <c r="AD327" s="71" t="s">
        <v>1740</v>
      </c>
      <c r="AE327" s="69" t="s">
        <v>1030</v>
      </c>
    </row>
    <row r="328" spans="1:31" ht="45" hidden="1">
      <c r="A328" t="str">
        <f t="shared" si="21"/>
        <v>FAEFIPP032022</v>
      </c>
      <c r="B328" t="str">
        <f t="shared" si="22"/>
        <v>FAEFIPP032023</v>
      </c>
      <c r="C328" t="str">
        <f t="shared" si="23"/>
        <v>FAEFIPP032024</v>
      </c>
      <c r="D328" t="str">
        <f t="shared" si="24"/>
        <v>FAEFIPP032025</v>
      </c>
      <c r="E328" t="str">
        <f t="shared" si="24"/>
        <v>FAEFIPP032026</v>
      </c>
      <c r="F328" t="str">
        <f t="shared" si="24"/>
        <v>FAEFIPP032027</v>
      </c>
      <c r="G328" t="s">
        <v>1739</v>
      </c>
      <c r="H328" t="s">
        <v>1476</v>
      </c>
      <c r="I328" s="38" t="str">
        <f>VLOOKUP(J328,Planilha2!B:C,2,0)</f>
        <v>PP03</v>
      </c>
      <c r="J328" s="80" t="s">
        <v>1618</v>
      </c>
      <c r="K328" s="80" t="s">
        <v>145</v>
      </c>
      <c r="L328" s="80" t="s">
        <v>1619</v>
      </c>
      <c r="M328" s="80" t="s">
        <v>139</v>
      </c>
      <c r="N328" s="80" t="s">
        <v>1478</v>
      </c>
      <c r="O328" s="86" t="s">
        <v>1484</v>
      </c>
      <c r="P328" s="69" t="s">
        <v>309</v>
      </c>
      <c r="Q328" s="75">
        <v>25</v>
      </c>
      <c r="R328" s="75">
        <v>25</v>
      </c>
      <c r="S328" s="75">
        <v>26</v>
      </c>
      <c r="T328" s="75">
        <v>28</v>
      </c>
      <c r="U328" s="75">
        <v>30</v>
      </c>
      <c r="V328" s="75">
        <v>32</v>
      </c>
      <c r="W328" s="75">
        <v>35</v>
      </c>
      <c r="X328" s="71" t="s">
        <v>142</v>
      </c>
      <c r="Y328" s="71" t="s">
        <v>172</v>
      </c>
      <c r="Z328" s="71"/>
      <c r="AA328" s="83" t="s">
        <v>382</v>
      </c>
      <c r="AB328" s="71"/>
      <c r="AC328" s="71"/>
      <c r="AD328" s="71" t="s">
        <v>1740</v>
      </c>
      <c r="AE328" s="69" t="s">
        <v>1030</v>
      </c>
    </row>
    <row r="329" spans="1:31" ht="45" hidden="1">
      <c r="A329" t="str">
        <f t="shared" si="21"/>
        <v>FAEFIPP012022</v>
      </c>
      <c r="B329" t="str">
        <f t="shared" si="22"/>
        <v>FAEFIPP012023</v>
      </c>
      <c r="C329" t="str">
        <f t="shared" si="23"/>
        <v>FAEFIPP012024</v>
      </c>
      <c r="D329" t="str">
        <f t="shared" si="24"/>
        <v>FAEFIPP012025</v>
      </c>
      <c r="E329" t="str">
        <f t="shared" si="24"/>
        <v>FAEFIPP012026</v>
      </c>
      <c r="F329" t="str">
        <f t="shared" si="24"/>
        <v>FAEFIPP012027</v>
      </c>
      <c r="G329" t="s">
        <v>1739</v>
      </c>
      <c r="H329" t="s">
        <v>1476</v>
      </c>
      <c r="I329" s="38" t="str">
        <f>VLOOKUP(J329,Planilha2!B:C,2,0)</f>
        <v>PP01</v>
      </c>
      <c r="J329" s="80" t="s">
        <v>1745</v>
      </c>
      <c r="K329" s="80" t="s">
        <v>145</v>
      </c>
      <c r="L329" s="80" t="s">
        <v>1746</v>
      </c>
      <c r="M329" s="80" t="s">
        <v>139</v>
      </c>
      <c r="N329" s="80" t="s">
        <v>1036</v>
      </c>
      <c r="O329" s="86" t="s">
        <v>1747</v>
      </c>
      <c r="P329" s="69" t="s">
        <v>994</v>
      </c>
      <c r="Q329" s="75">
        <v>0</v>
      </c>
      <c r="R329" s="75">
        <v>0</v>
      </c>
      <c r="S329" s="75">
        <v>0</v>
      </c>
      <c r="T329" s="75">
        <v>0</v>
      </c>
      <c r="U329" s="75">
        <v>2</v>
      </c>
      <c r="V329" s="75">
        <v>2</v>
      </c>
      <c r="W329" s="75">
        <v>2</v>
      </c>
      <c r="X329" s="71" t="s">
        <v>142</v>
      </c>
      <c r="Y329" s="71" t="s">
        <v>172</v>
      </c>
      <c r="Z329" s="71"/>
      <c r="AA329" s="83" t="s">
        <v>382</v>
      </c>
      <c r="AB329" s="71"/>
      <c r="AC329" s="71"/>
      <c r="AD329" s="71" t="s">
        <v>1740</v>
      </c>
      <c r="AE329" s="69" t="s">
        <v>1030</v>
      </c>
    </row>
    <row r="330" spans="1:31" ht="45" hidden="1">
      <c r="A330" t="str">
        <f t="shared" si="21"/>
        <v>FAEFIExcluído2022</v>
      </c>
      <c r="B330" t="str">
        <f t="shared" si="22"/>
        <v>FAEFIExcluído2023</v>
      </c>
      <c r="C330" t="str">
        <f t="shared" si="23"/>
        <v>FAEFIExcluído2024</v>
      </c>
      <c r="D330" t="str">
        <f t="shared" si="24"/>
        <v>FAEFIExcluído2025</v>
      </c>
      <c r="E330" t="str">
        <f t="shared" si="24"/>
        <v>FAEFIExcluído2026</v>
      </c>
      <c r="F330" t="str">
        <f t="shared" si="24"/>
        <v>FAEFIExcluído2027</v>
      </c>
      <c r="G330" t="s">
        <v>1739</v>
      </c>
      <c r="H330" t="s">
        <v>1476</v>
      </c>
      <c r="I330" s="38" t="str">
        <f>VLOOKUP(J330,Planilha2!B:C,2,0)</f>
        <v>Excluído</v>
      </c>
      <c r="J330" s="80" t="s">
        <v>1489</v>
      </c>
      <c r="K330" s="80" t="s">
        <v>165</v>
      </c>
      <c r="L330" s="80" t="s">
        <v>1748</v>
      </c>
      <c r="M330" s="80" t="s">
        <v>139</v>
      </c>
      <c r="N330" s="80" t="s">
        <v>1036</v>
      </c>
      <c r="O330" s="86"/>
      <c r="P330" s="69" t="s">
        <v>1070</v>
      </c>
      <c r="Q330" s="75"/>
      <c r="R330" s="75"/>
      <c r="S330" s="75"/>
      <c r="T330" s="75"/>
      <c r="U330" s="75"/>
      <c r="V330" s="75"/>
      <c r="W330" s="75"/>
      <c r="X330" s="71"/>
      <c r="Y330" s="71"/>
      <c r="Z330" s="71"/>
      <c r="AA330" s="83" t="s">
        <v>382</v>
      </c>
      <c r="AB330" s="71"/>
      <c r="AC330" s="71"/>
      <c r="AD330" s="71"/>
      <c r="AE330" s="69" t="s">
        <v>1030</v>
      </c>
    </row>
    <row r="331" spans="1:31" ht="45" hidden="1">
      <c r="A331" t="str">
        <f t="shared" si="21"/>
        <v>FAEFIExcluído2022</v>
      </c>
      <c r="B331" t="str">
        <f t="shared" si="22"/>
        <v>FAEFIExcluído2023</v>
      </c>
      <c r="C331" t="str">
        <f t="shared" si="23"/>
        <v>FAEFIExcluído2024</v>
      </c>
      <c r="D331" t="str">
        <f t="shared" si="24"/>
        <v>FAEFIExcluído2025</v>
      </c>
      <c r="E331" t="str">
        <f t="shared" si="24"/>
        <v>FAEFIExcluído2026</v>
      </c>
      <c r="F331" t="str">
        <f t="shared" si="24"/>
        <v>FAEFIExcluído2027</v>
      </c>
      <c r="G331" t="s">
        <v>1739</v>
      </c>
      <c r="H331" t="s">
        <v>1476</v>
      </c>
      <c r="I331" s="38" t="str">
        <f>VLOOKUP(J331,Planilha2!B:C,2,0)</f>
        <v>Excluído</v>
      </c>
      <c r="J331" s="80" t="s">
        <v>1493</v>
      </c>
      <c r="K331" s="80" t="s">
        <v>165</v>
      </c>
      <c r="L331" s="80" t="s">
        <v>1749</v>
      </c>
      <c r="M331" s="80" t="s">
        <v>139</v>
      </c>
      <c r="N331" s="80" t="s">
        <v>1036</v>
      </c>
      <c r="O331" s="86"/>
      <c r="P331" s="69" t="s">
        <v>1070</v>
      </c>
      <c r="Q331" s="75"/>
      <c r="R331" s="75"/>
      <c r="S331" s="75"/>
      <c r="T331" s="75"/>
      <c r="U331" s="75"/>
      <c r="V331" s="75"/>
      <c r="W331" s="75"/>
      <c r="X331" s="71"/>
      <c r="Y331" s="71"/>
      <c r="Z331" s="71"/>
      <c r="AA331" s="83" t="s">
        <v>382</v>
      </c>
      <c r="AB331" s="71"/>
      <c r="AC331" s="71"/>
      <c r="AD331" s="71"/>
      <c r="AE331" s="69" t="s">
        <v>1030</v>
      </c>
    </row>
    <row r="332" spans="1:31" ht="45" hidden="1">
      <c r="A332" t="str">
        <f t="shared" si="21"/>
        <v>FAEFIPP042022</v>
      </c>
      <c r="B332" t="str">
        <f t="shared" si="22"/>
        <v>FAEFIPP042023</v>
      </c>
      <c r="C332" t="str">
        <f t="shared" si="23"/>
        <v>FAEFIPP042024</v>
      </c>
      <c r="D332" t="str">
        <f t="shared" si="24"/>
        <v>FAEFIPP042025</v>
      </c>
      <c r="E332" t="str">
        <f t="shared" si="24"/>
        <v>FAEFIPP042026</v>
      </c>
      <c r="F332" t="str">
        <f t="shared" si="24"/>
        <v>FAEFIPP042027</v>
      </c>
      <c r="G332" t="s">
        <v>1739</v>
      </c>
      <c r="H332" t="s">
        <v>1476</v>
      </c>
      <c r="I332" s="38" t="str">
        <f>VLOOKUP(J332,Planilha2!B:C,2,0)</f>
        <v>PP04</v>
      </c>
      <c r="J332" s="80" t="s">
        <v>1750</v>
      </c>
      <c r="K332" s="80" t="s">
        <v>165</v>
      </c>
      <c r="L332" s="80" t="s">
        <v>1751</v>
      </c>
      <c r="M332" s="80" t="s">
        <v>139</v>
      </c>
      <c r="N332" s="80" t="s">
        <v>1036</v>
      </c>
      <c r="O332" s="86"/>
      <c r="P332" s="69" t="s">
        <v>44</v>
      </c>
      <c r="Q332" s="75"/>
      <c r="R332" s="75"/>
      <c r="S332" s="75"/>
      <c r="T332" s="75"/>
      <c r="U332" s="75"/>
      <c r="V332" s="75"/>
      <c r="W332" s="75"/>
      <c r="X332" s="71"/>
      <c r="Y332" s="71"/>
      <c r="Z332" s="71"/>
      <c r="AA332" s="83" t="s">
        <v>382</v>
      </c>
      <c r="AB332" s="71"/>
      <c r="AC332" s="71"/>
      <c r="AD332" s="71"/>
      <c r="AE332" s="69" t="s">
        <v>1030</v>
      </c>
    </row>
    <row r="333" spans="1:31" ht="45" hidden="1">
      <c r="A333" t="str">
        <f t="shared" si="21"/>
        <v>FAEFIPP082022</v>
      </c>
      <c r="B333" t="str">
        <f t="shared" si="22"/>
        <v>FAEFIPP082023</v>
      </c>
      <c r="C333" t="str">
        <f t="shared" si="23"/>
        <v>FAEFIPP082024</v>
      </c>
      <c r="D333" t="str">
        <f t="shared" si="24"/>
        <v>FAEFIPP082025</v>
      </c>
      <c r="E333" t="str">
        <f t="shared" si="24"/>
        <v>FAEFIPP082026</v>
      </c>
      <c r="F333" t="str">
        <f t="shared" si="24"/>
        <v>FAEFIPP082027</v>
      </c>
      <c r="G333" t="s">
        <v>1739</v>
      </c>
      <c r="H333" t="s">
        <v>1476</v>
      </c>
      <c r="I333" s="38" t="str">
        <f>VLOOKUP(J333,Planilha2!B:C,2,0)</f>
        <v>PP08</v>
      </c>
      <c r="J333" s="80" t="s">
        <v>1752</v>
      </c>
      <c r="K333" s="80" t="s">
        <v>165</v>
      </c>
      <c r="L333" s="80" t="s">
        <v>1753</v>
      </c>
      <c r="M333" s="80" t="s">
        <v>381</v>
      </c>
      <c r="N333" s="80" t="s">
        <v>1501</v>
      </c>
      <c r="O333" s="86"/>
      <c r="P333" s="69" t="s">
        <v>44</v>
      </c>
      <c r="Q333" s="75"/>
      <c r="R333" s="75"/>
      <c r="S333" s="75"/>
      <c r="T333" s="75"/>
      <c r="U333" s="75"/>
      <c r="V333" s="75"/>
      <c r="W333" s="75"/>
      <c r="X333" s="71"/>
      <c r="Y333" s="71"/>
      <c r="Z333" s="71"/>
      <c r="AA333" s="83" t="s">
        <v>382</v>
      </c>
      <c r="AB333" s="71"/>
      <c r="AC333" s="71"/>
      <c r="AD333" s="71"/>
      <c r="AE333" s="69" t="s">
        <v>1030</v>
      </c>
    </row>
    <row r="334" spans="1:31" ht="45" hidden="1">
      <c r="A334" t="str">
        <f t="shared" si="21"/>
        <v>FAEFIPP092022</v>
      </c>
      <c r="B334" t="str">
        <f t="shared" si="22"/>
        <v>FAEFIPP092023</v>
      </c>
      <c r="C334" t="str">
        <f t="shared" si="23"/>
        <v>FAEFIPP092024</v>
      </c>
      <c r="D334" t="str">
        <f t="shared" si="24"/>
        <v>FAEFIPP092025</v>
      </c>
      <c r="E334" t="str">
        <f t="shared" si="24"/>
        <v>FAEFIPP092026</v>
      </c>
      <c r="F334" t="str">
        <f t="shared" si="24"/>
        <v>FAEFIPP092027</v>
      </c>
      <c r="G334" t="s">
        <v>1739</v>
      </c>
      <c r="H334" t="s">
        <v>1476</v>
      </c>
      <c r="I334" s="38" t="str">
        <f>VLOOKUP(J334,Planilha2!B:C,2,0)</f>
        <v>PP09</v>
      </c>
      <c r="J334" s="80" t="s">
        <v>1754</v>
      </c>
      <c r="K334" s="80" t="s">
        <v>145</v>
      </c>
      <c r="L334" s="80" t="s">
        <v>1755</v>
      </c>
      <c r="M334" s="80" t="s">
        <v>164</v>
      </c>
      <c r="N334" s="80" t="s">
        <v>1501</v>
      </c>
      <c r="O334" s="86" t="s">
        <v>1635</v>
      </c>
      <c r="P334" s="69" t="s">
        <v>44</v>
      </c>
      <c r="Q334" s="75">
        <v>37</v>
      </c>
      <c r="R334" s="75">
        <v>37</v>
      </c>
      <c r="S334" s="75">
        <v>39</v>
      </c>
      <c r="T334" s="75">
        <v>41</v>
      </c>
      <c r="U334" s="75">
        <v>43</v>
      </c>
      <c r="V334" s="75">
        <v>45</v>
      </c>
      <c r="W334" s="75">
        <v>47</v>
      </c>
      <c r="X334" s="71" t="s">
        <v>142</v>
      </c>
      <c r="Y334" s="71" t="s">
        <v>172</v>
      </c>
      <c r="Z334" s="71"/>
      <c r="AA334" s="83" t="s">
        <v>382</v>
      </c>
      <c r="AB334" s="71"/>
      <c r="AC334" s="71"/>
      <c r="AD334" s="71" t="s">
        <v>1740</v>
      </c>
      <c r="AE334" s="69" t="s">
        <v>1030</v>
      </c>
    </row>
    <row r="335" spans="1:31" ht="45" hidden="1">
      <c r="A335" t="str">
        <f t="shared" si="21"/>
        <v>FAEFIPP102022</v>
      </c>
      <c r="B335" t="str">
        <f t="shared" si="22"/>
        <v>FAEFIPP102023</v>
      </c>
      <c r="C335" t="str">
        <f t="shared" si="23"/>
        <v>FAEFIPP102024</v>
      </c>
      <c r="D335" t="str">
        <f t="shared" si="24"/>
        <v>FAEFIPP102025</v>
      </c>
      <c r="E335" t="str">
        <f t="shared" si="24"/>
        <v>FAEFIPP102026</v>
      </c>
      <c r="F335" t="str">
        <f t="shared" si="24"/>
        <v>FAEFIPP102027</v>
      </c>
      <c r="G335" t="s">
        <v>1739</v>
      </c>
      <c r="H335" t="s">
        <v>1476</v>
      </c>
      <c r="I335" s="38" t="str">
        <f>VLOOKUP(J335,Planilha2!B:C,2,0)</f>
        <v>PP10</v>
      </c>
      <c r="J335" s="80" t="s">
        <v>1063</v>
      </c>
      <c r="K335" s="80" t="s">
        <v>145</v>
      </c>
      <c r="L335" s="80" t="s">
        <v>1508</v>
      </c>
      <c r="M335" s="80" t="s">
        <v>164</v>
      </c>
      <c r="N335" s="80" t="s">
        <v>1501</v>
      </c>
      <c r="O335" s="86" t="s">
        <v>1756</v>
      </c>
      <c r="P335" s="69" t="s">
        <v>749</v>
      </c>
      <c r="Q335" s="75">
        <v>3</v>
      </c>
      <c r="R335" s="75">
        <v>3</v>
      </c>
      <c r="S335" s="75">
        <v>3</v>
      </c>
      <c r="T335" s="75">
        <v>3</v>
      </c>
      <c r="U335" s="75">
        <v>3</v>
      </c>
      <c r="V335" s="75">
        <v>3</v>
      </c>
      <c r="W335" s="75">
        <v>3</v>
      </c>
      <c r="X335" s="71" t="s">
        <v>142</v>
      </c>
      <c r="Y335" s="71" t="s">
        <v>172</v>
      </c>
      <c r="Z335" s="71"/>
      <c r="AA335" s="83" t="s">
        <v>382</v>
      </c>
      <c r="AB335" s="71"/>
      <c r="AC335" s="71"/>
      <c r="AD335" s="71" t="s">
        <v>1740</v>
      </c>
      <c r="AE335" s="69" t="s">
        <v>1030</v>
      </c>
    </row>
    <row r="336" spans="1:31" ht="45" hidden="1">
      <c r="A336" t="str">
        <f t="shared" si="21"/>
        <v>FAEFIExcluído2022</v>
      </c>
      <c r="B336" t="str">
        <f t="shared" si="22"/>
        <v>FAEFIExcluído2023</v>
      </c>
      <c r="C336" t="str">
        <f t="shared" si="23"/>
        <v>FAEFIExcluído2024</v>
      </c>
      <c r="D336" t="str">
        <f t="shared" si="24"/>
        <v>FAEFIExcluído2025</v>
      </c>
      <c r="E336" t="str">
        <f t="shared" si="24"/>
        <v>FAEFIExcluído2026</v>
      </c>
      <c r="F336" t="str">
        <f t="shared" si="24"/>
        <v>FAEFIExcluído2027</v>
      </c>
      <c r="G336" t="s">
        <v>1739</v>
      </c>
      <c r="H336" t="s">
        <v>1476</v>
      </c>
      <c r="I336" s="38" t="str">
        <f>VLOOKUP(J336,Planilha2!B:C,2,0)</f>
        <v>Excluído</v>
      </c>
      <c r="J336" s="80" t="s">
        <v>1511</v>
      </c>
      <c r="K336" s="80" t="s">
        <v>165</v>
      </c>
      <c r="L336" s="80" t="s">
        <v>1512</v>
      </c>
      <c r="M336" s="80" t="s">
        <v>164</v>
      </c>
      <c r="N336" s="80" t="s">
        <v>1501</v>
      </c>
      <c r="O336" s="71" t="s">
        <v>1638</v>
      </c>
      <c r="P336" s="69" t="s">
        <v>44</v>
      </c>
      <c r="Q336" s="71">
        <v>34</v>
      </c>
      <c r="R336" s="71">
        <v>37</v>
      </c>
      <c r="S336" s="71">
        <v>45</v>
      </c>
      <c r="T336" s="71">
        <v>48</v>
      </c>
      <c r="U336" s="71">
        <v>51</v>
      </c>
      <c r="V336" s="71">
        <v>63</v>
      </c>
      <c r="W336" s="71">
        <v>63</v>
      </c>
      <c r="X336" s="71" t="s">
        <v>171</v>
      </c>
      <c r="Y336" s="71" t="s">
        <v>172</v>
      </c>
      <c r="Z336" s="71"/>
      <c r="AA336" s="83" t="s">
        <v>382</v>
      </c>
      <c r="AB336" s="71"/>
      <c r="AC336" s="71"/>
      <c r="AD336" s="71" t="s">
        <v>1740</v>
      </c>
      <c r="AE336" s="69" t="s">
        <v>1030</v>
      </c>
    </row>
    <row r="337" spans="1:31" ht="45" hidden="1">
      <c r="A337" t="str">
        <f t="shared" si="21"/>
        <v>FAEFIExcluído2022</v>
      </c>
      <c r="B337" t="str">
        <f t="shared" si="22"/>
        <v>FAEFIExcluído2023</v>
      </c>
      <c r="C337" t="str">
        <f t="shared" si="23"/>
        <v>FAEFIExcluído2024</v>
      </c>
      <c r="D337" t="str">
        <f t="shared" si="24"/>
        <v>FAEFIExcluído2025</v>
      </c>
      <c r="E337" t="str">
        <f t="shared" si="24"/>
        <v>FAEFIExcluído2026</v>
      </c>
      <c r="F337" t="str">
        <f t="shared" si="24"/>
        <v>FAEFIExcluído2027</v>
      </c>
      <c r="G337" t="s">
        <v>1739</v>
      </c>
      <c r="H337" t="s">
        <v>1476</v>
      </c>
      <c r="I337" s="38" t="str">
        <f>VLOOKUP(J337,Planilha2!B:C,2,0)</f>
        <v>Excluído</v>
      </c>
      <c r="J337" s="80" t="s">
        <v>1067</v>
      </c>
      <c r="K337" s="80" t="s">
        <v>145</v>
      </c>
      <c r="L337" s="80" t="s">
        <v>1068</v>
      </c>
      <c r="M337" s="80" t="s">
        <v>164</v>
      </c>
      <c r="N337" s="80" t="s">
        <v>1501</v>
      </c>
      <c r="O337" s="71" t="s">
        <v>1513</v>
      </c>
      <c r="P337" s="69" t="s">
        <v>1070</v>
      </c>
      <c r="Q337" s="71">
        <v>71</v>
      </c>
      <c r="R337" s="71">
        <v>90</v>
      </c>
      <c r="S337" s="71">
        <v>91</v>
      </c>
      <c r="T337" s="71">
        <v>92</v>
      </c>
      <c r="U337" s="71">
        <v>93</v>
      </c>
      <c r="V337" s="71">
        <v>94</v>
      </c>
      <c r="W337" s="71">
        <v>95</v>
      </c>
      <c r="X337" s="71" t="s">
        <v>171</v>
      </c>
      <c r="Y337" s="71" t="s">
        <v>172</v>
      </c>
      <c r="Z337" s="71"/>
      <c r="AA337" s="83" t="s">
        <v>382</v>
      </c>
      <c r="AB337" s="71"/>
      <c r="AC337" s="71"/>
      <c r="AD337" s="71" t="s">
        <v>1740</v>
      </c>
      <c r="AE337" s="69" t="s">
        <v>1030</v>
      </c>
    </row>
    <row r="338" spans="1:31" ht="45" hidden="1">
      <c r="A338" t="str">
        <f t="shared" si="21"/>
        <v>FAEFIExcluído2022</v>
      </c>
      <c r="B338" t="str">
        <f t="shared" si="22"/>
        <v>FAEFIExcluído2023</v>
      </c>
      <c r="C338" t="str">
        <f t="shared" si="23"/>
        <v>FAEFIExcluído2024</v>
      </c>
      <c r="D338" t="str">
        <f t="shared" si="24"/>
        <v>FAEFIExcluído2025</v>
      </c>
      <c r="E338" t="str">
        <f t="shared" si="24"/>
        <v>FAEFIExcluído2026</v>
      </c>
      <c r="F338" t="str">
        <f t="shared" si="24"/>
        <v>FAEFIExcluído2027</v>
      </c>
      <c r="G338" t="s">
        <v>1739</v>
      </c>
      <c r="H338" t="s">
        <v>1476</v>
      </c>
      <c r="I338" s="38" t="str">
        <f>VLOOKUP(J338,Planilha2!B:C,2,0)</f>
        <v>Excluído</v>
      </c>
      <c r="J338" s="80" t="s">
        <v>1075</v>
      </c>
      <c r="K338" s="80" t="s">
        <v>145</v>
      </c>
      <c r="L338" s="80" t="s">
        <v>1076</v>
      </c>
      <c r="M338" s="80" t="s">
        <v>164</v>
      </c>
      <c r="N338" s="80" t="s">
        <v>1501</v>
      </c>
      <c r="O338" s="71" t="s">
        <v>1586</v>
      </c>
      <c r="P338" s="69" t="s">
        <v>1070</v>
      </c>
      <c r="Q338" s="71">
        <v>1</v>
      </c>
      <c r="R338" s="71">
        <v>2</v>
      </c>
      <c r="S338" s="71">
        <v>2</v>
      </c>
      <c r="T338" s="71">
        <v>3</v>
      </c>
      <c r="U338" s="71">
        <v>3</v>
      </c>
      <c r="V338" s="71">
        <v>4</v>
      </c>
      <c r="W338" s="71">
        <v>4</v>
      </c>
      <c r="X338" s="71" t="s">
        <v>171</v>
      </c>
      <c r="Y338" s="71" t="s">
        <v>172</v>
      </c>
      <c r="Z338" s="71"/>
      <c r="AA338" s="83" t="s">
        <v>382</v>
      </c>
      <c r="AB338" s="71"/>
      <c r="AC338" s="71"/>
      <c r="AD338" s="71" t="s">
        <v>1740</v>
      </c>
      <c r="AE338" s="69" t="s">
        <v>1030</v>
      </c>
    </row>
    <row r="339" spans="1:31" ht="45" hidden="1">
      <c r="A339" t="str">
        <f t="shared" si="21"/>
        <v>FAEFIExcluído2022</v>
      </c>
      <c r="B339" t="str">
        <f t="shared" si="22"/>
        <v>FAEFIExcluído2023</v>
      </c>
      <c r="C339" t="str">
        <f t="shared" si="23"/>
        <v>FAEFIExcluído2024</v>
      </c>
      <c r="D339" t="str">
        <f t="shared" si="24"/>
        <v>FAEFIExcluído2025</v>
      </c>
      <c r="E339" t="str">
        <f t="shared" si="24"/>
        <v>FAEFIExcluído2026</v>
      </c>
      <c r="F339" t="str">
        <f t="shared" si="24"/>
        <v>FAEFIExcluído2027</v>
      </c>
      <c r="G339" t="s">
        <v>1739</v>
      </c>
      <c r="H339" t="s">
        <v>1476</v>
      </c>
      <c r="I339" s="38" t="str">
        <f>VLOOKUP(J339,Planilha2!B:C,2,0)</f>
        <v>Excluído</v>
      </c>
      <c r="J339" s="80" t="s">
        <v>1079</v>
      </c>
      <c r="K339" s="80" t="s">
        <v>145</v>
      </c>
      <c r="L339" s="80" t="s">
        <v>1080</v>
      </c>
      <c r="M339" s="80" t="s">
        <v>164</v>
      </c>
      <c r="N339" s="80" t="s">
        <v>1501</v>
      </c>
      <c r="O339" s="71" t="s">
        <v>1515</v>
      </c>
      <c r="P339" s="69" t="s">
        <v>1082</v>
      </c>
      <c r="Q339" s="71">
        <v>0</v>
      </c>
      <c r="R339" s="71">
        <v>0</v>
      </c>
      <c r="S339" s="71">
        <v>0</v>
      </c>
      <c r="T339" s="71">
        <v>0</v>
      </c>
      <c r="U339" s="71">
        <v>0</v>
      </c>
      <c r="V339" s="71">
        <v>0</v>
      </c>
      <c r="W339" s="71">
        <v>0</v>
      </c>
      <c r="X339" s="71" t="s">
        <v>171</v>
      </c>
      <c r="Y339" s="71" t="s">
        <v>172</v>
      </c>
      <c r="Z339" s="71"/>
      <c r="AA339" s="83" t="s">
        <v>382</v>
      </c>
      <c r="AB339" s="71"/>
      <c r="AC339" s="71"/>
      <c r="AD339" s="71" t="s">
        <v>1740</v>
      </c>
      <c r="AE339" s="69" t="s">
        <v>1030</v>
      </c>
    </row>
    <row r="340" spans="1:31" ht="45" hidden="1">
      <c r="A340" t="str">
        <f t="shared" si="21"/>
        <v>FAEFIExcluído2022</v>
      </c>
      <c r="B340" t="str">
        <f t="shared" si="22"/>
        <v>FAEFIExcluído2023</v>
      </c>
      <c r="C340" t="str">
        <f t="shared" si="23"/>
        <v>FAEFIExcluído2024</v>
      </c>
      <c r="D340" t="str">
        <f t="shared" si="24"/>
        <v>FAEFIExcluído2025</v>
      </c>
      <c r="E340" t="str">
        <f t="shared" si="24"/>
        <v>FAEFIExcluído2026</v>
      </c>
      <c r="F340" t="str">
        <f t="shared" si="24"/>
        <v>FAEFIExcluído2027</v>
      </c>
      <c r="G340" t="s">
        <v>1739</v>
      </c>
      <c r="H340" t="s">
        <v>1476</v>
      </c>
      <c r="I340" s="38" t="str">
        <f>VLOOKUP(J340,Planilha2!B:C,2,0)</f>
        <v>Excluído</v>
      </c>
      <c r="J340" s="80" t="s">
        <v>1085</v>
      </c>
      <c r="K340" s="80" t="s">
        <v>145</v>
      </c>
      <c r="L340" s="80" t="s">
        <v>1086</v>
      </c>
      <c r="M340" s="80" t="s">
        <v>139</v>
      </c>
      <c r="N340" s="80" t="s">
        <v>1501</v>
      </c>
      <c r="O340" s="71" t="s">
        <v>1516</v>
      </c>
      <c r="P340" s="69" t="s">
        <v>1070</v>
      </c>
      <c r="Q340" s="71">
        <v>1</v>
      </c>
      <c r="R340" s="71">
        <v>2</v>
      </c>
      <c r="S340" s="71">
        <v>2</v>
      </c>
      <c r="T340" s="71">
        <v>2</v>
      </c>
      <c r="U340" s="71">
        <v>2</v>
      </c>
      <c r="V340" s="71">
        <v>2</v>
      </c>
      <c r="W340" s="71">
        <v>2</v>
      </c>
      <c r="X340" s="71" t="s">
        <v>171</v>
      </c>
      <c r="Y340" s="71" t="s">
        <v>172</v>
      </c>
      <c r="Z340" s="71"/>
      <c r="AA340" s="83" t="s">
        <v>382</v>
      </c>
      <c r="AB340" s="71"/>
      <c r="AC340" s="71"/>
      <c r="AD340" s="71" t="s">
        <v>1740</v>
      </c>
      <c r="AE340" s="69" t="s">
        <v>1030</v>
      </c>
    </row>
    <row r="341" spans="1:31" ht="45" hidden="1">
      <c r="A341" t="str">
        <f t="shared" si="21"/>
        <v>FAEFIExcluído2022</v>
      </c>
      <c r="B341" t="str">
        <f t="shared" si="22"/>
        <v>FAEFIExcluído2023</v>
      </c>
      <c r="C341" t="str">
        <f t="shared" si="23"/>
        <v>FAEFIExcluído2024</v>
      </c>
      <c r="D341" t="str">
        <f t="shared" si="24"/>
        <v>FAEFIExcluído2025</v>
      </c>
      <c r="E341" t="str">
        <f t="shared" si="24"/>
        <v>FAEFIExcluído2026</v>
      </c>
      <c r="F341" t="str">
        <f t="shared" si="24"/>
        <v>FAEFIExcluído2027</v>
      </c>
      <c r="G341" t="s">
        <v>1739</v>
      </c>
      <c r="H341" t="s">
        <v>1476</v>
      </c>
      <c r="I341" s="38" t="str">
        <f>VLOOKUP(J341,Planilha2!B:C,2,0)</f>
        <v>Excluído</v>
      </c>
      <c r="J341" s="80" t="s">
        <v>1090</v>
      </c>
      <c r="K341" s="80" t="s">
        <v>145</v>
      </c>
      <c r="L341" s="80" t="s">
        <v>1091</v>
      </c>
      <c r="M341" s="80" t="s">
        <v>139</v>
      </c>
      <c r="N341" s="80" t="s">
        <v>1501</v>
      </c>
      <c r="O341" s="71" t="s">
        <v>1517</v>
      </c>
      <c r="P341" s="69" t="s">
        <v>1070</v>
      </c>
      <c r="Q341" s="71">
        <v>10</v>
      </c>
      <c r="R341" s="71">
        <v>14</v>
      </c>
      <c r="S341" s="71">
        <v>14</v>
      </c>
      <c r="T341" s="71">
        <v>15</v>
      </c>
      <c r="U341" s="71">
        <v>16</v>
      </c>
      <c r="V341" s="71">
        <v>17</v>
      </c>
      <c r="W341" s="71">
        <v>18</v>
      </c>
      <c r="X341" s="71" t="s">
        <v>142</v>
      </c>
      <c r="Y341" s="71" t="s">
        <v>172</v>
      </c>
      <c r="Z341" s="71"/>
      <c r="AA341" s="83" t="s">
        <v>382</v>
      </c>
      <c r="AB341" s="71"/>
      <c r="AC341" s="71"/>
      <c r="AD341" s="71" t="s">
        <v>1740</v>
      </c>
      <c r="AE341" s="69" t="s">
        <v>1030</v>
      </c>
    </row>
    <row r="342" spans="1:31" ht="45" hidden="1">
      <c r="A342" t="str">
        <f t="shared" si="21"/>
        <v>FAEFIExcluído2022</v>
      </c>
      <c r="B342" t="str">
        <f t="shared" si="22"/>
        <v>FAEFIExcluído2023</v>
      </c>
      <c r="C342" t="str">
        <f t="shared" si="23"/>
        <v>FAEFIExcluído2024</v>
      </c>
      <c r="D342" t="str">
        <f t="shared" si="24"/>
        <v>FAEFIExcluído2025</v>
      </c>
      <c r="E342" t="str">
        <f t="shared" si="24"/>
        <v>FAEFIExcluído2026</v>
      </c>
      <c r="F342" t="str">
        <f t="shared" si="24"/>
        <v>FAEFIExcluído2027</v>
      </c>
      <c r="G342" t="s">
        <v>1739</v>
      </c>
      <c r="H342" t="s">
        <v>1476</v>
      </c>
      <c r="I342" s="38" t="str">
        <f>VLOOKUP(J342,Planilha2!B:C,2,0)</f>
        <v>Excluído</v>
      </c>
      <c r="J342" s="80" t="s">
        <v>1095</v>
      </c>
      <c r="K342" s="80" t="s">
        <v>145</v>
      </c>
      <c r="L342" s="80" t="s">
        <v>1096</v>
      </c>
      <c r="M342" s="80" t="s">
        <v>139</v>
      </c>
      <c r="N342" s="80" t="s">
        <v>1501</v>
      </c>
      <c r="O342" s="71" t="s">
        <v>1518</v>
      </c>
      <c r="P342" s="69" t="s">
        <v>1070</v>
      </c>
      <c r="Q342" s="71">
        <v>0</v>
      </c>
      <c r="R342" s="71">
        <v>2</v>
      </c>
      <c r="S342" s="71">
        <v>2</v>
      </c>
      <c r="T342" s="71">
        <v>2</v>
      </c>
      <c r="U342" s="71">
        <v>2</v>
      </c>
      <c r="V342" s="71">
        <v>2</v>
      </c>
      <c r="W342" s="71">
        <v>2</v>
      </c>
      <c r="X342" s="71" t="s">
        <v>142</v>
      </c>
      <c r="Y342" s="71" t="s">
        <v>172</v>
      </c>
      <c r="Z342" s="71"/>
      <c r="AA342" s="83" t="s">
        <v>382</v>
      </c>
      <c r="AB342" s="71"/>
      <c r="AC342" s="71"/>
      <c r="AD342" s="71" t="s">
        <v>1740</v>
      </c>
      <c r="AE342" s="69" t="s">
        <v>1030</v>
      </c>
    </row>
    <row r="343" spans="1:31" ht="45" hidden="1">
      <c r="A343" t="str">
        <f t="shared" si="21"/>
        <v>FAEFIEC092022</v>
      </c>
      <c r="B343" t="str">
        <f t="shared" si="22"/>
        <v>FAEFIEC092023</v>
      </c>
      <c r="C343" t="str">
        <f t="shared" si="23"/>
        <v>FAEFIEC092024</v>
      </c>
      <c r="D343" t="str">
        <f t="shared" si="24"/>
        <v>FAEFIEC092025</v>
      </c>
      <c r="E343" t="str">
        <f t="shared" si="24"/>
        <v>FAEFIEC092026</v>
      </c>
      <c r="F343" t="str">
        <f t="shared" si="24"/>
        <v>FAEFIEC092027</v>
      </c>
      <c r="G343" t="s">
        <v>1739</v>
      </c>
      <c r="H343" t="s">
        <v>1519</v>
      </c>
      <c r="I343" s="38" t="str">
        <f>VLOOKUP(J343,Planilha2!B:C,2,0)</f>
        <v>EC09</v>
      </c>
      <c r="J343" s="87" t="s">
        <v>1648</v>
      </c>
      <c r="K343" s="88" t="s">
        <v>165</v>
      </c>
      <c r="L343" s="87" t="s">
        <v>419</v>
      </c>
      <c r="M343" s="87" t="s">
        <v>381</v>
      </c>
      <c r="N343" s="87" t="s">
        <v>385</v>
      </c>
      <c r="O343" s="71" t="s">
        <v>1521</v>
      </c>
      <c r="P343" s="69" t="s">
        <v>44</v>
      </c>
      <c r="Q343" s="71">
        <v>94</v>
      </c>
      <c r="R343" s="71">
        <v>94</v>
      </c>
      <c r="S343" s="71">
        <v>100</v>
      </c>
      <c r="T343" s="71">
        <v>100</v>
      </c>
      <c r="U343" s="71">
        <v>100</v>
      </c>
      <c r="V343" s="71">
        <v>100</v>
      </c>
      <c r="W343" s="71">
        <v>100</v>
      </c>
      <c r="X343" s="71" t="s">
        <v>171</v>
      </c>
      <c r="Y343" s="71" t="s">
        <v>172</v>
      </c>
      <c r="Z343" s="71"/>
      <c r="AA343" s="83" t="s">
        <v>1523</v>
      </c>
      <c r="AB343" s="71"/>
      <c r="AC343" s="71"/>
      <c r="AD343" s="71" t="s">
        <v>1740</v>
      </c>
      <c r="AE343" s="69" t="s">
        <v>377</v>
      </c>
    </row>
    <row r="344" spans="1:31" ht="45" hidden="1">
      <c r="A344" t="str">
        <f t="shared" si="21"/>
        <v>FAEFIEC102022</v>
      </c>
      <c r="B344" t="str">
        <f t="shared" si="22"/>
        <v>FAEFIEC102023</v>
      </c>
      <c r="C344" t="str">
        <f t="shared" si="23"/>
        <v>FAEFIEC102024</v>
      </c>
      <c r="D344" t="str">
        <f t="shared" si="24"/>
        <v>FAEFIEC102025</v>
      </c>
      <c r="E344" t="str">
        <f t="shared" si="24"/>
        <v>FAEFIEC102026</v>
      </c>
      <c r="F344" t="str">
        <f t="shared" si="24"/>
        <v>FAEFIEC102027</v>
      </c>
      <c r="G344" t="s">
        <v>1739</v>
      </c>
      <c r="H344" t="s">
        <v>1519</v>
      </c>
      <c r="I344" s="38" t="str">
        <f>VLOOKUP(J344,Planilha2!B:C,2,0)</f>
        <v>EC10</v>
      </c>
      <c r="J344" s="87" t="s">
        <v>1649</v>
      </c>
      <c r="K344" s="88" t="s">
        <v>165</v>
      </c>
      <c r="L344" s="87" t="s">
        <v>422</v>
      </c>
      <c r="M344" s="87" t="s">
        <v>381</v>
      </c>
      <c r="N344" s="87" t="s">
        <v>385</v>
      </c>
      <c r="O344" s="71" t="s">
        <v>1757</v>
      </c>
      <c r="P344" s="69" t="s">
        <v>44</v>
      </c>
      <c r="Q344" s="71">
        <v>33.33</v>
      </c>
      <c r="R344" s="71">
        <v>33.33</v>
      </c>
      <c r="S344" s="71">
        <v>33.33</v>
      </c>
      <c r="T344" s="71">
        <v>33.33</v>
      </c>
      <c r="U344" s="71">
        <v>33.33</v>
      </c>
      <c r="V344" s="71">
        <v>33.33</v>
      </c>
      <c r="W344" s="71">
        <v>33.33</v>
      </c>
      <c r="X344" s="71" t="s">
        <v>171</v>
      </c>
      <c r="Y344" s="71" t="s">
        <v>172</v>
      </c>
      <c r="Z344" s="71"/>
      <c r="AA344" s="83" t="s">
        <v>1523</v>
      </c>
      <c r="AB344" s="71"/>
      <c r="AC344" s="71"/>
      <c r="AD344" s="71" t="s">
        <v>1740</v>
      </c>
      <c r="AE344" s="69" t="s">
        <v>377</v>
      </c>
    </row>
    <row r="345" spans="1:31" ht="45" hidden="1">
      <c r="A345" t="str">
        <f t="shared" si="21"/>
        <v>FAEFIEC082022</v>
      </c>
      <c r="B345" t="str">
        <f t="shared" si="22"/>
        <v>FAEFIEC082023</v>
      </c>
      <c r="C345" t="str">
        <f t="shared" si="23"/>
        <v>FAEFIEC082024</v>
      </c>
      <c r="D345" t="str">
        <f t="shared" si="24"/>
        <v>FAEFIEC082025</v>
      </c>
      <c r="E345" t="str">
        <f t="shared" si="24"/>
        <v>FAEFIEC082026</v>
      </c>
      <c r="F345" t="str">
        <f t="shared" si="24"/>
        <v>FAEFIEC082027</v>
      </c>
      <c r="G345" t="s">
        <v>1739</v>
      </c>
      <c r="H345" t="s">
        <v>1519</v>
      </c>
      <c r="I345" s="38" t="str">
        <f>VLOOKUP(J345,Planilha2!B:C,2,0)</f>
        <v>EC08</v>
      </c>
      <c r="J345" s="87" t="s">
        <v>415</v>
      </c>
      <c r="K345" s="88" t="s">
        <v>145</v>
      </c>
      <c r="L345" s="89" t="s">
        <v>1528</v>
      </c>
      <c r="M345" s="87" t="s">
        <v>381</v>
      </c>
      <c r="N345" s="87" t="s">
        <v>1529</v>
      </c>
      <c r="O345" s="71" t="s">
        <v>1588</v>
      </c>
      <c r="P345" s="69" t="s">
        <v>44</v>
      </c>
      <c r="Q345" s="71">
        <v>70.5</v>
      </c>
      <c r="R345" s="71">
        <v>70.5</v>
      </c>
      <c r="S345" s="71">
        <v>70.5</v>
      </c>
      <c r="T345" s="71">
        <v>70.5</v>
      </c>
      <c r="U345" s="71">
        <v>70.5</v>
      </c>
      <c r="V345" s="71">
        <v>70.5</v>
      </c>
      <c r="W345" s="71">
        <v>70.5</v>
      </c>
      <c r="X345" s="71" t="s">
        <v>171</v>
      </c>
      <c r="Y345" s="71" t="s">
        <v>172</v>
      </c>
      <c r="Z345" s="71"/>
      <c r="AA345" s="83" t="s">
        <v>1523</v>
      </c>
      <c r="AB345" s="71"/>
      <c r="AC345" s="71"/>
      <c r="AD345" s="71" t="s">
        <v>1740</v>
      </c>
      <c r="AE345" s="69" t="s">
        <v>377</v>
      </c>
    </row>
    <row r="346" spans="1:31" ht="45" hidden="1">
      <c r="A346" t="str">
        <f t="shared" si="21"/>
        <v>FAEFIEC282022</v>
      </c>
      <c r="B346" t="str">
        <f t="shared" si="22"/>
        <v>FAEFIEC282023</v>
      </c>
      <c r="C346" t="str">
        <f t="shared" si="23"/>
        <v>FAEFIEC282024</v>
      </c>
      <c r="D346" t="str">
        <f t="shared" si="24"/>
        <v>FAEFIEC282025</v>
      </c>
      <c r="E346" t="str">
        <f t="shared" si="24"/>
        <v>FAEFIEC282026</v>
      </c>
      <c r="F346" t="str">
        <f t="shared" si="24"/>
        <v>FAEFIEC282027</v>
      </c>
      <c r="G346" t="s">
        <v>1739</v>
      </c>
      <c r="H346" t="s">
        <v>1519</v>
      </c>
      <c r="I346" s="38" t="str">
        <f>VLOOKUP(J346,Planilha2!B:C,2,0)</f>
        <v>EC28</v>
      </c>
      <c r="J346" s="87" t="s">
        <v>503</v>
      </c>
      <c r="K346" s="88" t="s">
        <v>165</v>
      </c>
      <c r="L346" s="89" t="s">
        <v>504</v>
      </c>
      <c r="M346" s="87" t="s">
        <v>381</v>
      </c>
      <c r="N346" s="87" t="s">
        <v>1530</v>
      </c>
      <c r="O346" s="71" t="s">
        <v>1589</v>
      </c>
      <c r="P346" s="69" t="s">
        <v>44</v>
      </c>
      <c r="Q346" s="71">
        <v>100</v>
      </c>
      <c r="R346" s="71">
        <v>100</v>
      </c>
      <c r="S346" s="71">
        <v>100</v>
      </c>
      <c r="T346" s="71">
        <v>100</v>
      </c>
      <c r="U346" s="71">
        <v>100</v>
      </c>
      <c r="V346" s="71">
        <v>100</v>
      </c>
      <c r="W346" s="71">
        <v>100</v>
      </c>
      <c r="X346" s="71" t="s">
        <v>171</v>
      </c>
      <c r="Y346" s="71" t="s">
        <v>172</v>
      </c>
      <c r="Z346" s="71"/>
      <c r="AA346" s="83" t="s">
        <v>1523</v>
      </c>
      <c r="AB346" s="71"/>
      <c r="AC346" s="71"/>
      <c r="AD346" s="71" t="s">
        <v>1740</v>
      </c>
      <c r="AE346" s="69" t="s">
        <v>377</v>
      </c>
    </row>
    <row r="347" spans="1:31" ht="45" hidden="1">
      <c r="A347" t="str">
        <f t="shared" si="21"/>
        <v>FAEFIEC052022</v>
      </c>
      <c r="B347" t="str">
        <f t="shared" si="22"/>
        <v>FAEFIEC052023</v>
      </c>
      <c r="C347" t="str">
        <f t="shared" si="23"/>
        <v>FAEFIEC052024</v>
      </c>
      <c r="D347" t="str">
        <f t="shared" si="24"/>
        <v>FAEFIEC052025</v>
      </c>
      <c r="E347" t="str">
        <f t="shared" si="24"/>
        <v>FAEFIEC052026</v>
      </c>
      <c r="F347" t="str">
        <f t="shared" si="24"/>
        <v>FAEFIEC052027</v>
      </c>
      <c r="G347" t="s">
        <v>1739</v>
      </c>
      <c r="H347" t="s">
        <v>1519</v>
      </c>
      <c r="I347" s="38" t="str">
        <f>VLOOKUP(J347,Planilha2!B:C,2,0)</f>
        <v>EC05</v>
      </c>
      <c r="J347" s="80" t="s">
        <v>403</v>
      </c>
      <c r="K347" s="88" t="s">
        <v>165</v>
      </c>
      <c r="L347" s="80" t="s">
        <v>404</v>
      </c>
      <c r="M347" s="80" t="s">
        <v>164</v>
      </c>
      <c r="N347" s="80" t="s">
        <v>1529</v>
      </c>
      <c r="O347" s="71" t="s">
        <v>1533</v>
      </c>
      <c r="P347" s="69" t="s">
        <v>309</v>
      </c>
      <c r="Q347" s="71">
        <v>9</v>
      </c>
      <c r="R347" s="71">
        <v>9</v>
      </c>
      <c r="S347" s="71">
        <v>10</v>
      </c>
      <c r="T347" s="71">
        <v>12</v>
      </c>
      <c r="U347" s="71">
        <v>12</v>
      </c>
      <c r="V347" s="71">
        <v>12</v>
      </c>
      <c r="W347" s="71">
        <v>12</v>
      </c>
      <c r="X347" s="71" t="s">
        <v>171</v>
      </c>
      <c r="Y347" s="71" t="s">
        <v>172</v>
      </c>
      <c r="Z347" s="71"/>
      <c r="AA347" s="83" t="s">
        <v>1523</v>
      </c>
      <c r="AB347" s="71"/>
      <c r="AC347" s="71"/>
      <c r="AD347" s="71" t="s">
        <v>1740</v>
      </c>
      <c r="AE347" s="69" t="s">
        <v>377</v>
      </c>
    </row>
    <row r="348" spans="1:31" ht="45" hidden="1">
      <c r="A348" t="str">
        <f t="shared" si="21"/>
        <v>FAEFIEC072022</v>
      </c>
      <c r="B348" t="str">
        <f t="shared" si="22"/>
        <v>FAEFIEC072023</v>
      </c>
      <c r="C348" t="str">
        <f t="shared" si="23"/>
        <v>FAEFIEC072024</v>
      </c>
      <c r="D348" t="str">
        <f t="shared" si="24"/>
        <v>FAEFIEC072025</v>
      </c>
      <c r="E348" t="str">
        <f t="shared" si="24"/>
        <v>FAEFIEC072026</v>
      </c>
      <c r="F348" t="str">
        <f t="shared" si="24"/>
        <v>FAEFIEC072027</v>
      </c>
      <c r="G348" t="s">
        <v>1739</v>
      </c>
      <c r="H348" t="s">
        <v>1519</v>
      </c>
      <c r="I348" s="38" t="str">
        <f>VLOOKUP(J348,Planilha2!B:C,2,0)</f>
        <v>EC07</v>
      </c>
      <c r="J348" s="87" t="s">
        <v>1534</v>
      </c>
      <c r="K348" s="88" t="s">
        <v>165</v>
      </c>
      <c r="L348" s="89" t="s">
        <v>1535</v>
      </c>
      <c r="M348" s="87" t="s">
        <v>381</v>
      </c>
      <c r="N348" s="87" t="s">
        <v>1529</v>
      </c>
      <c r="O348" s="71" t="s">
        <v>1590</v>
      </c>
      <c r="P348" s="69" t="s">
        <v>44</v>
      </c>
      <c r="Q348" s="71">
        <v>0</v>
      </c>
      <c r="R348" s="71">
        <v>100</v>
      </c>
      <c r="S348" s="71">
        <v>100</v>
      </c>
      <c r="T348" s="71">
        <v>100</v>
      </c>
      <c r="U348" s="71">
        <v>100</v>
      </c>
      <c r="V348" s="71">
        <v>100</v>
      </c>
      <c r="W348" s="71">
        <v>100</v>
      </c>
      <c r="X348" s="71" t="s">
        <v>171</v>
      </c>
      <c r="Y348" s="71" t="s">
        <v>172</v>
      </c>
      <c r="Z348" s="71"/>
      <c r="AA348" s="83" t="s">
        <v>1523</v>
      </c>
      <c r="AB348" s="71"/>
      <c r="AC348" s="71"/>
      <c r="AD348" s="71" t="s">
        <v>1740</v>
      </c>
      <c r="AE348" s="69" t="s">
        <v>377</v>
      </c>
    </row>
    <row r="349" spans="1:31" ht="45" hidden="1">
      <c r="A349" t="str">
        <f t="shared" si="21"/>
        <v>FAEFIEC332022</v>
      </c>
      <c r="B349" t="str">
        <f t="shared" si="22"/>
        <v>FAEFIEC332023</v>
      </c>
      <c r="C349" t="str">
        <f t="shared" si="23"/>
        <v>FAEFIEC332024</v>
      </c>
      <c r="D349" t="str">
        <f t="shared" si="24"/>
        <v>FAEFIEC332025</v>
      </c>
      <c r="E349" t="str">
        <f t="shared" si="24"/>
        <v>FAEFIEC332026</v>
      </c>
      <c r="F349" t="str">
        <f t="shared" si="24"/>
        <v>FAEFIEC332027</v>
      </c>
      <c r="G349" t="s">
        <v>1739</v>
      </c>
      <c r="H349" t="s">
        <v>1519</v>
      </c>
      <c r="I349" s="38" t="str">
        <f>VLOOKUP(J349,Planilha2!B:C,2,0)</f>
        <v>EC33</v>
      </c>
      <c r="J349" s="87" t="s">
        <v>527</v>
      </c>
      <c r="K349" s="88" t="s">
        <v>165</v>
      </c>
      <c r="L349" s="87" t="s">
        <v>528</v>
      </c>
      <c r="M349" s="88" t="s">
        <v>164</v>
      </c>
      <c r="N349" s="87" t="s">
        <v>1529</v>
      </c>
      <c r="O349" s="71"/>
      <c r="P349" s="69" t="s">
        <v>530</v>
      </c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83" t="s">
        <v>1523</v>
      </c>
      <c r="AB349" s="71"/>
      <c r="AC349" s="71"/>
      <c r="AD349" s="71"/>
      <c r="AE349" s="69" t="s">
        <v>377</v>
      </c>
    </row>
    <row r="350" spans="1:31" ht="45" hidden="1">
      <c r="A350" t="str">
        <f t="shared" si="21"/>
        <v>FAEFIGP012022</v>
      </c>
      <c r="B350" t="str">
        <f t="shared" si="22"/>
        <v>FAEFIGP012023</v>
      </c>
      <c r="C350" t="str">
        <f t="shared" si="23"/>
        <v>FAEFIGP012024</v>
      </c>
      <c r="D350" t="str">
        <f t="shared" si="24"/>
        <v>FAEFIGP012025</v>
      </c>
      <c r="E350" t="str">
        <f t="shared" si="24"/>
        <v>FAEFIGP012026</v>
      </c>
      <c r="F350" t="str">
        <f t="shared" si="24"/>
        <v>FAEFIGP012027</v>
      </c>
      <c r="G350" t="s">
        <v>1739</v>
      </c>
      <c r="H350" t="s">
        <v>1536</v>
      </c>
      <c r="I350" s="38" t="str">
        <f>VLOOKUP(J350,Planilha2!B:C,2,0)</f>
        <v>GP01</v>
      </c>
      <c r="J350" s="69" t="s">
        <v>552</v>
      </c>
      <c r="K350" s="69" t="s">
        <v>145</v>
      </c>
      <c r="L350" s="69" t="s">
        <v>1537</v>
      </c>
      <c r="M350" s="80" t="s">
        <v>139</v>
      </c>
      <c r="N350" s="78" t="s">
        <v>558</v>
      </c>
      <c r="O350" s="71" t="s">
        <v>1538</v>
      </c>
      <c r="P350" s="69" t="s">
        <v>44</v>
      </c>
      <c r="Q350" s="71">
        <v>21.43</v>
      </c>
      <c r="R350" s="71">
        <v>30</v>
      </c>
      <c r="S350" s="71">
        <v>40</v>
      </c>
      <c r="T350" s="71">
        <v>50</v>
      </c>
      <c r="U350" s="71">
        <v>60</v>
      </c>
      <c r="V350" s="71">
        <v>70</v>
      </c>
      <c r="W350" s="71">
        <v>75</v>
      </c>
      <c r="X350" s="71" t="s">
        <v>142</v>
      </c>
      <c r="Y350" s="71" t="s">
        <v>172</v>
      </c>
      <c r="Z350" s="71" t="s">
        <v>1471</v>
      </c>
      <c r="AA350" s="69" t="s">
        <v>555</v>
      </c>
      <c r="AB350" s="71"/>
      <c r="AC350" s="71"/>
      <c r="AD350" s="71" t="s">
        <v>1740</v>
      </c>
      <c r="AE350" s="69" t="s">
        <v>551</v>
      </c>
    </row>
    <row r="351" spans="1:31" ht="45" hidden="1">
      <c r="A351" t="str">
        <f t="shared" si="21"/>
        <v>FAEFIGP022022</v>
      </c>
      <c r="B351" t="str">
        <f t="shared" si="22"/>
        <v>FAEFIGP022023</v>
      </c>
      <c r="C351" t="str">
        <f t="shared" si="23"/>
        <v>FAEFIGP022024</v>
      </c>
      <c r="D351" t="str">
        <f t="shared" si="24"/>
        <v>FAEFIGP022025</v>
      </c>
      <c r="E351" t="str">
        <f t="shared" si="24"/>
        <v>FAEFIGP022026</v>
      </c>
      <c r="F351" t="str">
        <f t="shared" si="24"/>
        <v>FAEFIGP022027</v>
      </c>
      <c r="G351" t="s">
        <v>1739</v>
      </c>
      <c r="H351" t="s">
        <v>1536</v>
      </c>
      <c r="I351" s="38" t="str">
        <f>VLOOKUP(J351,Planilha2!B:C,2,0)</f>
        <v>GP02</v>
      </c>
      <c r="J351" s="69" t="s">
        <v>560</v>
      </c>
      <c r="K351" s="69" t="s">
        <v>165</v>
      </c>
      <c r="L351" s="69" t="s">
        <v>1539</v>
      </c>
      <c r="M351" s="80" t="s">
        <v>139</v>
      </c>
      <c r="N351" s="78" t="s">
        <v>558</v>
      </c>
      <c r="O351" s="71"/>
      <c r="P351" s="69" t="s">
        <v>44</v>
      </c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69" t="s">
        <v>563</v>
      </c>
      <c r="AB351" s="71"/>
      <c r="AC351" s="71"/>
      <c r="AD351" s="71"/>
      <c r="AE351" s="69" t="s">
        <v>551</v>
      </c>
    </row>
    <row r="352" spans="1:31" ht="45" hidden="1">
      <c r="A352" t="str">
        <f t="shared" si="21"/>
        <v>FAEFIGP032022</v>
      </c>
      <c r="B352" t="str">
        <f t="shared" si="22"/>
        <v>FAEFIGP032023</v>
      </c>
      <c r="C352" t="str">
        <f t="shared" si="23"/>
        <v>FAEFIGP032024</v>
      </c>
      <c r="D352" t="str">
        <f t="shared" si="24"/>
        <v>FAEFIGP032025</v>
      </c>
      <c r="E352" t="str">
        <f t="shared" si="24"/>
        <v>FAEFIGP032026</v>
      </c>
      <c r="F352" t="str">
        <f t="shared" si="24"/>
        <v>FAEFIGP032027</v>
      </c>
      <c r="G352" t="s">
        <v>1739</v>
      </c>
      <c r="H352" t="s">
        <v>1536</v>
      </c>
      <c r="I352" s="38" t="str">
        <f>VLOOKUP(J352,Planilha2!B:C,2,0)</f>
        <v>GP03</v>
      </c>
      <c r="J352" s="69" t="s">
        <v>567</v>
      </c>
      <c r="K352" s="69" t="s">
        <v>145</v>
      </c>
      <c r="L352" s="69"/>
      <c r="M352" s="80" t="s">
        <v>139</v>
      </c>
      <c r="N352" s="78" t="s">
        <v>558</v>
      </c>
      <c r="O352" s="71" t="s">
        <v>1592</v>
      </c>
      <c r="P352" s="69" t="s">
        <v>569</v>
      </c>
      <c r="Q352" s="71">
        <v>38</v>
      </c>
      <c r="R352" s="71">
        <v>38</v>
      </c>
      <c r="S352" s="71">
        <v>38</v>
      </c>
      <c r="T352" s="71">
        <v>39</v>
      </c>
      <c r="U352" s="71">
        <v>40</v>
      </c>
      <c r="V352" s="71">
        <v>41</v>
      </c>
      <c r="W352" s="71">
        <v>41</v>
      </c>
      <c r="X352" s="71" t="s">
        <v>363</v>
      </c>
      <c r="Y352" s="71" t="s">
        <v>172</v>
      </c>
      <c r="Z352" s="71" t="s">
        <v>1471</v>
      </c>
      <c r="AA352" s="80" t="s">
        <v>570</v>
      </c>
      <c r="AB352" s="71"/>
      <c r="AC352" s="71"/>
      <c r="AD352" s="71" t="s">
        <v>1740</v>
      </c>
      <c r="AE352" s="69" t="s">
        <v>551</v>
      </c>
    </row>
    <row r="353" spans="1:31" ht="45" hidden="1">
      <c r="A353" t="str">
        <f t="shared" si="21"/>
        <v>FAEFIGP042022</v>
      </c>
      <c r="B353" t="str">
        <f t="shared" si="22"/>
        <v>FAEFIGP042023</v>
      </c>
      <c r="C353" t="str">
        <f t="shared" si="23"/>
        <v>FAEFIGP042024</v>
      </c>
      <c r="D353" t="str">
        <f t="shared" si="24"/>
        <v>FAEFIGP042025</v>
      </c>
      <c r="E353" t="str">
        <f t="shared" si="24"/>
        <v>FAEFIGP042026</v>
      </c>
      <c r="F353" t="str">
        <f t="shared" si="24"/>
        <v>FAEFIGP042027</v>
      </c>
      <c r="G353" t="s">
        <v>1739</v>
      </c>
      <c r="H353" t="s">
        <v>1536</v>
      </c>
      <c r="I353" s="38" t="str">
        <f>VLOOKUP(J353,Planilha2!B:C,2,0)</f>
        <v>GP04</v>
      </c>
      <c r="J353" s="69" t="s">
        <v>574</v>
      </c>
      <c r="K353" s="69" t="s">
        <v>165</v>
      </c>
      <c r="L353" s="69"/>
      <c r="M353" s="78" t="s">
        <v>164</v>
      </c>
      <c r="N353" s="78" t="s">
        <v>558</v>
      </c>
      <c r="O353" s="71"/>
      <c r="P353" s="69" t="s">
        <v>44</v>
      </c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69" t="s">
        <v>1541</v>
      </c>
      <c r="AB353" s="71"/>
      <c r="AC353" s="71"/>
      <c r="AD353" s="71"/>
      <c r="AE353" s="69" t="s">
        <v>551</v>
      </c>
    </row>
    <row r="354" spans="1:31" ht="45" hidden="1">
      <c r="A354" t="str">
        <f t="shared" si="21"/>
        <v>FAEFIGP052022</v>
      </c>
      <c r="B354" t="str">
        <f t="shared" si="22"/>
        <v>FAEFIGP052023</v>
      </c>
      <c r="C354" t="str">
        <f t="shared" si="23"/>
        <v>FAEFIGP052024</v>
      </c>
      <c r="D354" t="str">
        <f t="shared" si="24"/>
        <v>FAEFIGP052025</v>
      </c>
      <c r="E354" t="str">
        <f t="shared" si="24"/>
        <v>FAEFIGP052026</v>
      </c>
      <c r="F354" t="str">
        <f t="shared" si="24"/>
        <v>FAEFIGP052027</v>
      </c>
      <c r="G354" t="s">
        <v>1739</v>
      </c>
      <c r="H354" t="s">
        <v>1536</v>
      </c>
      <c r="I354" s="38" t="str">
        <f>VLOOKUP(J354,Planilha2!B:C,2,0)</f>
        <v>GP05</v>
      </c>
      <c r="J354" s="69" t="s">
        <v>577</v>
      </c>
      <c r="K354" s="69" t="s">
        <v>165</v>
      </c>
      <c r="L354" s="69"/>
      <c r="M354" s="78" t="s">
        <v>164</v>
      </c>
      <c r="N354" s="78" t="s">
        <v>558</v>
      </c>
      <c r="O354" s="71"/>
      <c r="P354" s="69" t="s">
        <v>44</v>
      </c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69" t="s">
        <v>1542</v>
      </c>
      <c r="AB354" s="71"/>
      <c r="AC354" s="71"/>
      <c r="AD354" s="71"/>
      <c r="AE354" s="69" t="s">
        <v>551</v>
      </c>
    </row>
    <row r="355" spans="1:31" ht="45" hidden="1">
      <c r="A355" t="str">
        <f t="shared" si="21"/>
        <v>FAEFIGP062022</v>
      </c>
      <c r="B355" t="str">
        <f t="shared" si="22"/>
        <v>FAEFIGP062023</v>
      </c>
      <c r="C355" t="str">
        <f t="shared" si="23"/>
        <v>FAEFIGP062024</v>
      </c>
      <c r="D355" t="str">
        <f t="shared" si="24"/>
        <v>FAEFIGP062025</v>
      </c>
      <c r="E355" t="str">
        <f t="shared" si="24"/>
        <v>FAEFIGP062026</v>
      </c>
      <c r="F355" t="str">
        <f t="shared" si="24"/>
        <v>FAEFIGP062027</v>
      </c>
      <c r="G355" t="s">
        <v>1739</v>
      </c>
      <c r="H355" t="s">
        <v>1536</v>
      </c>
      <c r="I355" s="38" t="str">
        <f>VLOOKUP(J355,Planilha2!B:C,2,0)</f>
        <v>GP06</v>
      </c>
      <c r="J355" s="69" t="s">
        <v>579</v>
      </c>
      <c r="K355" s="69" t="s">
        <v>165</v>
      </c>
      <c r="L355" s="69"/>
      <c r="M355" s="78" t="s">
        <v>164</v>
      </c>
      <c r="N355" s="78" t="s">
        <v>558</v>
      </c>
      <c r="O355" s="71"/>
      <c r="P355" s="69" t="s">
        <v>44</v>
      </c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69" t="s">
        <v>555</v>
      </c>
      <c r="AB355" s="71"/>
      <c r="AC355" s="71"/>
      <c r="AD355" s="71"/>
      <c r="AE355" s="69" t="s">
        <v>551</v>
      </c>
    </row>
    <row r="356" spans="1:31" ht="45" hidden="1">
      <c r="A356" t="str">
        <f t="shared" si="21"/>
        <v>FAEFIGP072022</v>
      </c>
      <c r="B356" t="str">
        <f t="shared" si="22"/>
        <v>FAEFIGP072023</v>
      </c>
      <c r="C356" t="str">
        <f t="shared" si="23"/>
        <v>FAEFIGP072024</v>
      </c>
      <c r="D356" t="str">
        <f t="shared" si="24"/>
        <v>FAEFIGP072025</v>
      </c>
      <c r="E356" t="str">
        <f t="shared" si="24"/>
        <v>FAEFIGP072026</v>
      </c>
      <c r="F356" t="str">
        <f t="shared" si="24"/>
        <v>FAEFIGP072027</v>
      </c>
      <c r="G356" t="s">
        <v>1739</v>
      </c>
      <c r="H356" t="s">
        <v>1536</v>
      </c>
      <c r="I356" s="38" t="str">
        <f>VLOOKUP(J356,Planilha2!B:C,2,0)</f>
        <v>GP07</v>
      </c>
      <c r="J356" s="69" t="s">
        <v>583</v>
      </c>
      <c r="K356" s="69" t="s">
        <v>165</v>
      </c>
      <c r="L356" s="69"/>
      <c r="M356" s="78" t="s">
        <v>164</v>
      </c>
      <c r="N356" s="78" t="s">
        <v>558</v>
      </c>
      <c r="O356" s="71" t="s">
        <v>1667</v>
      </c>
      <c r="P356" s="69" t="s">
        <v>44</v>
      </c>
      <c r="Q356" s="71">
        <v>2.02</v>
      </c>
      <c r="R356" s="71">
        <v>2.02</v>
      </c>
      <c r="S356" s="71">
        <v>2.02</v>
      </c>
      <c r="T356" s="71">
        <v>2.02</v>
      </c>
      <c r="U356" s="71">
        <v>2.02</v>
      </c>
      <c r="V356" s="71">
        <v>2.02</v>
      </c>
      <c r="W356" s="71">
        <v>2.02</v>
      </c>
      <c r="X356" s="71" t="s">
        <v>142</v>
      </c>
      <c r="Y356" s="71" t="s">
        <v>1471</v>
      </c>
      <c r="Z356" s="71"/>
      <c r="AA356" s="69" t="s">
        <v>555</v>
      </c>
      <c r="AB356" s="71"/>
      <c r="AC356" s="71"/>
      <c r="AD356" s="71" t="s">
        <v>1740</v>
      </c>
      <c r="AE356" s="69" t="s">
        <v>551</v>
      </c>
    </row>
    <row r="357" spans="1:31" ht="45" hidden="1">
      <c r="A357" t="str">
        <f t="shared" si="21"/>
        <v>FAEFIGP102022</v>
      </c>
      <c r="B357" t="str">
        <f t="shared" si="22"/>
        <v>FAEFIGP102023</v>
      </c>
      <c r="C357" t="str">
        <f t="shared" si="23"/>
        <v>FAEFIGP102024</v>
      </c>
      <c r="D357" t="str">
        <f t="shared" si="24"/>
        <v>FAEFIGP102025</v>
      </c>
      <c r="E357" t="str">
        <f t="shared" si="24"/>
        <v>FAEFIGP102026</v>
      </c>
      <c r="F357" t="str">
        <f t="shared" si="24"/>
        <v>FAEFIGP102027</v>
      </c>
      <c r="G357" t="s">
        <v>1739</v>
      </c>
      <c r="H357" t="s">
        <v>1536</v>
      </c>
      <c r="I357" s="38" t="str">
        <f>VLOOKUP(J357,Planilha2!B:C,2,0)</f>
        <v>GP10</v>
      </c>
      <c r="J357" s="69" t="s">
        <v>1758</v>
      </c>
      <c r="K357" s="69" t="s">
        <v>165</v>
      </c>
      <c r="L357" s="69" t="s">
        <v>1759</v>
      </c>
      <c r="M357" s="80" t="s">
        <v>139</v>
      </c>
      <c r="N357" s="78" t="s">
        <v>558</v>
      </c>
      <c r="O357" s="71"/>
      <c r="P357" s="69" t="s">
        <v>1760</v>
      </c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80" t="s">
        <v>570</v>
      </c>
      <c r="AB357" s="71"/>
      <c r="AC357" s="71"/>
      <c r="AD357" s="71"/>
      <c r="AE357" s="69" t="s">
        <v>551</v>
      </c>
    </row>
    <row r="358" spans="1:31" ht="60" hidden="1">
      <c r="A358" t="str">
        <f t="shared" si="21"/>
        <v>FAEFII012022</v>
      </c>
      <c r="B358" t="str">
        <f t="shared" si="22"/>
        <v>FAEFII012023</v>
      </c>
      <c r="C358" t="str">
        <f t="shared" si="23"/>
        <v>FAEFII012024</v>
      </c>
      <c r="D358" t="str">
        <f t="shared" si="24"/>
        <v>FAEFII012025</v>
      </c>
      <c r="E358" t="str">
        <f t="shared" si="24"/>
        <v>FAEFII012026</v>
      </c>
      <c r="F358" t="str">
        <f t="shared" si="24"/>
        <v>FAEFII012027</v>
      </c>
      <c r="G358" t="s">
        <v>1739</v>
      </c>
      <c r="H358" t="s">
        <v>1545</v>
      </c>
      <c r="I358" s="38" t="str">
        <f>VLOOKUP(J358,Planilha2!B:C,2,0)</f>
        <v>I01</v>
      </c>
      <c r="J358" s="87" t="s">
        <v>923</v>
      </c>
      <c r="K358" s="87" t="s">
        <v>145</v>
      </c>
      <c r="L358" s="87" t="s">
        <v>924</v>
      </c>
      <c r="M358" s="87" t="s">
        <v>1761</v>
      </c>
      <c r="N358" s="92" t="s">
        <v>164</v>
      </c>
      <c r="O358" s="71" t="s">
        <v>1656</v>
      </c>
      <c r="P358" s="69" t="s">
        <v>749</v>
      </c>
      <c r="Q358" s="71">
        <v>0</v>
      </c>
      <c r="R358" s="71">
        <v>0</v>
      </c>
      <c r="S358" s="71">
        <v>0</v>
      </c>
      <c r="T358" s="71">
        <v>0</v>
      </c>
      <c r="U358" s="71">
        <v>0</v>
      </c>
      <c r="V358" s="71">
        <v>0</v>
      </c>
      <c r="W358" s="71">
        <v>0</v>
      </c>
      <c r="X358" s="71" t="s">
        <v>171</v>
      </c>
      <c r="Y358" s="71" t="s">
        <v>172</v>
      </c>
      <c r="Z358" s="71"/>
      <c r="AA358" s="80" t="s">
        <v>1547</v>
      </c>
      <c r="AB358" s="71"/>
      <c r="AC358" s="71"/>
      <c r="AD358" s="71" t="s">
        <v>1740</v>
      </c>
      <c r="AE358" s="69" t="s">
        <v>922</v>
      </c>
    </row>
    <row r="359" spans="1:31" ht="60" hidden="1">
      <c r="A359" t="str">
        <f t="shared" si="21"/>
        <v>FAEFII022022</v>
      </c>
      <c r="B359" t="str">
        <f t="shared" si="22"/>
        <v>FAEFII022023</v>
      </c>
      <c r="C359" t="str">
        <f t="shared" si="23"/>
        <v>FAEFII022024</v>
      </c>
      <c r="D359" t="str">
        <f t="shared" si="24"/>
        <v>FAEFII022025</v>
      </c>
      <c r="E359" t="str">
        <f t="shared" si="24"/>
        <v>FAEFII022026</v>
      </c>
      <c r="F359" t="str">
        <f t="shared" si="24"/>
        <v>FAEFII022027</v>
      </c>
      <c r="G359" t="s">
        <v>1739</v>
      </c>
      <c r="H359" t="s">
        <v>1545</v>
      </c>
      <c r="I359" s="38" t="str">
        <f>VLOOKUP(J359,Planilha2!B:C,2,0)</f>
        <v>I02</v>
      </c>
      <c r="J359" s="87" t="s">
        <v>931</v>
      </c>
      <c r="K359" s="87" t="s">
        <v>145</v>
      </c>
      <c r="L359" s="87" t="s">
        <v>932</v>
      </c>
      <c r="M359" s="87" t="s">
        <v>1761</v>
      </c>
      <c r="N359" s="92" t="s">
        <v>164</v>
      </c>
      <c r="O359" s="71" t="s">
        <v>1658</v>
      </c>
      <c r="P359" s="69" t="s">
        <v>749</v>
      </c>
      <c r="Q359" s="71">
        <v>3</v>
      </c>
      <c r="R359" s="71">
        <v>3</v>
      </c>
      <c r="S359" s="71">
        <v>3</v>
      </c>
      <c r="T359" s="71">
        <v>3</v>
      </c>
      <c r="U359" s="71">
        <v>3</v>
      </c>
      <c r="V359" s="71">
        <v>3</v>
      </c>
      <c r="W359" s="71">
        <v>3</v>
      </c>
      <c r="X359" s="71" t="s">
        <v>363</v>
      </c>
      <c r="Y359" s="71" t="s">
        <v>172</v>
      </c>
      <c r="Z359" s="71"/>
      <c r="AA359" s="80" t="s">
        <v>1547</v>
      </c>
      <c r="AB359" s="71"/>
      <c r="AC359" s="71"/>
      <c r="AD359" s="71" t="s">
        <v>1740</v>
      </c>
      <c r="AE359" s="69" t="s">
        <v>922</v>
      </c>
    </row>
    <row r="360" spans="1:31" ht="60" hidden="1">
      <c r="A360" t="str">
        <f t="shared" si="21"/>
        <v>FAEFII052022</v>
      </c>
      <c r="B360" t="str">
        <f t="shared" si="22"/>
        <v>FAEFII052023</v>
      </c>
      <c r="C360" t="str">
        <f t="shared" si="23"/>
        <v>FAEFII052024</v>
      </c>
      <c r="D360" t="str">
        <f t="shared" si="24"/>
        <v>FAEFII052025</v>
      </c>
      <c r="E360" t="str">
        <f t="shared" si="24"/>
        <v>FAEFII052026</v>
      </c>
      <c r="F360" t="str">
        <f t="shared" si="24"/>
        <v>FAEFII052027</v>
      </c>
      <c r="G360" t="s">
        <v>1739</v>
      </c>
      <c r="H360" t="s">
        <v>1545</v>
      </c>
      <c r="I360" s="38" t="str">
        <f>VLOOKUP(J360,Planilha2!B:C,2,0)</f>
        <v>I05</v>
      </c>
      <c r="J360" s="87" t="s">
        <v>948</v>
      </c>
      <c r="K360" s="87" t="s">
        <v>145</v>
      </c>
      <c r="L360" s="87" t="s">
        <v>949</v>
      </c>
      <c r="M360" s="87" t="s">
        <v>1761</v>
      </c>
      <c r="N360" s="92" t="s">
        <v>164</v>
      </c>
      <c r="O360" s="71" t="s">
        <v>1549</v>
      </c>
      <c r="P360" s="69" t="s">
        <v>749</v>
      </c>
      <c r="Q360" s="71">
        <v>0</v>
      </c>
      <c r="R360" s="71">
        <v>0</v>
      </c>
      <c r="S360" s="71">
        <v>0</v>
      </c>
      <c r="T360" s="71">
        <v>0</v>
      </c>
      <c r="U360" s="71">
        <v>0</v>
      </c>
      <c r="V360" s="71">
        <v>0</v>
      </c>
      <c r="W360" s="71">
        <v>0</v>
      </c>
      <c r="X360" s="71" t="s">
        <v>171</v>
      </c>
      <c r="Y360" s="71" t="s">
        <v>172</v>
      </c>
      <c r="Z360" s="71"/>
      <c r="AA360" s="80" t="s">
        <v>1547</v>
      </c>
      <c r="AB360" s="71"/>
      <c r="AC360" s="71"/>
      <c r="AD360" s="71" t="s">
        <v>1740</v>
      </c>
      <c r="AE360" s="69" t="s">
        <v>922</v>
      </c>
    </row>
    <row r="361" spans="1:31" ht="60" hidden="1">
      <c r="A361" t="str">
        <f t="shared" si="21"/>
        <v>FAEFII062022</v>
      </c>
      <c r="B361" t="str">
        <f t="shared" si="22"/>
        <v>FAEFII062023</v>
      </c>
      <c r="C361" t="str">
        <f t="shared" si="23"/>
        <v>FAEFII062024</v>
      </c>
      <c r="D361" t="str">
        <f t="shared" si="24"/>
        <v>FAEFII062025</v>
      </c>
      <c r="E361" t="str">
        <f t="shared" si="24"/>
        <v>FAEFII062026</v>
      </c>
      <c r="F361" t="str">
        <f t="shared" si="24"/>
        <v>FAEFII062027</v>
      </c>
      <c r="G361" t="s">
        <v>1739</v>
      </c>
      <c r="H361" t="s">
        <v>1545</v>
      </c>
      <c r="I361" s="38" t="str">
        <f>VLOOKUP(J361,Planilha2!B:C,2,0)</f>
        <v>I06</v>
      </c>
      <c r="J361" s="87" t="s">
        <v>954</v>
      </c>
      <c r="K361" s="87" t="s">
        <v>145</v>
      </c>
      <c r="L361" s="87" t="s">
        <v>955</v>
      </c>
      <c r="M361" s="87" t="s">
        <v>1761</v>
      </c>
      <c r="N361" s="92" t="s">
        <v>164</v>
      </c>
      <c r="O361" s="71" t="s">
        <v>1660</v>
      </c>
      <c r="P361" s="69" t="s">
        <v>749</v>
      </c>
      <c r="Q361" s="71">
        <v>0</v>
      </c>
      <c r="R361" s="71">
        <v>0</v>
      </c>
      <c r="S361" s="71">
        <v>0</v>
      </c>
      <c r="T361" s="71">
        <v>0</v>
      </c>
      <c r="U361" s="71">
        <v>0</v>
      </c>
      <c r="V361" s="71">
        <v>0</v>
      </c>
      <c r="W361" s="71">
        <v>0</v>
      </c>
      <c r="X361" s="71" t="s">
        <v>171</v>
      </c>
      <c r="Y361" s="71" t="s">
        <v>172</v>
      </c>
      <c r="Z361" s="71"/>
      <c r="AA361" s="80" t="s">
        <v>1547</v>
      </c>
      <c r="AB361" s="71"/>
      <c r="AC361" s="71"/>
      <c r="AD361" s="71" t="s">
        <v>1740</v>
      </c>
      <c r="AE361" s="69" t="s">
        <v>922</v>
      </c>
    </row>
    <row r="362" spans="1:31" ht="60" hidden="1">
      <c r="A362" t="str">
        <f t="shared" si="21"/>
        <v>FAEFII072022</v>
      </c>
      <c r="B362" t="str">
        <f t="shared" si="22"/>
        <v>FAEFII072023</v>
      </c>
      <c r="C362" t="str">
        <f t="shared" si="23"/>
        <v>FAEFII072024</v>
      </c>
      <c r="D362" t="str">
        <f t="shared" si="24"/>
        <v>FAEFII072025</v>
      </c>
      <c r="E362" t="str">
        <f t="shared" si="24"/>
        <v>FAEFII072026</v>
      </c>
      <c r="F362" t="str">
        <f t="shared" si="24"/>
        <v>FAEFII072027</v>
      </c>
      <c r="G362" t="s">
        <v>1739</v>
      </c>
      <c r="H362" t="s">
        <v>1545</v>
      </c>
      <c r="I362" s="38" t="str">
        <f>VLOOKUP(J362,Planilha2!B:C,2,0)</f>
        <v>I07</v>
      </c>
      <c r="J362" s="87" t="s">
        <v>958</v>
      </c>
      <c r="K362" s="87" t="s">
        <v>145</v>
      </c>
      <c r="L362" s="87" t="s">
        <v>959</v>
      </c>
      <c r="M362" s="87" t="s">
        <v>1761</v>
      </c>
      <c r="N362" s="92" t="s">
        <v>164</v>
      </c>
      <c r="O362" s="71" t="s">
        <v>1762</v>
      </c>
      <c r="P362" s="69" t="s">
        <v>749</v>
      </c>
      <c r="Q362" s="71">
        <v>0</v>
      </c>
      <c r="R362" s="71">
        <v>0</v>
      </c>
      <c r="S362" s="71">
        <v>0</v>
      </c>
      <c r="T362" s="71">
        <v>0</v>
      </c>
      <c r="U362" s="71">
        <v>0</v>
      </c>
      <c r="V362" s="71">
        <v>0</v>
      </c>
      <c r="W362" s="71">
        <v>0</v>
      </c>
      <c r="X362" s="71" t="s">
        <v>171</v>
      </c>
      <c r="Y362" s="71" t="s">
        <v>172</v>
      </c>
      <c r="Z362" s="71"/>
      <c r="AA362" s="80" t="s">
        <v>1547</v>
      </c>
      <c r="AB362" s="71"/>
      <c r="AC362" s="71"/>
      <c r="AD362" s="71" t="s">
        <v>1740</v>
      </c>
      <c r="AE362" s="69" t="s">
        <v>922</v>
      </c>
    </row>
    <row r="363" spans="1:31" ht="60" hidden="1">
      <c r="A363" t="str">
        <f t="shared" si="21"/>
        <v>FAEFII082022</v>
      </c>
      <c r="B363" t="str">
        <f t="shared" si="22"/>
        <v>FAEFII082023</v>
      </c>
      <c r="C363" t="str">
        <f t="shared" si="23"/>
        <v>FAEFII082024</v>
      </c>
      <c r="D363" t="str">
        <f t="shared" si="24"/>
        <v>FAEFII082025</v>
      </c>
      <c r="E363" t="str">
        <f t="shared" si="24"/>
        <v>FAEFII082026</v>
      </c>
      <c r="F363" t="str">
        <f t="shared" si="24"/>
        <v>FAEFII082027</v>
      </c>
      <c r="G363" t="s">
        <v>1739</v>
      </c>
      <c r="H363" t="s">
        <v>1545</v>
      </c>
      <c r="I363" s="38" t="str">
        <f>VLOOKUP(J363,Planilha2!B:C,2,0)</f>
        <v>I08</v>
      </c>
      <c r="J363" s="87" t="s">
        <v>964</v>
      </c>
      <c r="K363" s="87" t="s">
        <v>145</v>
      </c>
      <c r="L363" s="87" t="s">
        <v>965</v>
      </c>
      <c r="M363" s="87" t="s">
        <v>1761</v>
      </c>
      <c r="N363" s="92" t="s">
        <v>164</v>
      </c>
      <c r="O363" s="71" t="s">
        <v>1763</v>
      </c>
      <c r="P363" s="69" t="s">
        <v>749</v>
      </c>
      <c r="Q363" s="71">
        <v>0</v>
      </c>
      <c r="R363" s="71">
        <v>0</v>
      </c>
      <c r="S363" s="71">
        <v>0</v>
      </c>
      <c r="T363" s="71">
        <v>0</v>
      </c>
      <c r="U363" s="71">
        <v>0</v>
      </c>
      <c r="V363" s="71">
        <v>0</v>
      </c>
      <c r="W363" s="71">
        <v>0</v>
      </c>
      <c r="X363" s="71" t="s">
        <v>171</v>
      </c>
      <c r="Y363" s="71" t="s">
        <v>172</v>
      </c>
      <c r="Z363" s="71"/>
      <c r="AA363" s="80" t="s">
        <v>1547</v>
      </c>
      <c r="AB363" s="71"/>
      <c r="AC363" s="71"/>
      <c r="AD363" s="71" t="s">
        <v>1740</v>
      </c>
      <c r="AE363" s="69" t="s">
        <v>922</v>
      </c>
    </row>
    <row r="364" spans="1:31" ht="60" hidden="1">
      <c r="A364" t="str">
        <f t="shared" si="21"/>
        <v>FAEFII122022</v>
      </c>
      <c r="B364" t="str">
        <f t="shared" si="22"/>
        <v>FAEFII122023</v>
      </c>
      <c r="C364" t="str">
        <f t="shared" si="23"/>
        <v>FAEFII122024</v>
      </c>
      <c r="D364" t="str">
        <f t="shared" si="24"/>
        <v>FAEFII122025</v>
      </c>
      <c r="E364" t="str">
        <f t="shared" si="24"/>
        <v>FAEFII122026</v>
      </c>
      <c r="F364" t="str">
        <f t="shared" si="24"/>
        <v>FAEFII122027</v>
      </c>
      <c r="G364" t="s">
        <v>1739</v>
      </c>
      <c r="H364" t="s">
        <v>1545</v>
      </c>
      <c r="I364" s="38" t="str">
        <f>VLOOKUP(J364,Planilha2!B:C,2,0)</f>
        <v>I12</v>
      </c>
      <c r="J364" s="87" t="s">
        <v>980</v>
      </c>
      <c r="K364" s="87" t="s">
        <v>145</v>
      </c>
      <c r="L364" s="87" t="s">
        <v>1554</v>
      </c>
      <c r="M364" s="87" t="s">
        <v>1764</v>
      </c>
      <c r="N364" s="92" t="s">
        <v>164</v>
      </c>
      <c r="O364" s="71" t="s">
        <v>1765</v>
      </c>
      <c r="P364" s="69" t="s">
        <v>44</v>
      </c>
      <c r="Q364" s="71">
        <v>6</v>
      </c>
      <c r="R364" s="71">
        <v>6</v>
      </c>
      <c r="S364" s="71">
        <v>6</v>
      </c>
      <c r="T364" s="71">
        <v>6</v>
      </c>
      <c r="U364" s="71">
        <v>8</v>
      </c>
      <c r="V364" s="71">
        <v>8</v>
      </c>
      <c r="W364" s="71">
        <v>8</v>
      </c>
      <c r="X364" s="71" t="s">
        <v>142</v>
      </c>
      <c r="Y364" s="71" t="s">
        <v>172</v>
      </c>
      <c r="Z364" s="71"/>
      <c r="AA364" s="80" t="s">
        <v>1547</v>
      </c>
      <c r="AB364" s="71"/>
      <c r="AC364" s="71"/>
      <c r="AD364" s="71" t="s">
        <v>1740</v>
      </c>
      <c r="AE364" s="69" t="s">
        <v>922</v>
      </c>
    </row>
    <row r="365" spans="1:31" ht="60" hidden="1">
      <c r="A365" t="str">
        <f t="shared" si="21"/>
        <v>FAEFII132022</v>
      </c>
      <c r="B365" t="str">
        <f t="shared" si="22"/>
        <v>FAEFII132023</v>
      </c>
      <c r="C365" t="str">
        <f t="shared" si="23"/>
        <v>FAEFII132024</v>
      </c>
      <c r="D365" t="str">
        <f t="shared" si="24"/>
        <v>FAEFII132025</v>
      </c>
      <c r="E365" t="str">
        <f t="shared" si="24"/>
        <v>FAEFII132026</v>
      </c>
      <c r="F365" t="str">
        <f t="shared" si="24"/>
        <v>FAEFII132027</v>
      </c>
      <c r="G365" t="s">
        <v>1739</v>
      </c>
      <c r="H365" t="s">
        <v>1545</v>
      </c>
      <c r="I365" s="38" t="str">
        <f>VLOOKUP(J365,Planilha2!B:C,2,0)</f>
        <v>I13</v>
      </c>
      <c r="J365" s="87" t="s">
        <v>985</v>
      </c>
      <c r="K365" s="87" t="s">
        <v>145</v>
      </c>
      <c r="L365" s="87" t="s">
        <v>986</v>
      </c>
      <c r="M365" s="87" t="s">
        <v>1761</v>
      </c>
      <c r="N365" s="87" t="s">
        <v>1021</v>
      </c>
      <c r="O365" s="71" t="s">
        <v>1661</v>
      </c>
      <c r="P365" s="69" t="s">
        <v>44</v>
      </c>
      <c r="Q365" s="71">
        <v>0</v>
      </c>
      <c r="R365" s="71">
        <v>0</v>
      </c>
      <c r="S365" s="71">
        <v>0</v>
      </c>
      <c r="T365" s="71">
        <v>0</v>
      </c>
      <c r="U365" s="71">
        <v>0</v>
      </c>
      <c r="V365" s="71">
        <v>0</v>
      </c>
      <c r="W365" s="71">
        <v>0</v>
      </c>
      <c r="X365" s="71" t="s">
        <v>171</v>
      </c>
      <c r="Y365" s="71" t="s">
        <v>172</v>
      </c>
      <c r="Z365" s="71"/>
      <c r="AA365" s="80" t="s">
        <v>1547</v>
      </c>
      <c r="AB365" s="71"/>
      <c r="AC365" s="71"/>
      <c r="AD365" s="71" t="s">
        <v>1740</v>
      </c>
      <c r="AE365" s="69" t="s">
        <v>922</v>
      </c>
    </row>
    <row r="366" spans="1:31" ht="45" hidden="1">
      <c r="A366" t="str">
        <f t="shared" si="21"/>
        <v>FAGENG072022</v>
      </c>
      <c r="B366" t="str">
        <f t="shared" si="22"/>
        <v>FAGENG072023</v>
      </c>
      <c r="C366" t="str">
        <f t="shared" si="23"/>
        <v>FAGENG072024</v>
      </c>
      <c r="D366" t="str">
        <f t="shared" si="24"/>
        <v>FAGENG072025</v>
      </c>
      <c r="E366" t="str">
        <f t="shared" si="24"/>
        <v>FAGENG072026</v>
      </c>
      <c r="F366" t="str">
        <f t="shared" si="24"/>
        <v>FAGENG072027</v>
      </c>
      <c r="G366" t="s">
        <v>1766</v>
      </c>
      <c r="H366" t="s">
        <v>1429</v>
      </c>
      <c r="I366" s="38" t="str">
        <f>VLOOKUP(J366,Planilha2!B:C,2,0)</f>
        <v>G07</v>
      </c>
      <c r="J366" s="80" t="s">
        <v>1430</v>
      </c>
      <c r="K366" s="80" t="s">
        <v>145</v>
      </c>
      <c r="L366" s="80" t="s">
        <v>63</v>
      </c>
      <c r="M366" s="80" t="s">
        <v>715</v>
      </c>
      <c r="N366" s="80" t="s">
        <v>1431</v>
      </c>
      <c r="O366" s="71" t="s">
        <v>1432</v>
      </c>
      <c r="P366" s="69" t="s">
        <v>44</v>
      </c>
      <c r="Q366" s="71">
        <v>11</v>
      </c>
      <c r="R366" s="71">
        <v>11</v>
      </c>
      <c r="S366" s="71">
        <v>12</v>
      </c>
      <c r="T366" s="71">
        <v>13</v>
      </c>
      <c r="U366" s="71">
        <v>14</v>
      </c>
      <c r="V366" s="71">
        <v>15</v>
      </c>
      <c r="W366" s="71">
        <v>16</v>
      </c>
      <c r="X366" s="71" t="s">
        <v>171</v>
      </c>
      <c r="Y366" s="71" t="s">
        <v>172</v>
      </c>
      <c r="Z366" s="71"/>
      <c r="AA366" s="83" t="s">
        <v>382</v>
      </c>
      <c r="AB366" s="71" t="s">
        <v>144</v>
      </c>
      <c r="AC366" s="71"/>
      <c r="AD366" s="71" t="s">
        <v>1431</v>
      </c>
      <c r="AE366" s="69" t="s">
        <v>40</v>
      </c>
    </row>
    <row r="367" spans="1:31" ht="60" hidden="1">
      <c r="A367" t="str">
        <f t="shared" si="21"/>
        <v>FAGENG012022</v>
      </c>
      <c r="B367" t="str">
        <f t="shared" si="22"/>
        <v>FAGENG012023</v>
      </c>
      <c r="C367" t="str">
        <f t="shared" si="23"/>
        <v>FAGENG012024</v>
      </c>
      <c r="D367" t="str">
        <f t="shared" si="24"/>
        <v>FAGENG012025</v>
      </c>
      <c r="E367" t="str">
        <f t="shared" si="24"/>
        <v>FAGENG012026</v>
      </c>
      <c r="F367" t="str">
        <f t="shared" si="24"/>
        <v>FAGENG012027</v>
      </c>
      <c r="G367" t="s">
        <v>1766</v>
      </c>
      <c r="H367" t="s">
        <v>1429</v>
      </c>
      <c r="I367" s="38" t="str">
        <f>VLOOKUP(J367,Planilha2!B:C,2,0)</f>
        <v>G01</v>
      </c>
      <c r="J367" s="80" t="s">
        <v>41</v>
      </c>
      <c r="K367" s="80" t="s">
        <v>145</v>
      </c>
      <c r="L367" s="80" t="s">
        <v>1598</v>
      </c>
      <c r="M367" s="80" t="s">
        <v>715</v>
      </c>
      <c r="N367" s="80" t="s">
        <v>1431</v>
      </c>
      <c r="O367" s="71" t="s">
        <v>1435</v>
      </c>
      <c r="P367" s="69" t="s">
        <v>44</v>
      </c>
      <c r="Q367" s="71">
        <v>59</v>
      </c>
      <c r="R367" s="71">
        <v>59</v>
      </c>
      <c r="S367" s="71">
        <v>60</v>
      </c>
      <c r="T367" s="71">
        <v>61</v>
      </c>
      <c r="U367" s="71">
        <v>62</v>
      </c>
      <c r="V367" s="71">
        <v>63</v>
      </c>
      <c r="W367" s="71">
        <v>64</v>
      </c>
      <c r="X367" s="71" t="s">
        <v>171</v>
      </c>
      <c r="Y367" s="71" t="s">
        <v>172</v>
      </c>
      <c r="Z367" s="71"/>
      <c r="AA367" s="83" t="s">
        <v>382</v>
      </c>
      <c r="AB367" s="71" t="s">
        <v>144</v>
      </c>
      <c r="AC367" s="71"/>
      <c r="AD367" s="71" t="s">
        <v>1431</v>
      </c>
      <c r="AE367" s="69" t="s">
        <v>40</v>
      </c>
    </row>
    <row r="368" spans="1:31" ht="45" hidden="1">
      <c r="A368" t="str">
        <f t="shared" si="21"/>
        <v>FAGENG022022</v>
      </c>
      <c r="B368" t="str">
        <f t="shared" si="22"/>
        <v>FAGENG022023</v>
      </c>
      <c r="C368" t="str">
        <f t="shared" si="23"/>
        <v>FAGENG022024</v>
      </c>
      <c r="D368" t="str">
        <f t="shared" si="24"/>
        <v>FAGENG022025</v>
      </c>
      <c r="E368" t="str">
        <f t="shared" si="24"/>
        <v>FAGENG022026</v>
      </c>
      <c r="F368" t="str">
        <f t="shared" si="24"/>
        <v>FAGENG022027</v>
      </c>
      <c r="G368" t="s">
        <v>1766</v>
      </c>
      <c r="H368" t="s">
        <v>1429</v>
      </c>
      <c r="I368" s="38" t="str">
        <f>VLOOKUP(J368,Planilha2!B:C,2,0)</f>
        <v>G02</v>
      </c>
      <c r="J368" s="80" t="s">
        <v>1600</v>
      </c>
      <c r="K368" s="80" t="s">
        <v>145</v>
      </c>
      <c r="L368" s="80"/>
      <c r="M368" s="80" t="s">
        <v>717</v>
      </c>
      <c r="N368" s="80" t="s">
        <v>1431</v>
      </c>
      <c r="O368" s="71" t="s">
        <v>1561</v>
      </c>
      <c r="P368" s="69" t="s">
        <v>44</v>
      </c>
      <c r="Q368" s="71" t="s">
        <v>1767</v>
      </c>
      <c r="R368" s="71" t="s">
        <v>1767</v>
      </c>
      <c r="S368" s="71">
        <v>9</v>
      </c>
      <c r="T368" s="71">
        <v>8</v>
      </c>
      <c r="U368" s="71">
        <v>8</v>
      </c>
      <c r="V368" s="71">
        <v>8</v>
      </c>
      <c r="W368" s="71">
        <v>7</v>
      </c>
      <c r="X368" s="71" t="s">
        <v>171</v>
      </c>
      <c r="Y368" s="71" t="s">
        <v>172</v>
      </c>
      <c r="Z368" s="71"/>
      <c r="AA368" s="83" t="s">
        <v>382</v>
      </c>
      <c r="AB368" s="71" t="s">
        <v>144</v>
      </c>
      <c r="AC368" s="71"/>
      <c r="AD368" s="71" t="s">
        <v>1431</v>
      </c>
      <c r="AE368" s="69" t="s">
        <v>40</v>
      </c>
    </row>
    <row r="369" spans="1:31" ht="45" hidden="1">
      <c r="A369" t="str">
        <f t="shared" si="21"/>
        <v>FAGENG032022</v>
      </c>
      <c r="B369" t="str">
        <f t="shared" si="22"/>
        <v>FAGENG032023</v>
      </c>
      <c r="C369" t="str">
        <f t="shared" si="23"/>
        <v>FAGENG032024</v>
      </c>
      <c r="D369" t="str">
        <f t="shared" si="24"/>
        <v>FAGENG032025</v>
      </c>
      <c r="E369" t="str">
        <f t="shared" si="24"/>
        <v>FAGENG032026</v>
      </c>
      <c r="F369" t="str">
        <f t="shared" si="24"/>
        <v>FAGENG032027</v>
      </c>
      <c r="G369" t="s">
        <v>1766</v>
      </c>
      <c r="H369" t="s">
        <v>1429</v>
      </c>
      <c r="I369" s="38" t="str">
        <f>VLOOKUP(J369,Planilha2!B:C,2,0)</f>
        <v>G03</v>
      </c>
      <c r="J369" s="80" t="s">
        <v>1602</v>
      </c>
      <c r="K369" s="80" t="s">
        <v>165</v>
      </c>
      <c r="L369" s="84" t="s">
        <v>1439</v>
      </c>
      <c r="M369" s="80" t="s">
        <v>717</v>
      </c>
      <c r="N369" s="80" t="s">
        <v>1431</v>
      </c>
      <c r="O369" s="71" t="s">
        <v>1563</v>
      </c>
      <c r="P369" s="69" t="s">
        <v>44</v>
      </c>
      <c r="Q369" s="71">
        <v>12</v>
      </c>
      <c r="R369" s="71">
        <v>12</v>
      </c>
      <c r="S369" s="71">
        <v>11</v>
      </c>
      <c r="T369" s="71">
        <v>11</v>
      </c>
      <c r="U369" s="71">
        <v>10</v>
      </c>
      <c r="V369" s="71">
        <v>10</v>
      </c>
      <c r="W369" s="71">
        <v>9</v>
      </c>
      <c r="X369" s="71" t="s">
        <v>171</v>
      </c>
      <c r="Y369" s="71" t="s">
        <v>172</v>
      </c>
      <c r="Z369" s="71"/>
      <c r="AA369" s="83" t="s">
        <v>382</v>
      </c>
      <c r="AB369" s="71" t="s">
        <v>144</v>
      </c>
      <c r="AC369" s="71"/>
      <c r="AD369" s="71" t="s">
        <v>1431</v>
      </c>
      <c r="AE369" s="69" t="s">
        <v>40</v>
      </c>
    </row>
    <row r="370" spans="1:31" ht="45" hidden="1">
      <c r="A370" t="str">
        <f t="shared" si="21"/>
        <v>FAGENG042022</v>
      </c>
      <c r="B370" t="str">
        <f t="shared" si="22"/>
        <v>FAGENG042023</v>
      </c>
      <c r="C370" t="str">
        <f t="shared" si="23"/>
        <v>FAGENG042024</v>
      </c>
      <c r="D370" t="str">
        <f t="shared" si="24"/>
        <v>FAGENG042025</v>
      </c>
      <c r="E370" t="str">
        <f t="shared" si="24"/>
        <v>FAGENG042026</v>
      </c>
      <c r="F370" t="str">
        <f t="shared" si="24"/>
        <v>FAGENG042027</v>
      </c>
      <c r="G370" t="s">
        <v>1766</v>
      </c>
      <c r="H370" t="s">
        <v>1429</v>
      </c>
      <c r="I370" s="38" t="str">
        <f>VLOOKUP(J370,Planilha2!B:C,2,0)</f>
        <v>G04</v>
      </c>
      <c r="J370" s="80" t="s">
        <v>1603</v>
      </c>
      <c r="K370" s="80" t="s">
        <v>145</v>
      </c>
      <c r="L370" s="80"/>
      <c r="M370" s="80" t="s">
        <v>717</v>
      </c>
      <c r="N370" s="80" t="s">
        <v>1431</v>
      </c>
      <c r="O370" s="71" t="s">
        <v>1566</v>
      </c>
      <c r="P370" s="69" t="s">
        <v>44</v>
      </c>
      <c r="Q370" s="71" t="s">
        <v>1768</v>
      </c>
      <c r="R370" s="71" t="s">
        <v>1768</v>
      </c>
      <c r="S370" s="71">
        <v>85</v>
      </c>
      <c r="T370" s="71">
        <v>84</v>
      </c>
      <c r="U370" s="71">
        <v>83</v>
      </c>
      <c r="V370" s="71">
        <v>82</v>
      </c>
      <c r="W370" s="71">
        <v>81</v>
      </c>
      <c r="X370" s="71" t="s">
        <v>171</v>
      </c>
      <c r="Y370" s="71" t="s">
        <v>172</v>
      </c>
      <c r="Z370" s="71"/>
      <c r="AA370" s="83" t="s">
        <v>382</v>
      </c>
      <c r="AB370" s="71" t="s">
        <v>144</v>
      </c>
      <c r="AC370" s="71"/>
      <c r="AD370" s="71" t="s">
        <v>1431</v>
      </c>
      <c r="AE370" s="69" t="s">
        <v>40</v>
      </c>
    </row>
    <row r="371" spans="1:31" ht="45" hidden="1">
      <c r="A371" t="str">
        <f t="shared" si="21"/>
        <v>FAGENG052022</v>
      </c>
      <c r="B371" t="str">
        <f t="shared" si="22"/>
        <v>FAGENG052023</v>
      </c>
      <c r="C371" t="str">
        <f t="shared" si="23"/>
        <v>FAGENG052024</v>
      </c>
      <c r="D371" t="str">
        <f t="shared" si="24"/>
        <v>FAGENG052025</v>
      </c>
      <c r="E371" t="str">
        <f t="shared" si="24"/>
        <v>FAGENG052026</v>
      </c>
      <c r="F371" t="str">
        <f t="shared" si="24"/>
        <v>FAGENG052027</v>
      </c>
      <c r="G371" t="s">
        <v>1766</v>
      </c>
      <c r="H371" t="s">
        <v>1429</v>
      </c>
      <c r="I371" s="38" t="str">
        <f>VLOOKUP(J371,Planilha2!B:C,2,0)</f>
        <v>G05</v>
      </c>
      <c r="J371" s="80" t="s">
        <v>1605</v>
      </c>
      <c r="K371" s="80" t="s">
        <v>165</v>
      </c>
      <c r="L371" s="84" t="s">
        <v>1439</v>
      </c>
      <c r="M371" s="80" t="s">
        <v>717</v>
      </c>
      <c r="N371" s="80" t="s">
        <v>1431</v>
      </c>
      <c r="O371" s="71" t="s">
        <v>1447</v>
      </c>
      <c r="P371" s="69" t="s">
        <v>44</v>
      </c>
      <c r="Q371" s="71" t="s">
        <v>1769</v>
      </c>
      <c r="R371" s="71" t="s">
        <v>1769</v>
      </c>
      <c r="S371" s="71">
        <v>88</v>
      </c>
      <c r="T371" s="71">
        <v>87</v>
      </c>
      <c r="U371" s="71">
        <v>86</v>
      </c>
      <c r="V371" s="71">
        <v>85</v>
      </c>
      <c r="W371" s="71">
        <v>84</v>
      </c>
      <c r="X371" s="71" t="s">
        <v>171</v>
      </c>
      <c r="Y371" s="71" t="s">
        <v>172</v>
      </c>
      <c r="Z371" s="71"/>
      <c r="AA371" s="83" t="s">
        <v>382</v>
      </c>
      <c r="AB371" s="71" t="s">
        <v>144</v>
      </c>
      <c r="AC371" s="71"/>
      <c r="AD371" s="71" t="s">
        <v>1431</v>
      </c>
      <c r="AE371" s="69" t="s">
        <v>40</v>
      </c>
    </row>
    <row r="372" spans="1:31" ht="45" hidden="1">
      <c r="A372" t="str">
        <f t="shared" si="21"/>
        <v>FAGENExcluído2022</v>
      </c>
      <c r="B372" t="str">
        <f t="shared" si="22"/>
        <v>FAGENExcluído2023</v>
      </c>
      <c r="C372" t="str">
        <f t="shared" si="23"/>
        <v>FAGENExcluído2024</v>
      </c>
      <c r="D372" t="str">
        <f t="shared" si="24"/>
        <v>FAGENExcluído2025</v>
      </c>
      <c r="E372" t="str">
        <f t="shared" si="24"/>
        <v>FAGENExcluído2026</v>
      </c>
      <c r="F372" t="str">
        <f t="shared" si="24"/>
        <v>FAGENExcluído2027</v>
      </c>
      <c r="G372" t="s">
        <v>1766</v>
      </c>
      <c r="H372" t="s">
        <v>1429</v>
      </c>
      <c r="I372" s="38" t="str">
        <f>VLOOKUP(J372,Planilha2!B:C,2,0)</f>
        <v>Excluído</v>
      </c>
      <c r="J372" s="80" t="s">
        <v>1449</v>
      </c>
      <c r="K372" s="80" t="s">
        <v>165</v>
      </c>
      <c r="L372" s="80" t="s">
        <v>1450</v>
      </c>
      <c r="M372" s="80" t="s">
        <v>1451</v>
      </c>
      <c r="N372" s="80" t="s">
        <v>1452</v>
      </c>
      <c r="O372" s="71" t="s">
        <v>1453</v>
      </c>
      <c r="P372" s="69" t="s">
        <v>44</v>
      </c>
      <c r="Q372" s="71">
        <v>0</v>
      </c>
      <c r="R372" s="71">
        <v>0</v>
      </c>
      <c r="S372" s="71">
        <v>0</v>
      </c>
      <c r="T372" s="71">
        <v>0</v>
      </c>
      <c r="U372" s="71">
        <v>0</v>
      </c>
      <c r="V372" s="71">
        <v>0</v>
      </c>
      <c r="W372" s="71">
        <v>0</v>
      </c>
      <c r="X372" s="71" t="s">
        <v>171</v>
      </c>
      <c r="Y372" s="71" t="s">
        <v>172</v>
      </c>
      <c r="Z372" s="71"/>
      <c r="AA372" s="83" t="s">
        <v>382</v>
      </c>
      <c r="AB372" s="71" t="s">
        <v>144</v>
      </c>
      <c r="AC372" s="71"/>
      <c r="AD372" s="71" t="s">
        <v>1770</v>
      </c>
      <c r="AE372" s="69" t="s">
        <v>40</v>
      </c>
    </row>
    <row r="373" spans="1:31" ht="45" hidden="1">
      <c r="A373" t="str">
        <f t="shared" si="21"/>
        <v>FAGENG062022</v>
      </c>
      <c r="B373" t="str">
        <f t="shared" si="22"/>
        <v>FAGENG062023</v>
      </c>
      <c r="C373" t="str">
        <f t="shared" si="23"/>
        <v>FAGENG062024</v>
      </c>
      <c r="D373" t="str">
        <f t="shared" si="24"/>
        <v>FAGENG062025</v>
      </c>
      <c r="E373" t="str">
        <f t="shared" si="24"/>
        <v>FAGENG062026</v>
      </c>
      <c r="F373" t="str">
        <f t="shared" si="24"/>
        <v>FAGENG062027</v>
      </c>
      <c r="G373" t="s">
        <v>1766</v>
      </c>
      <c r="H373" t="s">
        <v>1429</v>
      </c>
      <c r="I373" s="38" t="str">
        <f>VLOOKUP(J373,Planilha2!B:C,2,0)</f>
        <v>G06</v>
      </c>
      <c r="J373" s="80" t="s">
        <v>58</v>
      </c>
      <c r="K373" s="80" t="s">
        <v>145</v>
      </c>
      <c r="L373" s="80" t="s">
        <v>59</v>
      </c>
      <c r="M373" s="80" t="s">
        <v>164</v>
      </c>
      <c r="N373" s="80" t="s">
        <v>1431</v>
      </c>
      <c r="O373" s="71" t="s">
        <v>1570</v>
      </c>
      <c r="P373" s="69" t="s">
        <v>44</v>
      </c>
      <c r="Q373" s="71">
        <v>13.72</v>
      </c>
      <c r="R373" s="71">
        <v>13</v>
      </c>
      <c r="S373" s="71">
        <v>14</v>
      </c>
      <c r="T373" s="71">
        <v>15</v>
      </c>
      <c r="U373" s="71">
        <v>16</v>
      </c>
      <c r="V373" s="71">
        <v>17</v>
      </c>
      <c r="W373" s="71">
        <v>18</v>
      </c>
      <c r="X373" s="71" t="s">
        <v>171</v>
      </c>
      <c r="Y373" s="71" t="s">
        <v>172</v>
      </c>
      <c r="Z373" s="71"/>
      <c r="AA373" s="83" t="s">
        <v>382</v>
      </c>
      <c r="AB373" s="71" t="s">
        <v>144</v>
      </c>
      <c r="AC373" s="71"/>
      <c r="AD373" s="71" t="s">
        <v>1431</v>
      </c>
      <c r="AE373" s="69" t="s">
        <v>40</v>
      </c>
    </row>
    <row r="374" spans="1:31" ht="60" hidden="1">
      <c r="A374" t="str">
        <f t="shared" si="21"/>
        <v>FAGENG082022</v>
      </c>
      <c r="B374" t="str">
        <f t="shared" si="22"/>
        <v>FAGENG082023</v>
      </c>
      <c r="C374" t="str">
        <f t="shared" si="23"/>
        <v>FAGENG082024</v>
      </c>
      <c r="D374" t="str">
        <f t="shared" si="24"/>
        <v>FAGENG082025</v>
      </c>
      <c r="E374" t="str">
        <f t="shared" si="24"/>
        <v>FAGENG082026</v>
      </c>
      <c r="F374" t="str">
        <f t="shared" si="24"/>
        <v>FAGENG082027</v>
      </c>
      <c r="G374" t="s">
        <v>1766</v>
      </c>
      <c r="H374" t="s">
        <v>1429</v>
      </c>
      <c r="I374" s="38" t="str">
        <f>VLOOKUP(J374,Planilha2!B:C,2,0)</f>
        <v>G08</v>
      </c>
      <c r="J374" s="80" t="s">
        <v>722</v>
      </c>
      <c r="K374" s="80" t="s">
        <v>145</v>
      </c>
      <c r="L374" s="80" t="s">
        <v>723</v>
      </c>
      <c r="M374" s="80" t="s">
        <v>185</v>
      </c>
      <c r="N374" s="80" t="s">
        <v>1431</v>
      </c>
      <c r="O374" s="71"/>
      <c r="P374" s="69" t="s">
        <v>44</v>
      </c>
      <c r="Q374" s="71">
        <v>29.73</v>
      </c>
      <c r="R374" s="71">
        <v>29.73</v>
      </c>
      <c r="S374" s="71">
        <v>29</v>
      </c>
      <c r="T374" s="71">
        <v>28</v>
      </c>
      <c r="U374" s="71">
        <v>27</v>
      </c>
      <c r="V374" s="71">
        <v>26</v>
      </c>
      <c r="W374" s="71">
        <v>25</v>
      </c>
      <c r="X374" s="71" t="s">
        <v>171</v>
      </c>
      <c r="Y374" s="71" t="s">
        <v>172</v>
      </c>
      <c r="Z374" s="71"/>
      <c r="AA374" s="83" t="s">
        <v>382</v>
      </c>
      <c r="AB374" s="71" t="s">
        <v>144</v>
      </c>
      <c r="AC374" s="71"/>
      <c r="AD374" s="71" t="s">
        <v>1431</v>
      </c>
      <c r="AE374" s="69" t="s">
        <v>40</v>
      </c>
    </row>
    <row r="375" spans="1:31" ht="45" hidden="1">
      <c r="A375" t="str">
        <f t="shared" si="21"/>
        <v>FAGENG152022</v>
      </c>
      <c r="B375" t="str">
        <f t="shared" si="22"/>
        <v>FAGENG152023</v>
      </c>
      <c r="C375" t="str">
        <f t="shared" si="23"/>
        <v>FAGENG152024</v>
      </c>
      <c r="D375" t="str">
        <f t="shared" si="24"/>
        <v>FAGENG152025</v>
      </c>
      <c r="E375" t="str">
        <f t="shared" si="24"/>
        <v>FAGENG152026</v>
      </c>
      <c r="F375" t="str">
        <f t="shared" si="24"/>
        <v>FAGENG152027</v>
      </c>
      <c r="G375" t="s">
        <v>1766</v>
      </c>
      <c r="H375" t="s">
        <v>1429</v>
      </c>
      <c r="I375" s="38" t="str">
        <f>VLOOKUP(J375,Planilha2!B:C,2,0)</f>
        <v>G15</v>
      </c>
      <c r="J375" s="80" t="s">
        <v>743</v>
      </c>
      <c r="K375" s="80" t="s">
        <v>145</v>
      </c>
      <c r="L375" s="80" t="s">
        <v>744</v>
      </c>
      <c r="M375" s="80" t="s">
        <v>164</v>
      </c>
      <c r="N375" s="80" t="s">
        <v>1431</v>
      </c>
      <c r="O375" s="71" t="s">
        <v>1456</v>
      </c>
      <c r="P375" s="69" t="s">
        <v>44</v>
      </c>
      <c r="Q375" s="71">
        <v>0</v>
      </c>
      <c r="R375" s="71">
        <v>33.33</v>
      </c>
      <c r="S375" s="71">
        <v>0</v>
      </c>
      <c r="T375" s="71">
        <v>0</v>
      </c>
      <c r="U375" s="71">
        <v>0</v>
      </c>
      <c r="V375" s="71">
        <v>0</v>
      </c>
      <c r="W375" s="71">
        <v>66.66</v>
      </c>
      <c r="X375" s="71" t="s">
        <v>171</v>
      </c>
      <c r="Y375" s="71" t="s">
        <v>172</v>
      </c>
      <c r="Z375" s="71"/>
      <c r="AA375" s="83" t="s">
        <v>382</v>
      </c>
      <c r="AB375" s="71" t="s">
        <v>144</v>
      </c>
      <c r="AC375" s="71"/>
      <c r="AD375" s="71" t="s">
        <v>1770</v>
      </c>
      <c r="AE375" s="69" t="s">
        <v>40</v>
      </c>
    </row>
    <row r="376" spans="1:31" ht="45" hidden="1">
      <c r="A376" t="str">
        <f t="shared" si="21"/>
        <v>FAGENG162022</v>
      </c>
      <c r="B376" t="str">
        <f t="shared" si="22"/>
        <v>FAGENG162023</v>
      </c>
      <c r="C376" t="str">
        <f t="shared" si="23"/>
        <v>FAGENG162024</v>
      </c>
      <c r="D376" t="str">
        <f t="shared" si="24"/>
        <v>FAGENG162025</v>
      </c>
      <c r="E376" t="str">
        <f t="shared" si="24"/>
        <v>FAGENG162026</v>
      </c>
      <c r="F376" t="str">
        <f t="shared" si="24"/>
        <v>FAGENG162027</v>
      </c>
      <c r="G376" t="s">
        <v>1766</v>
      </c>
      <c r="H376" t="s">
        <v>1429</v>
      </c>
      <c r="I376" s="38" t="str">
        <f>VLOOKUP(J376,Planilha2!B:C,2,0)</f>
        <v>G16</v>
      </c>
      <c r="J376" s="80" t="s">
        <v>1457</v>
      </c>
      <c r="K376" s="80" t="s">
        <v>165</v>
      </c>
      <c r="L376" s="80" t="s">
        <v>747</v>
      </c>
      <c r="M376" s="80" t="s">
        <v>164</v>
      </c>
      <c r="N376" s="80" t="s">
        <v>631</v>
      </c>
      <c r="O376" s="71"/>
      <c r="P376" s="69" t="s">
        <v>749</v>
      </c>
      <c r="Q376" s="71">
        <v>0</v>
      </c>
      <c r="R376" s="71">
        <v>5</v>
      </c>
      <c r="S376" s="71">
        <v>5</v>
      </c>
      <c r="T376" s="71">
        <v>5</v>
      </c>
      <c r="U376" s="71">
        <v>5</v>
      </c>
      <c r="V376" s="71">
        <v>5</v>
      </c>
      <c r="W376" s="71">
        <v>5</v>
      </c>
      <c r="X376" s="71" t="s">
        <v>171</v>
      </c>
      <c r="Y376" s="71" t="s">
        <v>172</v>
      </c>
      <c r="Z376" s="71"/>
      <c r="AA376" s="83" t="s">
        <v>382</v>
      </c>
      <c r="AB376" s="71" t="s">
        <v>144</v>
      </c>
      <c r="AC376" s="71"/>
      <c r="AD376" s="71" t="s">
        <v>1431</v>
      </c>
      <c r="AE376" s="69" t="s">
        <v>40</v>
      </c>
    </row>
    <row r="377" spans="1:31" ht="45" hidden="1">
      <c r="A377" t="str">
        <f t="shared" si="21"/>
        <v>FAGENG092022</v>
      </c>
      <c r="B377" t="str">
        <f t="shared" si="22"/>
        <v>FAGENG092023</v>
      </c>
      <c r="C377" t="str">
        <f t="shared" si="23"/>
        <v>FAGENG092024</v>
      </c>
      <c r="D377" t="str">
        <f t="shared" si="24"/>
        <v>FAGENG092025</v>
      </c>
      <c r="E377" t="str">
        <f t="shared" si="24"/>
        <v>FAGENG092026</v>
      </c>
      <c r="F377" t="str">
        <f t="shared" si="24"/>
        <v>FAGENG092027</v>
      </c>
      <c r="G377" t="s">
        <v>1766</v>
      </c>
      <c r="H377" t="s">
        <v>1429</v>
      </c>
      <c r="I377" s="38" t="str">
        <f>VLOOKUP(J377,Planilha2!B:C,2,0)</f>
        <v>G09</v>
      </c>
      <c r="J377" s="80" t="s">
        <v>66</v>
      </c>
      <c r="K377" s="80" t="s">
        <v>145</v>
      </c>
      <c r="L377" s="80" t="s">
        <v>67</v>
      </c>
      <c r="M377" s="80" t="s">
        <v>164</v>
      </c>
      <c r="N377" s="80" t="s">
        <v>631</v>
      </c>
      <c r="O377" s="71"/>
      <c r="P377" s="69" t="s">
        <v>69</v>
      </c>
      <c r="Q377" s="71">
        <v>3</v>
      </c>
      <c r="R377" s="71">
        <v>3</v>
      </c>
      <c r="S377" s="71">
        <v>3</v>
      </c>
      <c r="T377" s="71">
        <v>3</v>
      </c>
      <c r="U377" s="71">
        <v>4</v>
      </c>
      <c r="V377" s="71">
        <v>4</v>
      </c>
      <c r="W377" s="71">
        <v>5</v>
      </c>
      <c r="X377" s="71" t="s">
        <v>171</v>
      </c>
      <c r="Y377" s="71" t="s">
        <v>172</v>
      </c>
      <c r="Z377" s="71"/>
      <c r="AA377" s="83" t="s">
        <v>382</v>
      </c>
      <c r="AB377" s="71" t="s">
        <v>144</v>
      </c>
      <c r="AC377" s="71"/>
      <c r="AD377" s="71" t="s">
        <v>1431</v>
      </c>
      <c r="AE377" s="69" t="s">
        <v>40</v>
      </c>
    </row>
    <row r="378" spans="1:31" ht="45" hidden="1">
      <c r="A378" t="str">
        <f t="shared" si="21"/>
        <v>FAGENG112022</v>
      </c>
      <c r="B378" t="str">
        <f t="shared" si="22"/>
        <v>FAGENG112023</v>
      </c>
      <c r="C378" t="str">
        <f t="shared" si="23"/>
        <v>FAGENG112024</v>
      </c>
      <c r="D378" t="str">
        <f t="shared" si="24"/>
        <v>FAGENG112025</v>
      </c>
      <c r="E378" t="str">
        <f t="shared" si="24"/>
        <v>FAGENG112026</v>
      </c>
      <c r="F378" t="str">
        <f t="shared" si="24"/>
        <v>FAGENG112027</v>
      </c>
      <c r="G378" t="s">
        <v>1766</v>
      </c>
      <c r="H378" t="s">
        <v>1429</v>
      </c>
      <c r="I378" s="38" t="str">
        <f>VLOOKUP(J378,Planilha2!B:C,2,0)</f>
        <v>G11</v>
      </c>
      <c r="J378" s="80" t="s">
        <v>71</v>
      </c>
      <c r="K378" s="80" t="s">
        <v>145</v>
      </c>
      <c r="L378" s="80" t="s">
        <v>67</v>
      </c>
      <c r="M378" s="80" t="s">
        <v>164</v>
      </c>
      <c r="N378" s="80" t="s">
        <v>631</v>
      </c>
      <c r="O378" s="71" t="s">
        <v>1460</v>
      </c>
      <c r="P378" s="69" t="s">
        <v>69</v>
      </c>
      <c r="Q378" s="71">
        <v>5</v>
      </c>
      <c r="R378" s="71">
        <v>5</v>
      </c>
      <c r="S378" s="71">
        <v>5</v>
      </c>
      <c r="T378" s="71">
        <v>5</v>
      </c>
      <c r="U378" s="71">
        <v>5</v>
      </c>
      <c r="V378" s="71">
        <v>5</v>
      </c>
      <c r="W378" s="71">
        <v>5</v>
      </c>
      <c r="X378" s="71"/>
      <c r="Y378" s="71"/>
      <c r="Z378" s="71"/>
      <c r="AA378" s="83" t="s">
        <v>382</v>
      </c>
      <c r="AB378" s="71"/>
      <c r="AC378" s="71"/>
      <c r="AD378" s="71"/>
      <c r="AE378" s="69" t="s">
        <v>40</v>
      </c>
    </row>
    <row r="379" spans="1:31" ht="45" hidden="1">
      <c r="A379" t="str">
        <f t="shared" si="21"/>
        <v>FAGENG172022</v>
      </c>
      <c r="B379" t="str">
        <f t="shared" si="22"/>
        <v>FAGENG172023</v>
      </c>
      <c r="C379" t="str">
        <f t="shared" si="23"/>
        <v>FAGENG172024</v>
      </c>
      <c r="D379" t="str">
        <f t="shared" si="24"/>
        <v>FAGENG172025</v>
      </c>
      <c r="E379" t="str">
        <f t="shared" si="24"/>
        <v>FAGENG172026</v>
      </c>
      <c r="F379" t="str">
        <f t="shared" si="24"/>
        <v>FAGENG172027</v>
      </c>
      <c r="G379" t="s">
        <v>1766</v>
      </c>
      <c r="H379" t="s">
        <v>1429</v>
      </c>
      <c r="I379" s="38" t="str">
        <f>VLOOKUP(J379,Planilha2!B:C,2,0)</f>
        <v>G17</v>
      </c>
      <c r="J379" s="80" t="s">
        <v>750</v>
      </c>
      <c r="K379" s="80" t="s">
        <v>165</v>
      </c>
      <c r="L379" s="80" t="s">
        <v>751</v>
      </c>
      <c r="M379" s="80" t="s">
        <v>164</v>
      </c>
      <c r="N379" s="80" t="s">
        <v>1452</v>
      </c>
      <c r="O379" s="71" t="s">
        <v>1461</v>
      </c>
      <c r="P379" s="69" t="s">
        <v>44</v>
      </c>
      <c r="Q379" s="71">
        <v>1</v>
      </c>
      <c r="R379" s="71">
        <v>2</v>
      </c>
      <c r="S379" s="71">
        <v>2</v>
      </c>
      <c r="T379" s="71">
        <v>2</v>
      </c>
      <c r="U379" s="71">
        <v>2</v>
      </c>
      <c r="V379" s="71">
        <v>3</v>
      </c>
      <c r="W379" s="71">
        <v>3</v>
      </c>
      <c r="X379" s="71" t="s">
        <v>171</v>
      </c>
      <c r="Y379" s="71" t="s">
        <v>172</v>
      </c>
      <c r="Z379" s="71"/>
      <c r="AA379" s="83" t="s">
        <v>382</v>
      </c>
      <c r="AB379" s="71" t="s">
        <v>144</v>
      </c>
      <c r="AC379" s="71"/>
      <c r="AD379" s="103" t="s">
        <v>1036</v>
      </c>
      <c r="AE379" s="69" t="s">
        <v>40</v>
      </c>
    </row>
    <row r="380" spans="1:31" ht="45">
      <c r="A380" t="str">
        <f t="shared" si="21"/>
        <v>FAGENEC012022</v>
      </c>
      <c r="B380" t="str">
        <f t="shared" si="22"/>
        <v>FAGENEC012023</v>
      </c>
      <c r="C380" t="str">
        <f t="shared" si="23"/>
        <v>FAGENEC012024</v>
      </c>
      <c r="D380" t="str">
        <f t="shared" si="24"/>
        <v>FAGENEC012025</v>
      </c>
      <c r="E380" t="str">
        <f t="shared" si="24"/>
        <v>FAGENEC012026</v>
      </c>
      <c r="F380" t="str">
        <f t="shared" si="24"/>
        <v>FAGENEC012027</v>
      </c>
      <c r="G380" t="s">
        <v>1766</v>
      </c>
      <c r="H380" t="s">
        <v>1429</v>
      </c>
      <c r="I380" s="38" t="str">
        <f>VLOOKUP(J380,Planilha2!B:C,2,0)</f>
        <v>EC01</v>
      </c>
      <c r="J380" s="80" t="s">
        <v>378</v>
      </c>
      <c r="K380" s="80" t="s">
        <v>145</v>
      </c>
      <c r="L380" s="80" t="s">
        <v>379</v>
      </c>
      <c r="M380" s="80" t="s">
        <v>381</v>
      </c>
      <c r="N380" s="80" t="s">
        <v>385</v>
      </c>
      <c r="O380" s="71" t="s">
        <v>1572</v>
      </c>
      <c r="P380" s="69" t="s">
        <v>44</v>
      </c>
      <c r="Q380" s="71">
        <v>13</v>
      </c>
      <c r="R380" s="71">
        <v>50</v>
      </c>
      <c r="S380" s="71">
        <v>60</v>
      </c>
      <c r="T380" s="71">
        <v>70</v>
      </c>
      <c r="U380" s="71">
        <v>80</v>
      </c>
      <c r="V380" s="71">
        <v>90</v>
      </c>
      <c r="W380" s="71">
        <v>100</v>
      </c>
      <c r="X380" s="71" t="s">
        <v>171</v>
      </c>
      <c r="Y380" s="71" t="s">
        <v>172</v>
      </c>
      <c r="Z380" s="71"/>
      <c r="AA380" s="83" t="s">
        <v>382</v>
      </c>
      <c r="AB380" s="71" t="s">
        <v>144</v>
      </c>
      <c r="AC380" s="71"/>
      <c r="AD380" s="103" t="s">
        <v>1771</v>
      </c>
      <c r="AE380" s="69" t="s">
        <v>40</v>
      </c>
    </row>
    <row r="381" spans="1:31" ht="45" hidden="1">
      <c r="A381" t="str">
        <f t="shared" si="21"/>
        <v>FAGENExcluído2022</v>
      </c>
      <c r="B381" t="str">
        <f t="shared" si="22"/>
        <v>FAGENExcluído2023</v>
      </c>
      <c r="C381" t="str">
        <f t="shared" si="23"/>
        <v>FAGENExcluído2024</v>
      </c>
      <c r="D381" t="str">
        <f t="shared" si="24"/>
        <v>FAGENExcluído2025</v>
      </c>
      <c r="E381" t="str">
        <f t="shared" si="24"/>
        <v>FAGENExcluído2026</v>
      </c>
      <c r="F381" t="str">
        <f t="shared" si="24"/>
        <v>FAGENExcluído2027</v>
      </c>
      <c r="G381" t="s">
        <v>1766</v>
      </c>
      <c r="H381" t="s">
        <v>1429</v>
      </c>
      <c r="I381" s="38" t="str">
        <f>VLOOKUP(J381,Planilha2!B:C,2,0)</f>
        <v>Excluído</v>
      </c>
      <c r="J381" s="80" t="s">
        <v>1464</v>
      </c>
      <c r="K381" s="80" t="s">
        <v>165</v>
      </c>
      <c r="L381" s="80" t="s">
        <v>1465</v>
      </c>
      <c r="M381" s="80" t="s">
        <v>164</v>
      </c>
      <c r="N381" s="80" t="s">
        <v>1452</v>
      </c>
      <c r="O381" s="71"/>
      <c r="P381" s="69" t="s">
        <v>44</v>
      </c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83" t="s">
        <v>382</v>
      </c>
      <c r="AB381" s="71"/>
      <c r="AC381" s="71"/>
      <c r="AD381" s="71"/>
      <c r="AE381" s="69" t="s">
        <v>40</v>
      </c>
    </row>
    <row r="382" spans="1:31" ht="60" hidden="1">
      <c r="A382" t="str">
        <f t="shared" si="21"/>
        <v>FAGENG192022</v>
      </c>
      <c r="B382" t="str">
        <f t="shared" si="22"/>
        <v>FAGENG192023</v>
      </c>
      <c r="C382" t="str">
        <f t="shared" si="23"/>
        <v>FAGENG192024</v>
      </c>
      <c r="D382" t="str">
        <f t="shared" si="24"/>
        <v>FAGENG192025</v>
      </c>
      <c r="E382" t="str">
        <f t="shared" si="24"/>
        <v>FAGENG192026</v>
      </c>
      <c r="F382" t="str">
        <f t="shared" si="24"/>
        <v>FAGENG192027</v>
      </c>
      <c r="G382" t="s">
        <v>1766</v>
      </c>
      <c r="H382" t="s">
        <v>1429</v>
      </c>
      <c r="I382" s="38" t="str">
        <f>VLOOKUP(J382,Planilha2!B:C,2,0)</f>
        <v>G19</v>
      </c>
      <c r="J382" s="80" t="s">
        <v>759</v>
      </c>
      <c r="K382" s="80" t="s">
        <v>165</v>
      </c>
      <c r="L382" s="80" t="s">
        <v>760</v>
      </c>
      <c r="M382" s="80" t="s">
        <v>164</v>
      </c>
      <c r="N382" s="80" t="s">
        <v>1452</v>
      </c>
      <c r="O382" s="71" t="s">
        <v>1574</v>
      </c>
      <c r="P382" s="69" t="s">
        <v>44</v>
      </c>
      <c r="Q382" s="71">
        <v>0</v>
      </c>
      <c r="R382" s="71">
        <v>100</v>
      </c>
      <c r="S382" s="71">
        <v>100</v>
      </c>
      <c r="T382" s="71">
        <v>100</v>
      </c>
      <c r="U382" s="71">
        <v>100</v>
      </c>
      <c r="V382" s="71">
        <v>100</v>
      </c>
      <c r="W382" s="71">
        <v>100</v>
      </c>
      <c r="X382" s="71" t="s">
        <v>171</v>
      </c>
      <c r="Y382" s="71" t="s">
        <v>1441</v>
      </c>
      <c r="Z382" s="71"/>
      <c r="AA382" s="83" t="s">
        <v>382</v>
      </c>
      <c r="AB382" s="71" t="s">
        <v>144</v>
      </c>
      <c r="AC382" s="71"/>
      <c r="AD382" s="103" t="s">
        <v>1452</v>
      </c>
      <c r="AE382" s="69" t="s">
        <v>40</v>
      </c>
    </row>
    <row r="383" spans="1:31" ht="45" hidden="1">
      <c r="A383" t="str">
        <f t="shared" si="21"/>
        <v>FAGENG182022</v>
      </c>
      <c r="B383" t="str">
        <f t="shared" si="22"/>
        <v>FAGENG182023</v>
      </c>
      <c r="C383" t="str">
        <f t="shared" si="23"/>
        <v>FAGENG182024</v>
      </c>
      <c r="D383" t="str">
        <f t="shared" si="24"/>
        <v>FAGENG182025</v>
      </c>
      <c r="E383" t="str">
        <f t="shared" si="24"/>
        <v>FAGENG182026</v>
      </c>
      <c r="F383" t="str">
        <f t="shared" si="24"/>
        <v>FAGENG182027</v>
      </c>
      <c r="G383" t="s">
        <v>1766</v>
      </c>
      <c r="H383" t="s">
        <v>1429</v>
      </c>
      <c r="I383" s="38" t="str">
        <f>VLOOKUP(J383,Planilha2!B:C,2,0)</f>
        <v>G18</v>
      </c>
      <c r="J383" s="80" t="s">
        <v>755</v>
      </c>
      <c r="K383" s="69" t="s">
        <v>165</v>
      </c>
      <c r="L383" s="80" t="s">
        <v>1469</v>
      </c>
      <c r="M383" s="80" t="s">
        <v>164</v>
      </c>
      <c r="N383" s="80" t="s">
        <v>1452</v>
      </c>
      <c r="O383" s="71" t="s">
        <v>1470</v>
      </c>
      <c r="P383" s="69" t="s">
        <v>994</v>
      </c>
      <c r="Q383" s="71">
        <v>0</v>
      </c>
      <c r="R383" s="71">
        <v>100</v>
      </c>
      <c r="S383" s="71">
        <v>100</v>
      </c>
      <c r="T383" s="71">
        <v>100</v>
      </c>
      <c r="U383" s="71">
        <v>100</v>
      </c>
      <c r="V383" s="71">
        <v>100</v>
      </c>
      <c r="W383" s="71">
        <v>100</v>
      </c>
      <c r="X383" s="71" t="s">
        <v>171</v>
      </c>
      <c r="Y383" s="71" t="s">
        <v>1103</v>
      </c>
      <c r="Z383" s="154" t="s">
        <v>1772</v>
      </c>
      <c r="AA383" s="83" t="s">
        <v>382</v>
      </c>
      <c r="AB383" s="71" t="s">
        <v>144</v>
      </c>
      <c r="AC383" s="71"/>
      <c r="AD383" s="103" t="s">
        <v>1452</v>
      </c>
      <c r="AE383" s="69" t="s">
        <v>40</v>
      </c>
    </row>
    <row r="384" spans="1:31" ht="45" hidden="1">
      <c r="A384" t="str">
        <f t="shared" si="21"/>
        <v>FAGENG202022</v>
      </c>
      <c r="B384" t="str">
        <f t="shared" si="22"/>
        <v>FAGENG202023</v>
      </c>
      <c r="C384" t="str">
        <f t="shared" si="23"/>
        <v>FAGENG202024</v>
      </c>
      <c r="D384" t="str">
        <f t="shared" si="24"/>
        <v>FAGENG202025</v>
      </c>
      <c r="E384" t="str">
        <f t="shared" si="24"/>
        <v>FAGENG202026</v>
      </c>
      <c r="F384" t="str">
        <f t="shared" si="24"/>
        <v>FAGENG202027</v>
      </c>
      <c r="G384" t="s">
        <v>1766</v>
      </c>
      <c r="H384" t="s">
        <v>1429</v>
      </c>
      <c r="I384" s="38" t="str">
        <f>VLOOKUP(J384,Planilha2!B:C,2,0)</f>
        <v>G20</v>
      </c>
      <c r="J384" s="80" t="s">
        <v>762</v>
      </c>
      <c r="K384" s="69" t="s">
        <v>165</v>
      </c>
      <c r="L384" s="80" t="s">
        <v>1473</v>
      </c>
      <c r="M384" s="80" t="s">
        <v>164</v>
      </c>
      <c r="N384" s="80" t="s">
        <v>1452</v>
      </c>
      <c r="O384" s="71" t="s">
        <v>1474</v>
      </c>
      <c r="P384" s="69" t="s">
        <v>994</v>
      </c>
      <c r="Q384" s="71">
        <v>0</v>
      </c>
      <c r="R384" s="71">
        <v>100</v>
      </c>
      <c r="S384" s="71">
        <v>100</v>
      </c>
      <c r="T384" s="71">
        <v>100</v>
      </c>
      <c r="U384" s="71">
        <v>100</v>
      </c>
      <c r="V384" s="71">
        <v>100</v>
      </c>
      <c r="W384" s="71">
        <v>100</v>
      </c>
      <c r="X384" s="71" t="s">
        <v>171</v>
      </c>
      <c r="Y384" s="71" t="s">
        <v>172</v>
      </c>
      <c r="Z384" s="154" t="s">
        <v>1773</v>
      </c>
      <c r="AA384" s="83" t="s">
        <v>382</v>
      </c>
      <c r="AB384" s="71" t="s">
        <v>144</v>
      </c>
      <c r="AC384" s="71"/>
      <c r="AD384" s="103" t="s">
        <v>1452</v>
      </c>
      <c r="AE384" s="69" t="s">
        <v>40</v>
      </c>
    </row>
    <row r="385" spans="1:31" ht="45" hidden="1">
      <c r="A385" t="str">
        <f t="shared" si="21"/>
        <v>FAGENPP022022</v>
      </c>
      <c r="B385" t="str">
        <f t="shared" si="22"/>
        <v>FAGENPP022023</v>
      </c>
      <c r="C385" t="str">
        <f t="shared" si="23"/>
        <v>FAGENPP022024</v>
      </c>
      <c r="D385" t="str">
        <f t="shared" si="24"/>
        <v>FAGENPP022025</v>
      </c>
      <c r="E385" t="str">
        <f t="shared" si="24"/>
        <v>FAGENPP022026</v>
      </c>
      <c r="F385" t="str">
        <f t="shared" si="24"/>
        <v>FAGENPP022027</v>
      </c>
      <c r="G385" t="s">
        <v>1766</v>
      </c>
      <c r="H385" t="s">
        <v>1476</v>
      </c>
      <c r="I385" s="38" t="str">
        <f>VLOOKUP(J385,Planilha2!B:C,2,0)</f>
        <v>PP02</v>
      </c>
      <c r="J385" s="80" t="s">
        <v>1615</v>
      </c>
      <c r="K385" s="80" t="s">
        <v>145</v>
      </c>
      <c r="L385" s="80" t="s">
        <v>1038</v>
      </c>
      <c r="M385" s="80" t="s">
        <v>1040</v>
      </c>
      <c r="N385" s="80" t="s">
        <v>1478</v>
      </c>
      <c r="O385" s="86" t="s">
        <v>1479</v>
      </c>
      <c r="P385" s="69" t="s">
        <v>69</v>
      </c>
      <c r="Q385" s="75">
        <v>3.5</v>
      </c>
      <c r="R385" s="75">
        <v>4.5</v>
      </c>
      <c r="S385" s="75">
        <v>4.5</v>
      </c>
      <c r="T385" s="75">
        <v>4.5</v>
      </c>
      <c r="U385" s="75">
        <v>4.5</v>
      </c>
      <c r="V385" s="75">
        <v>4.5</v>
      </c>
      <c r="W385" s="75">
        <v>4.5</v>
      </c>
      <c r="X385" s="71" t="s">
        <v>142</v>
      </c>
      <c r="Y385" s="71" t="s">
        <v>172</v>
      </c>
      <c r="Z385" s="71" t="s">
        <v>1103</v>
      </c>
      <c r="AA385" s="83" t="s">
        <v>382</v>
      </c>
      <c r="AB385" s="71"/>
      <c r="AC385" s="71"/>
      <c r="AD385" s="71" t="s">
        <v>1766</v>
      </c>
      <c r="AE385" s="69" t="s">
        <v>1030</v>
      </c>
    </row>
    <row r="386" spans="1:31" ht="45" hidden="1">
      <c r="A386" t="str">
        <f t="shared" si="21"/>
        <v>FAGENPP032022</v>
      </c>
      <c r="B386" t="str">
        <f t="shared" si="22"/>
        <v>FAGENPP032023</v>
      </c>
      <c r="C386" t="str">
        <f t="shared" si="23"/>
        <v>FAGENPP032024</v>
      </c>
      <c r="D386" t="str">
        <f t="shared" si="24"/>
        <v>FAGENPP032025</v>
      </c>
      <c r="E386" t="str">
        <f t="shared" si="24"/>
        <v>FAGENPP032026</v>
      </c>
      <c r="F386" t="str">
        <f t="shared" si="24"/>
        <v>FAGENPP032027</v>
      </c>
      <c r="G386" t="s">
        <v>1766</v>
      </c>
      <c r="H386" t="s">
        <v>1476</v>
      </c>
      <c r="I386" s="38" t="str">
        <f>VLOOKUP(J386,Planilha2!B:C,2,0)</f>
        <v>PP03</v>
      </c>
      <c r="J386" s="80" t="s">
        <v>1618</v>
      </c>
      <c r="K386" s="80" t="s">
        <v>145</v>
      </c>
      <c r="L386" s="80" t="s">
        <v>1619</v>
      </c>
      <c r="M386" s="80" t="s">
        <v>139</v>
      </c>
      <c r="N386" s="80" t="s">
        <v>1478</v>
      </c>
      <c r="O386" s="86" t="s">
        <v>1484</v>
      </c>
      <c r="P386" s="69" t="s">
        <v>309</v>
      </c>
      <c r="Q386" s="75">
        <v>115</v>
      </c>
      <c r="R386" s="75">
        <v>138</v>
      </c>
      <c r="S386" s="75">
        <v>158</v>
      </c>
      <c r="T386" s="75">
        <v>174</v>
      </c>
      <c r="U386" s="75">
        <v>195</v>
      </c>
      <c r="V386" s="75">
        <v>208</v>
      </c>
      <c r="W386" s="75">
        <v>208</v>
      </c>
      <c r="X386" s="71" t="s">
        <v>142</v>
      </c>
      <c r="Y386" s="71" t="s">
        <v>172</v>
      </c>
      <c r="Z386" s="71" t="s">
        <v>1103</v>
      </c>
      <c r="AA386" s="83" t="s">
        <v>382</v>
      </c>
      <c r="AB386" s="71"/>
      <c r="AC386" s="71"/>
      <c r="AD386" s="71" t="s">
        <v>1766</v>
      </c>
      <c r="AE386" s="69" t="s">
        <v>1030</v>
      </c>
    </row>
    <row r="387" spans="1:31" ht="45" hidden="1">
      <c r="A387" t="str">
        <f t="shared" si="21"/>
        <v>FAGENPP012022</v>
      </c>
      <c r="B387" t="str">
        <f t="shared" si="22"/>
        <v>FAGENPP012023</v>
      </c>
      <c r="C387" t="str">
        <f t="shared" si="23"/>
        <v>FAGENPP012024</v>
      </c>
      <c r="D387" t="str">
        <f t="shared" si="24"/>
        <v>FAGENPP012025</v>
      </c>
      <c r="E387" t="str">
        <f t="shared" si="24"/>
        <v>FAGENPP012026</v>
      </c>
      <c r="F387" t="str">
        <f t="shared" si="24"/>
        <v>FAGENPP012027</v>
      </c>
      <c r="G387" t="s">
        <v>1766</v>
      </c>
      <c r="H387" t="s">
        <v>1476</v>
      </c>
      <c r="I387" s="38" t="str">
        <f>VLOOKUP(J387,Planilha2!B:C,2,0)</f>
        <v>PP01</v>
      </c>
      <c r="J387" s="80" t="s">
        <v>1622</v>
      </c>
      <c r="K387" s="80" t="s">
        <v>145</v>
      </c>
      <c r="L387" s="80" t="s">
        <v>1623</v>
      </c>
      <c r="M387" s="80" t="s">
        <v>139</v>
      </c>
      <c r="N387" s="80" t="s">
        <v>1036</v>
      </c>
      <c r="O387" s="86" t="s">
        <v>1488</v>
      </c>
      <c r="P387" s="69" t="s">
        <v>994</v>
      </c>
      <c r="Q387" s="75">
        <v>3</v>
      </c>
      <c r="R387" s="75">
        <v>3</v>
      </c>
      <c r="S387" s="75">
        <v>4</v>
      </c>
      <c r="T387" s="75">
        <v>5</v>
      </c>
      <c r="U387" s="75">
        <v>5</v>
      </c>
      <c r="V387" s="75">
        <v>5</v>
      </c>
      <c r="W387" s="75">
        <v>5</v>
      </c>
      <c r="X387" s="71" t="s">
        <v>142</v>
      </c>
      <c r="Y387" s="71" t="s">
        <v>172</v>
      </c>
      <c r="Z387" s="71" t="s">
        <v>1103</v>
      </c>
      <c r="AA387" s="83" t="s">
        <v>382</v>
      </c>
      <c r="AB387" s="71"/>
      <c r="AC387" s="71"/>
      <c r="AD387" s="71" t="s">
        <v>1766</v>
      </c>
      <c r="AE387" s="69" t="s">
        <v>1030</v>
      </c>
    </row>
    <row r="388" spans="1:31" ht="45" hidden="1">
      <c r="A388" t="str">
        <f t="shared" ref="A388:A451" si="25">$G388&amp;$I388&amp;R$1</f>
        <v>FAGENExcluído2022</v>
      </c>
      <c r="B388" t="str">
        <f t="shared" ref="B388:B451" si="26">$G388&amp;$I388&amp;S$1</f>
        <v>FAGENExcluído2023</v>
      </c>
      <c r="C388" t="str">
        <f t="shared" ref="C388:C451" si="27">$G388&amp;$I388&amp;T$1</f>
        <v>FAGENExcluído2024</v>
      </c>
      <c r="D388" t="str">
        <f t="shared" ref="D388:F451" si="28">$G388&amp;$I388&amp;U$1</f>
        <v>FAGENExcluído2025</v>
      </c>
      <c r="E388" t="str">
        <f t="shared" si="28"/>
        <v>FAGENExcluído2026</v>
      </c>
      <c r="F388" t="str">
        <f t="shared" si="28"/>
        <v>FAGENExcluído2027</v>
      </c>
      <c r="G388" t="s">
        <v>1766</v>
      </c>
      <c r="H388" t="s">
        <v>1476</v>
      </c>
      <c r="I388" s="38" t="str">
        <f>VLOOKUP(J388,Planilha2!B:C,2,0)</f>
        <v>Excluído</v>
      </c>
      <c r="J388" s="80" t="s">
        <v>1489</v>
      </c>
      <c r="K388" s="80" t="s">
        <v>165</v>
      </c>
      <c r="L388" s="80" t="s">
        <v>1490</v>
      </c>
      <c r="M388" s="80" t="s">
        <v>139</v>
      </c>
      <c r="N388" s="80" t="s">
        <v>1036</v>
      </c>
      <c r="O388" s="86" t="s">
        <v>1491</v>
      </c>
      <c r="P388" s="69" t="s">
        <v>1070</v>
      </c>
      <c r="Q388" s="75">
        <v>321</v>
      </c>
      <c r="R388" s="75">
        <v>320</v>
      </c>
      <c r="S388" s="75">
        <v>320</v>
      </c>
      <c r="T388" s="75">
        <v>320</v>
      </c>
      <c r="U388" s="75">
        <v>320</v>
      </c>
      <c r="V388" s="75">
        <v>320</v>
      </c>
      <c r="W388" s="75">
        <v>320</v>
      </c>
      <c r="X388" s="71" t="s">
        <v>142</v>
      </c>
      <c r="Y388" s="71" t="s">
        <v>172</v>
      </c>
      <c r="Z388" s="71"/>
      <c r="AA388" s="83" t="s">
        <v>382</v>
      </c>
      <c r="AB388" s="71"/>
      <c r="AC388" s="71"/>
      <c r="AD388" s="71" t="s">
        <v>1766</v>
      </c>
      <c r="AE388" s="69" t="s">
        <v>1030</v>
      </c>
    </row>
    <row r="389" spans="1:31" ht="45" hidden="1">
      <c r="A389" t="str">
        <f t="shared" si="25"/>
        <v>FAGENExcluído2022</v>
      </c>
      <c r="B389" t="str">
        <f t="shared" si="26"/>
        <v>FAGENExcluído2023</v>
      </c>
      <c r="C389" t="str">
        <f t="shared" si="27"/>
        <v>FAGENExcluído2024</v>
      </c>
      <c r="D389" t="str">
        <f t="shared" si="28"/>
        <v>FAGENExcluído2025</v>
      </c>
      <c r="E389" t="str">
        <f t="shared" si="28"/>
        <v>FAGENExcluído2026</v>
      </c>
      <c r="F389" t="str">
        <f t="shared" si="28"/>
        <v>FAGENExcluído2027</v>
      </c>
      <c r="G389" t="s">
        <v>1766</v>
      </c>
      <c r="H389" t="s">
        <v>1476</v>
      </c>
      <c r="I389" s="38" t="str">
        <f>VLOOKUP(J389,Planilha2!B:C,2,0)</f>
        <v>Excluído</v>
      </c>
      <c r="J389" s="80" t="s">
        <v>1493</v>
      </c>
      <c r="K389" s="80" t="s">
        <v>165</v>
      </c>
      <c r="L389" s="80" t="s">
        <v>1494</v>
      </c>
      <c r="M389" s="80" t="s">
        <v>139</v>
      </c>
      <c r="N389" s="80" t="s">
        <v>1036</v>
      </c>
      <c r="O389" s="86" t="s">
        <v>1774</v>
      </c>
      <c r="P389" s="69" t="s">
        <v>1070</v>
      </c>
      <c r="Q389" s="75">
        <v>200</v>
      </c>
      <c r="R389" s="75">
        <v>200</v>
      </c>
      <c r="S389" s="75">
        <v>200</v>
      </c>
      <c r="T389" s="75">
        <v>200</v>
      </c>
      <c r="U389" s="75">
        <v>200</v>
      </c>
      <c r="V389" s="75">
        <v>200</v>
      </c>
      <c r="W389" s="75">
        <v>200</v>
      </c>
      <c r="X389" s="71" t="s">
        <v>142</v>
      </c>
      <c r="Y389" s="71" t="s">
        <v>172</v>
      </c>
      <c r="Z389" s="71"/>
      <c r="AA389" s="83" t="s">
        <v>382</v>
      </c>
      <c r="AB389" s="71"/>
      <c r="AC389" s="71"/>
      <c r="AD389" s="71" t="s">
        <v>1766</v>
      </c>
      <c r="AE389" s="69" t="s">
        <v>1030</v>
      </c>
    </row>
    <row r="390" spans="1:31" ht="45" hidden="1">
      <c r="A390" t="str">
        <f t="shared" si="25"/>
        <v>FAGENPP042022</v>
      </c>
      <c r="B390" t="str">
        <f t="shared" si="26"/>
        <v>FAGENPP042023</v>
      </c>
      <c r="C390" t="str">
        <f t="shared" si="27"/>
        <v>FAGENPP042024</v>
      </c>
      <c r="D390" t="str">
        <f t="shared" si="28"/>
        <v>FAGENPP042025</v>
      </c>
      <c r="E390" t="str">
        <f t="shared" si="28"/>
        <v>FAGENPP042026</v>
      </c>
      <c r="F390" t="str">
        <f t="shared" si="28"/>
        <v>FAGENPP042027</v>
      </c>
      <c r="G390" t="s">
        <v>1766</v>
      </c>
      <c r="H390" t="s">
        <v>1476</v>
      </c>
      <c r="I390" s="38" t="str">
        <f>VLOOKUP(J390,Planilha2!B:C,2,0)</f>
        <v>PP04</v>
      </c>
      <c r="J390" s="80" t="s">
        <v>1495</v>
      </c>
      <c r="K390" s="80" t="s">
        <v>165</v>
      </c>
      <c r="L390" s="80" t="s">
        <v>1496</v>
      </c>
      <c r="M390" s="80" t="s">
        <v>139</v>
      </c>
      <c r="N390" s="80" t="s">
        <v>1036</v>
      </c>
      <c r="O390" s="86" t="s">
        <v>1775</v>
      </c>
      <c r="P390" s="69" t="s">
        <v>44</v>
      </c>
      <c r="Q390" s="75">
        <v>5</v>
      </c>
      <c r="R390" s="75">
        <v>5</v>
      </c>
      <c r="S390" s="75">
        <v>5</v>
      </c>
      <c r="T390" s="75">
        <v>5</v>
      </c>
      <c r="U390" s="75">
        <v>5</v>
      </c>
      <c r="V390" s="75">
        <v>5</v>
      </c>
      <c r="W390" s="75">
        <v>5</v>
      </c>
      <c r="X390" s="71" t="s">
        <v>142</v>
      </c>
      <c r="Y390" s="71" t="s">
        <v>172</v>
      </c>
      <c r="Z390" s="71"/>
      <c r="AA390" s="83" t="s">
        <v>382</v>
      </c>
      <c r="AB390" s="71"/>
      <c r="AC390" s="71"/>
      <c r="AD390" s="71" t="s">
        <v>1766</v>
      </c>
      <c r="AE390" s="69" t="s">
        <v>1030</v>
      </c>
    </row>
    <row r="391" spans="1:31" ht="45" hidden="1">
      <c r="A391" t="str">
        <f t="shared" si="25"/>
        <v>FAGEN?2022</v>
      </c>
      <c r="B391" t="str">
        <f t="shared" si="26"/>
        <v>FAGEN?2023</v>
      </c>
      <c r="C391" t="str">
        <f t="shared" si="27"/>
        <v>FAGEN?2024</v>
      </c>
      <c r="D391" t="str">
        <f t="shared" si="28"/>
        <v>FAGEN?2025</v>
      </c>
      <c r="E391" t="str">
        <f t="shared" si="28"/>
        <v>FAGEN?2026</v>
      </c>
      <c r="F391" t="str">
        <f t="shared" si="28"/>
        <v>FAGEN?2027</v>
      </c>
      <c r="G391" t="s">
        <v>1766</v>
      </c>
      <c r="H391" t="s">
        <v>1476</v>
      </c>
      <c r="I391" s="38" t="str">
        <f>VLOOKUP(J391,Planilha2!B:C,2,0)</f>
        <v>?</v>
      </c>
      <c r="J391" s="80" t="s">
        <v>1497</v>
      </c>
      <c r="K391" s="80" t="s">
        <v>165</v>
      </c>
      <c r="L391" s="80" t="s">
        <v>1498</v>
      </c>
      <c r="M391" s="80" t="s">
        <v>139</v>
      </c>
      <c r="N391" s="80" t="s">
        <v>1036</v>
      </c>
      <c r="O391" s="86"/>
      <c r="P391" s="69"/>
      <c r="Q391" s="75"/>
      <c r="R391" s="75"/>
      <c r="S391" s="75"/>
      <c r="T391" s="75"/>
      <c r="U391" s="75"/>
      <c r="V391" s="75"/>
      <c r="W391" s="75"/>
      <c r="X391" s="71"/>
      <c r="Y391" s="71"/>
      <c r="Z391" s="71"/>
      <c r="AA391" s="83"/>
      <c r="AB391" s="71"/>
      <c r="AC391" s="71"/>
      <c r="AD391" s="71"/>
      <c r="AE391" s="69" t="s">
        <v>1030</v>
      </c>
    </row>
    <row r="392" spans="1:31" ht="45" hidden="1">
      <c r="A392" t="str">
        <f t="shared" si="25"/>
        <v>FAGENPP052022</v>
      </c>
      <c r="B392" t="str">
        <f t="shared" si="26"/>
        <v>FAGENPP052023</v>
      </c>
      <c r="C392" t="str">
        <f t="shared" si="27"/>
        <v>FAGENPP052024</v>
      </c>
      <c r="D392" t="str">
        <f t="shared" si="28"/>
        <v>FAGENPP052025</v>
      </c>
      <c r="E392" t="str">
        <f t="shared" si="28"/>
        <v>FAGENPP052026</v>
      </c>
      <c r="F392" t="str">
        <f t="shared" si="28"/>
        <v>FAGENPP052027</v>
      </c>
      <c r="G392" t="s">
        <v>1766</v>
      </c>
      <c r="H392" t="s">
        <v>1476</v>
      </c>
      <c r="I392" s="38" t="str">
        <f>VLOOKUP(J392,Planilha2!B:C,2,0)</f>
        <v>PP05</v>
      </c>
      <c r="J392" s="80" t="s">
        <v>1047</v>
      </c>
      <c r="K392" s="80" t="s">
        <v>165</v>
      </c>
      <c r="L392" s="80" t="s">
        <v>1048</v>
      </c>
      <c r="M392" s="80" t="s">
        <v>139</v>
      </c>
      <c r="N392" s="80" t="s">
        <v>1036</v>
      </c>
      <c r="O392" s="86"/>
      <c r="P392" s="69"/>
      <c r="Q392" s="75"/>
      <c r="R392" s="75"/>
      <c r="S392" s="75"/>
      <c r="T392" s="75"/>
      <c r="U392" s="75"/>
      <c r="V392" s="75"/>
      <c r="W392" s="75"/>
      <c r="X392" s="71"/>
      <c r="Y392" s="71"/>
      <c r="Z392" s="71"/>
      <c r="AA392" s="83"/>
      <c r="AB392" s="71"/>
      <c r="AC392" s="71"/>
      <c r="AD392" s="71"/>
      <c r="AE392" s="69" t="s">
        <v>1030</v>
      </c>
    </row>
    <row r="393" spans="1:31" ht="45" hidden="1">
      <c r="A393" t="str">
        <f t="shared" si="25"/>
        <v>FAGENPP062022</v>
      </c>
      <c r="B393" t="str">
        <f t="shared" si="26"/>
        <v>FAGENPP062023</v>
      </c>
      <c r="C393" t="str">
        <f t="shared" si="27"/>
        <v>FAGENPP062024</v>
      </c>
      <c r="D393" t="str">
        <f t="shared" si="28"/>
        <v>FAGENPP062025</v>
      </c>
      <c r="E393" t="str">
        <f t="shared" si="28"/>
        <v>FAGENPP062026</v>
      </c>
      <c r="F393" t="str">
        <f t="shared" si="28"/>
        <v>FAGENPP062027</v>
      </c>
      <c r="G393" t="s">
        <v>1766</v>
      </c>
      <c r="H393" t="s">
        <v>1476</v>
      </c>
      <c r="I393" s="38" t="str">
        <f>VLOOKUP(J393,Planilha2!B:C,2,0)</f>
        <v>PP06</v>
      </c>
      <c r="J393" s="80" t="s">
        <v>1050</v>
      </c>
      <c r="K393" s="80" t="s">
        <v>165</v>
      </c>
      <c r="L393" s="80" t="s">
        <v>1499</v>
      </c>
      <c r="M393" s="80" t="s">
        <v>139</v>
      </c>
      <c r="N393" s="80" t="s">
        <v>1036</v>
      </c>
      <c r="O393" s="86"/>
      <c r="P393" s="69"/>
      <c r="Q393" s="75"/>
      <c r="R393" s="75"/>
      <c r="S393" s="75"/>
      <c r="T393" s="75"/>
      <c r="U393" s="75"/>
      <c r="V393" s="75"/>
      <c r="W393" s="75"/>
      <c r="X393" s="71"/>
      <c r="Y393" s="71"/>
      <c r="Z393" s="71"/>
      <c r="AA393" s="83"/>
      <c r="AB393" s="71"/>
      <c r="AC393" s="71"/>
      <c r="AD393" s="71"/>
      <c r="AE393" s="69" t="s">
        <v>1030</v>
      </c>
    </row>
    <row r="394" spans="1:31" ht="45" hidden="1">
      <c r="A394" t="str">
        <f t="shared" si="25"/>
        <v>FAGENPP072022</v>
      </c>
      <c r="B394" t="str">
        <f t="shared" si="26"/>
        <v>FAGENPP072023</v>
      </c>
      <c r="C394" t="str">
        <f t="shared" si="27"/>
        <v>FAGENPP072024</v>
      </c>
      <c r="D394" t="str">
        <f t="shared" si="28"/>
        <v>FAGENPP072025</v>
      </c>
      <c r="E394" t="str">
        <f t="shared" si="28"/>
        <v>FAGENPP072026</v>
      </c>
      <c r="F394" t="str">
        <f t="shared" si="28"/>
        <v>FAGENPP072027</v>
      </c>
      <c r="G394" t="s">
        <v>1766</v>
      </c>
      <c r="H394" t="s">
        <v>1476</v>
      </c>
      <c r="I394" s="38" t="str">
        <f>VLOOKUP(J394,Planilha2!B:C,2,0)</f>
        <v>PP07</v>
      </c>
      <c r="J394" s="80" t="s">
        <v>1054</v>
      </c>
      <c r="K394" s="80" t="s">
        <v>165</v>
      </c>
      <c r="L394" s="80" t="s">
        <v>1055</v>
      </c>
      <c r="M394" s="80" t="s">
        <v>139</v>
      </c>
      <c r="N394" s="80" t="s">
        <v>1036</v>
      </c>
      <c r="O394" s="86"/>
      <c r="P394" s="69"/>
      <c r="Q394" s="75"/>
      <c r="R394" s="75"/>
      <c r="S394" s="75"/>
      <c r="T394" s="75"/>
      <c r="U394" s="75"/>
      <c r="V394" s="75"/>
      <c r="W394" s="75"/>
      <c r="X394" s="71"/>
      <c r="Y394" s="71"/>
      <c r="Z394" s="71"/>
      <c r="AA394" s="83"/>
      <c r="AB394" s="71"/>
      <c r="AC394" s="71"/>
      <c r="AD394" s="71"/>
      <c r="AE394" s="69" t="s">
        <v>1030</v>
      </c>
    </row>
    <row r="395" spans="1:31" ht="108.75" hidden="1">
      <c r="A395" t="str">
        <f t="shared" si="25"/>
        <v>FAGENPP082022</v>
      </c>
      <c r="B395" t="str">
        <f t="shared" si="26"/>
        <v>FAGENPP082023</v>
      </c>
      <c r="C395" t="str">
        <f t="shared" si="27"/>
        <v>FAGENPP082024</v>
      </c>
      <c r="D395" t="str">
        <f t="shared" si="28"/>
        <v>FAGENPP082025</v>
      </c>
      <c r="E395" t="str">
        <f t="shared" si="28"/>
        <v>FAGENPP082026</v>
      </c>
      <c r="F395" t="str">
        <f t="shared" si="28"/>
        <v>FAGENPP082027</v>
      </c>
      <c r="G395" t="s">
        <v>1766</v>
      </c>
      <c r="H395" t="s">
        <v>1476</v>
      </c>
      <c r="I395" s="38" t="s">
        <v>112</v>
      </c>
      <c r="J395" s="80" t="s">
        <v>1632</v>
      </c>
      <c r="K395" s="80" t="s">
        <v>165</v>
      </c>
      <c r="L395" s="80" t="s">
        <v>1058</v>
      </c>
      <c r="M395" s="80" t="s">
        <v>381</v>
      </c>
      <c r="N395" s="80" t="s">
        <v>1501</v>
      </c>
      <c r="O395" s="86" t="s">
        <v>1502</v>
      </c>
      <c r="P395" s="69" t="s">
        <v>44</v>
      </c>
      <c r="Q395" s="75">
        <v>50</v>
      </c>
      <c r="R395" s="75">
        <v>90</v>
      </c>
      <c r="S395" s="75">
        <v>90</v>
      </c>
      <c r="T395" s="75">
        <v>95</v>
      </c>
      <c r="U395" s="75">
        <v>95</v>
      </c>
      <c r="V395" s="75">
        <v>100</v>
      </c>
      <c r="W395" s="75">
        <v>100</v>
      </c>
      <c r="X395" s="71" t="s">
        <v>142</v>
      </c>
      <c r="Y395" s="71" t="s">
        <v>172</v>
      </c>
      <c r="Z395" s="71" t="s">
        <v>1103</v>
      </c>
      <c r="AA395" s="83" t="s">
        <v>382</v>
      </c>
      <c r="AB395" s="71"/>
      <c r="AC395" s="71"/>
      <c r="AD395" s="71" t="s">
        <v>1766</v>
      </c>
      <c r="AE395" s="69" t="s">
        <v>1030</v>
      </c>
    </row>
    <row r="396" spans="1:31" ht="81" hidden="1">
      <c r="A396" t="str">
        <f t="shared" si="25"/>
        <v>FAGENPP092022</v>
      </c>
      <c r="B396" t="str">
        <f t="shared" si="26"/>
        <v>FAGENPP092023</v>
      </c>
      <c r="C396" t="str">
        <f t="shared" si="27"/>
        <v>FAGENPP092024</v>
      </c>
      <c r="D396" t="str">
        <f t="shared" si="28"/>
        <v>FAGENPP092025</v>
      </c>
      <c r="E396" t="str">
        <f t="shared" si="28"/>
        <v>FAGENPP092026</v>
      </c>
      <c r="F396" t="str">
        <f t="shared" si="28"/>
        <v>FAGENPP092027</v>
      </c>
      <c r="G396" t="s">
        <v>1766</v>
      </c>
      <c r="H396" t="s">
        <v>1476</v>
      </c>
      <c r="I396" s="38" t="s">
        <v>113</v>
      </c>
      <c r="J396" s="80" t="s">
        <v>1633</v>
      </c>
      <c r="K396" s="80" t="s">
        <v>145</v>
      </c>
      <c r="L396" s="80" t="s">
        <v>1634</v>
      </c>
      <c r="M396" s="80" t="s">
        <v>164</v>
      </c>
      <c r="N396" s="80" t="s">
        <v>1501</v>
      </c>
      <c r="O396" s="86" t="s">
        <v>1635</v>
      </c>
      <c r="P396" s="69" t="s">
        <v>44</v>
      </c>
      <c r="Q396" s="75">
        <v>50</v>
      </c>
      <c r="R396" s="75">
        <v>70</v>
      </c>
      <c r="S396" s="75">
        <v>70</v>
      </c>
      <c r="T396" s="75">
        <v>70</v>
      </c>
      <c r="U396" s="75">
        <v>70</v>
      </c>
      <c r="V396" s="75">
        <v>70</v>
      </c>
      <c r="W396" s="75">
        <v>70</v>
      </c>
      <c r="X396" s="71" t="s">
        <v>142</v>
      </c>
      <c r="Y396" s="71" t="s">
        <v>172</v>
      </c>
      <c r="Z396" s="71" t="s">
        <v>1103</v>
      </c>
      <c r="AA396" s="83" t="s">
        <v>382</v>
      </c>
      <c r="AB396" s="71"/>
      <c r="AC396" s="71"/>
      <c r="AD396" s="71" t="s">
        <v>1766</v>
      </c>
      <c r="AE396" s="69" t="s">
        <v>1030</v>
      </c>
    </row>
    <row r="397" spans="1:31" ht="45" hidden="1">
      <c r="A397" t="str">
        <f t="shared" si="25"/>
        <v>FAGENPP102022</v>
      </c>
      <c r="B397" t="str">
        <f t="shared" si="26"/>
        <v>FAGENPP102023</v>
      </c>
      <c r="C397" t="str">
        <f t="shared" si="27"/>
        <v>FAGENPP102024</v>
      </c>
      <c r="D397" t="str">
        <f t="shared" si="28"/>
        <v>FAGENPP102025</v>
      </c>
      <c r="E397" t="str">
        <f t="shared" si="28"/>
        <v>FAGENPP102026</v>
      </c>
      <c r="F397" t="str">
        <f t="shared" si="28"/>
        <v>FAGENPP102027</v>
      </c>
      <c r="G397" t="s">
        <v>1766</v>
      </c>
      <c r="H397" t="s">
        <v>1476</v>
      </c>
      <c r="I397" s="38" t="str">
        <f>VLOOKUP(J397,Planilha2!B:C,2,0)</f>
        <v>PP10</v>
      </c>
      <c r="J397" s="80" t="s">
        <v>1063</v>
      </c>
      <c r="K397" s="80" t="s">
        <v>145</v>
      </c>
      <c r="L397" s="80" t="s">
        <v>1508</v>
      </c>
      <c r="M397" s="80" t="s">
        <v>164</v>
      </c>
      <c r="N397" s="80" t="s">
        <v>1501</v>
      </c>
      <c r="O397" s="86" t="s">
        <v>1756</v>
      </c>
      <c r="P397" s="69" t="s">
        <v>749</v>
      </c>
      <c r="Q397" s="75">
        <v>3</v>
      </c>
      <c r="R397" s="75">
        <v>3</v>
      </c>
      <c r="S397" s="75">
        <v>3</v>
      </c>
      <c r="T397" s="75">
        <v>3</v>
      </c>
      <c r="U397" s="75">
        <v>3</v>
      </c>
      <c r="V397" s="75">
        <v>3</v>
      </c>
      <c r="W397" s="75">
        <v>3</v>
      </c>
      <c r="X397" s="71" t="s">
        <v>142</v>
      </c>
      <c r="Y397" s="71" t="s">
        <v>172</v>
      </c>
      <c r="Z397" s="71" t="s">
        <v>1103</v>
      </c>
      <c r="AA397" s="83" t="s">
        <v>382</v>
      </c>
      <c r="AB397" s="71"/>
      <c r="AC397" s="71"/>
      <c r="AD397" s="71" t="s">
        <v>1766</v>
      </c>
      <c r="AE397" s="69" t="s">
        <v>1030</v>
      </c>
    </row>
    <row r="398" spans="1:31" ht="45" hidden="1">
      <c r="A398" t="str">
        <f t="shared" si="25"/>
        <v>FAGENExcluído2022</v>
      </c>
      <c r="B398" t="str">
        <f t="shared" si="26"/>
        <v>FAGENExcluído2023</v>
      </c>
      <c r="C398" t="str">
        <f t="shared" si="27"/>
        <v>FAGENExcluído2024</v>
      </c>
      <c r="D398" t="str">
        <f t="shared" si="28"/>
        <v>FAGENExcluído2025</v>
      </c>
      <c r="E398" t="str">
        <f t="shared" si="28"/>
        <v>FAGENExcluído2026</v>
      </c>
      <c r="F398" t="str">
        <f t="shared" si="28"/>
        <v>FAGENExcluído2027</v>
      </c>
      <c r="G398" t="s">
        <v>1766</v>
      </c>
      <c r="H398" t="s">
        <v>1476</v>
      </c>
      <c r="I398" s="38" t="str">
        <f>VLOOKUP(J398,Planilha2!B:C,2,0)</f>
        <v>Excluído</v>
      </c>
      <c r="J398" s="80" t="s">
        <v>1511</v>
      </c>
      <c r="K398" s="80" t="s">
        <v>165</v>
      </c>
      <c r="L398" s="80" t="s">
        <v>1512</v>
      </c>
      <c r="M398" s="80" t="s">
        <v>164</v>
      </c>
      <c r="N398" s="80" t="s">
        <v>1501</v>
      </c>
      <c r="O398" s="71" t="s">
        <v>1776</v>
      </c>
      <c r="P398" s="69" t="s">
        <v>44</v>
      </c>
      <c r="Q398" s="71">
        <v>36</v>
      </c>
      <c r="R398" s="71">
        <v>36</v>
      </c>
      <c r="S398" s="71">
        <v>36</v>
      </c>
      <c r="T398" s="71">
        <v>36</v>
      </c>
      <c r="U398" s="71">
        <v>36</v>
      </c>
      <c r="V398" s="71">
        <v>36</v>
      </c>
      <c r="W398" s="71">
        <v>36</v>
      </c>
      <c r="X398" s="71" t="s">
        <v>171</v>
      </c>
      <c r="Y398" s="71" t="s">
        <v>172</v>
      </c>
      <c r="Z398" s="71" t="s">
        <v>1103</v>
      </c>
      <c r="AA398" s="83" t="s">
        <v>382</v>
      </c>
      <c r="AB398" s="71"/>
      <c r="AC398" s="71"/>
      <c r="AD398" s="71" t="s">
        <v>1766</v>
      </c>
      <c r="AE398" s="69" t="s">
        <v>1030</v>
      </c>
    </row>
    <row r="399" spans="1:31" ht="45" hidden="1">
      <c r="A399" t="str">
        <f t="shared" si="25"/>
        <v>FAGENExcluído2022</v>
      </c>
      <c r="B399" t="str">
        <f t="shared" si="26"/>
        <v>FAGENExcluído2023</v>
      </c>
      <c r="C399" t="str">
        <f t="shared" si="27"/>
        <v>FAGENExcluído2024</v>
      </c>
      <c r="D399" t="str">
        <f t="shared" si="28"/>
        <v>FAGENExcluído2025</v>
      </c>
      <c r="E399" t="str">
        <f t="shared" si="28"/>
        <v>FAGENExcluído2026</v>
      </c>
      <c r="F399" t="str">
        <f t="shared" si="28"/>
        <v>FAGENExcluído2027</v>
      </c>
      <c r="G399" t="s">
        <v>1766</v>
      </c>
      <c r="H399" t="s">
        <v>1476</v>
      </c>
      <c r="I399" s="38" t="str">
        <f>VLOOKUP(J399,Planilha2!B:C,2,0)</f>
        <v>Excluído</v>
      </c>
      <c r="J399" s="80" t="s">
        <v>1067</v>
      </c>
      <c r="K399" s="80" t="s">
        <v>145</v>
      </c>
      <c r="L399" s="80" t="s">
        <v>1068</v>
      </c>
      <c r="M399" s="80" t="s">
        <v>164</v>
      </c>
      <c r="N399" s="80" t="s">
        <v>1501</v>
      </c>
      <c r="O399" s="71" t="s">
        <v>1664</v>
      </c>
      <c r="P399" s="69" t="s">
        <v>1070</v>
      </c>
      <c r="Q399" s="71">
        <v>25</v>
      </c>
      <c r="R399" s="71">
        <v>25</v>
      </c>
      <c r="S399" s="71">
        <v>25</v>
      </c>
      <c r="T399" s="71">
        <v>25</v>
      </c>
      <c r="U399" s="71">
        <v>25</v>
      </c>
      <c r="V399" s="71">
        <v>25</v>
      </c>
      <c r="W399" s="71">
        <v>25</v>
      </c>
      <c r="X399" s="71" t="s">
        <v>363</v>
      </c>
      <c r="Y399" s="71" t="s">
        <v>172</v>
      </c>
      <c r="Z399" s="71" t="s">
        <v>1103</v>
      </c>
      <c r="AA399" s="83" t="s">
        <v>382</v>
      </c>
      <c r="AB399" s="71"/>
      <c r="AC399" s="71"/>
      <c r="AD399" s="71" t="s">
        <v>1766</v>
      </c>
      <c r="AE399" s="69" t="s">
        <v>1030</v>
      </c>
    </row>
    <row r="400" spans="1:31" ht="45" hidden="1">
      <c r="A400" t="str">
        <f t="shared" si="25"/>
        <v>FAGENExcluído2022</v>
      </c>
      <c r="B400" t="str">
        <f t="shared" si="26"/>
        <v>FAGENExcluído2023</v>
      </c>
      <c r="C400" t="str">
        <f t="shared" si="27"/>
        <v>FAGENExcluído2024</v>
      </c>
      <c r="D400" t="str">
        <f t="shared" si="28"/>
        <v>FAGENExcluído2025</v>
      </c>
      <c r="E400" t="str">
        <f t="shared" si="28"/>
        <v>FAGENExcluído2026</v>
      </c>
      <c r="F400" t="str">
        <f t="shared" si="28"/>
        <v>FAGENExcluído2027</v>
      </c>
      <c r="G400" t="s">
        <v>1766</v>
      </c>
      <c r="H400" t="s">
        <v>1476</v>
      </c>
      <c r="I400" s="38" t="str">
        <f>VLOOKUP(J400,Planilha2!B:C,2,0)</f>
        <v>Excluído</v>
      </c>
      <c r="J400" s="80" t="s">
        <v>1075</v>
      </c>
      <c r="K400" s="80" t="s">
        <v>145</v>
      </c>
      <c r="L400" s="80" t="s">
        <v>1076</v>
      </c>
      <c r="M400" s="80" t="s">
        <v>164</v>
      </c>
      <c r="N400" s="80" t="s">
        <v>1501</v>
      </c>
      <c r="O400" s="71" t="s">
        <v>1514</v>
      </c>
      <c r="P400" s="69" t="s">
        <v>1070</v>
      </c>
      <c r="Q400" s="71">
        <v>10</v>
      </c>
      <c r="R400" s="71">
        <v>15</v>
      </c>
      <c r="S400" s="71">
        <v>15</v>
      </c>
      <c r="T400" s="71">
        <v>15</v>
      </c>
      <c r="U400" s="71">
        <v>15</v>
      </c>
      <c r="V400" s="71">
        <v>15</v>
      </c>
      <c r="W400" s="71">
        <v>15</v>
      </c>
      <c r="X400" s="71" t="s">
        <v>363</v>
      </c>
      <c r="Y400" s="71" t="s">
        <v>172</v>
      </c>
      <c r="Z400" s="71" t="s">
        <v>1103</v>
      </c>
      <c r="AA400" s="83" t="s">
        <v>382</v>
      </c>
      <c r="AB400" s="71"/>
      <c r="AC400" s="71"/>
      <c r="AD400" s="71" t="s">
        <v>1766</v>
      </c>
      <c r="AE400" s="69" t="s">
        <v>1030</v>
      </c>
    </row>
    <row r="401" spans="1:31" ht="45" hidden="1">
      <c r="A401" t="str">
        <f t="shared" si="25"/>
        <v>FAGENExcluído2022</v>
      </c>
      <c r="B401" t="str">
        <f t="shared" si="26"/>
        <v>FAGENExcluído2023</v>
      </c>
      <c r="C401" t="str">
        <f t="shared" si="27"/>
        <v>FAGENExcluído2024</v>
      </c>
      <c r="D401" t="str">
        <f t="shared" si="28"/>
        <v>FAGENExcluído2025</v>
      </c>
      <c r="E401" t="str">
        <f t="shared" si="28"/>
        <v>FAGENExcluído2026</v>
      </c>
      <c r="F401" t="str">
        <f t="shared" si="28"/>
        <v>FAGENExcluído2027</v>
      </c>
      <c r="G401" t="s">
        <v>1766</v>
      </c>
      <c r="H401" t="s">
        <v>1476</v>
      </c>
      <c r="I401" s="38" t="str">
        <f>VLOOKUP(J401,Planilha2!B:C,2,0)</f>
        <v>Excluído</v>
      </c>
      <c r="J401" s="80" t="s">
        <v>1079</v>
      </c>
      <c r="K401" s="80" t="s">
        <v>145</v>
      </c>
      <c r="L401" s="80" t="s">
        <v>1080</v>
      </c>
      <c r="M401" s="80" t="s">
        <v>164</v>
      </c>
      <c r="N401" s="80" t="s">
        <v>1501</v>
      </c>
      <c r="O401" s="71"/>
      <c r="P401" s="69" t="s">
        <v>1082</v>
      </c>
      <c r="Q401" s="71">
        <v>0</v>
      </c>
      <c r="R401" s="71">
        <v>0</v>
      </c>
      <c r="S401" s="71">
        <v>0</v>
      </c>
      <c r="T401" s="71">
        <v>0</v>
      </c>
      <c r="U401" s="71">
        <v>0</v>
      </c>
      <c r="V401" s="71">
        <v>0</v>
      </c>
      <c r="W401" s="71">
        <v>0</v>
      </c>
      <c r="X401" s="71"/>
      <c r="Y401" s="71"/>
      <c r="Z401" s="71"/>
      <c r="AA401" s="83" t="s">
        <v>382</v>
      </c>
      <c r="AB401" s="71"/>
      <c r="AC401" s="71"/>
      <c r="AD401" s="71" t="s">
        <v>1766</v>
      </c>
      <c r="AE401" s="69" t="s">
        <v>1030</v>
      </c>
    </row>
    <row r="402" spans="1:31" ht="45" hidden="1">
      <c r="A402" t="str">
        <f t="shared" si="25"/>
        <v>FAGENExcluído2022</v>
      </c>
      <c r="B402" t="str">
        <f t="shared" si="26"/>
        <v>FAGENExcluído2023</v>
      </c>
      <c r="C402" t="str">
        <f t="shared" si="27"/>
        <v>FAGENExcluído2024</v>
      </c>
      <c r="D402" t="str">
        <f t="shared" si="28"/>
        <v>FAGENExcluído2025</v>
      </c>
      <c r="E402" t="str">
        <f t="shared" si="28"/>
        <v>FAGENExcluído2026</v>
      </c>
      <c r="F402" t="str">
        <f t="shared" si="28"/>
        <v>FAGENExcluído2027</v>
      </c>
      <c r="G402" t="s">
        <v>1766</v>
      </c>
      <c r="H402" t="s">
        <v>1476</v>
      </c>
      <c r="I402" s="38" t="str">
        <f>VLOOKUP(J402,Planilha2!B:C,2,0)</f>
        <v>Excluído</v>
      </c>
      <c r="J402" s="80" t="s">
        <v>1085</v>
      </c>
      <c r="K402" s="80" t="s">
        <v>145</v>
      </c>
      <c r="L402" s="80" t="s">
        <v>1086</v>
      </c>
      <c r="M402" s="80" t="s">
        <v>139</v>
      </c>
      <c r="N402" s="80" t="s">
        <v>1501</v>
      </c>
      <c r="O402" s="71" t="s">
        <v>1516</v>
      </c>
      <c r="P402" s="69" t="s">
        <v>1070</v>
      </c>
      <c r="Q402" s="71">
        <v>10</v>
      </c>
      <c r="R402" s="71">
        <v>12</v>
      </c>
      <c r="S402" s="71">
        <v>12</v>
      </c>
      <c r="T402" s="71">
        <v>15</v>
      </c>
      <c r="U402" s="71">
        <v>15</v>
      </c>
      <c r="V402" s="71">
        <v>15</v>
      </c>
      <c r="W402" s="71">
        <v>15</v>
      </c>
      <c r="X402" s="71" t="s">
        <v>142</v>
      </c>
      <c r="Y402" s="71" t="s">
        <v>172</v>
      </c>
      <c r="Z402" s="71" t="s">
        <v>1103</v>
      </c>
      <c r="AA402" s="83" t="s">
        <v>382</v>
      </c>
      <c r="AB402" s="71"/>
      <c r="AC402" s="71"/>
      <c r="AD402" s="71" t="s">
        <v>1766</v>
      </c>
      <c r="AE402" s="69" t="s">
        <v>1030</v>
      </c>
    </row>
    <row r="403" spans="1:31" ht="45" hidden="1">
      <c r="A403" t="str">
        <f t="shared" si="25"/>
        <v>FAGENExcluído2022</v>
      </c>
      <c r="B403" t="str">
        <f t="shared" si="26"/>
        <v>FAGENExcluído2023</v>
      </c>
      <c r="C403" t="str">
        <f t="shared" si="27"/>
        <v>FAGENExcluído2024</v>
      </c>
      <c r="D403" t="str">
        <f t="shared" si="28"/>
        <v>FAGENExcluído2025</v>
      </c>
      <c r="E403" t="str">
        <f t="shared" si="28"/>
        <v>FAGENExcluído2026</v>
      </c>
      <c r="F403" t="str">
        <f t="shared" si="28"/>
        <v>FAGENExcluído2027</v>
      </c>
      <c r="G403" t="s">
        <v>1766</v>
      </c>
      <c r="H403" t="s">
        <v>1476</v>
      </c>
      <c r="I403" s="38" t="str">
        <f>VLOOKUP(J403,Planilha2!B:C,2,0)</f>
        <v>Excluído</v>
      </c>
      <c r="J403" s="80" t="s">
        <v>1090</v>
      </c>
      <c r="K403" s="80" t="s">
        <v>145</v>
      </c>
      <c r="L403" s="80" t="s">
        <v>1091</v>
      </c>
      <c r="M403" s="80" t="s">
        <v>139</v>
      </c>
      <c r="N403" s="80" t="s">
        <v>1501</v>
      </c>
      <c r="O403" s="71" t="s">
        <v>1777</v>
      </c>
      <c r="P403" s="69" t="s">
        <v>1070</v>
      </c>
      <c r="Q403" s="71">
        <v>5</v>
      </c>
      <c r="R403" s="71">
        <v>5</v>
      </c>
      <c r="S403" s="71">
        <v>5</v>
      </c>
      <c r="T403" s="71">
        <v>5</v>
      </c>
      <c r="U403" s="71">
        <v>5</v>
      </c>
      <c r="V403" s="71">
        <v>5</v>
      </c>
      <c r="W403" s="71">
        <v>5</v>
      </c>
      <c r="X403" s="71" t="s">
        <v>142</v>
      </c>
      <c r="Y403" s="71" t="s">
        <v>172</v>
      </c>
      <c r="Z403" s="71" t="s">
        <v>1103</v>
      </c>
      <c r="AA403" s="83" t="s">
        <v>382</v>
      </c>
      <c r="AB403" s="71"/>
      <c r="AC403" s="71"/>
      <c r="AD403" s="71" t="s">
        <v>1766</v>
      </c>
      <c r="AE403" s="69" t="s">
        <v>1030</v>
      </c>
    </row>
    <row r="404" spans="1:31" ht="45" hidden="1">
      <c r="A404" t="str">
        <f t="shared" si="25"/>
        <v>FAGENExcluído2022</v>
      </c>
      <c r="B404" t="str">
        <f t="shared" si="26"/>
        <v>FAGENExcluído2023</v>
      </c>
      <c r="C404" t="str">
        <f t="shared" si="27"/>
        <v>FAGENExcluído2024</v>
      </c>
      <c r="D404" t="str">
        <f t="shared" si="28"/>
        <v>FAGENExcluído2025</v>
      </c>
      <c r="E404" t="str">
        <f t="shared" si="28"/>
        <v>FAGENExcluído2026</v>
      </c>
      <c r="F404" t="str">
        <f t="shared" si="28"/>
        <v>FAGENExcluído2027</v>
      </c>
      <c r="G404" t="s">
        <v>1766</v>
      </c>
      <c r="H404" t="s">
        <v>1476</v>
      </c>
      <c r="I404" s="38" t="str">
        <f>VLOOKUP(J404,Planilha2!B:C,2,0)</f>
        <v>Excluído</v>
      </c>
      <c r="J404" s="80" t="s">
        <v>1095</v>
      </c>
      <c r="K404" s="80" t="s">
        <v>145</v>
      </c>
      <c r="L404" s="80" t="s">
        <v>1096</v>
      </c>
      <c r="M404" s="80" t="s">
        <v>139</v>
      </c>
      <c r="N404" s="80" t="s">
        <v>1501</v>
      </c>
      <c r="O404" s="71" t="s">
        <v>1518</v>
      </c>
      <c r="P404" s="69" t="s">
        <v>1070</v>
      </c>
      <c r="Q404" s="71">
        <v>2</v>
      </c>
      <c r="R404" s="71">
        <v>3</v>
      </c>
      <c r="S404" s="71">
        <v>4</v>
      </c>
      <c r="T404" s="71">
        <v>5</v>
      </c>
      <c r="U404" s="71">
        <v>5</v>
      </c>
      <c r="V404" s="71">
        <v>5</v>
      </c>
      <c r="W404" s="71">
        <v>5</v>
      </c>
      <c r="X404" s="71" t="s">
        <v>142</v>
      </c>
      <c r="Y404" s="71" t="s">
        <v>172</v>
      </c>
      <c r="Z404" s="71" t="s">
        <v>1103</v>
      </c>
      <c r="AA404" s="83" t="s">
        <v>382</v>
      </c>
      <c r="AB404" s="71"/>
      <c r="AC404" s="71"/>
      <c r="AD404" s="71" t="s">
        <v>1766</v>
      </c>
      <c r="AE404" s="69" t="s">
        <v>1030</v>
      </c>
    </row>
    <row r="405" spans="1:31" ht="45" hidden="1">
      <c r="A405" t="str">
        <f t="shared" si="25"/>
        <v>FAGENEC092022</v>
      </c>
      <c r="B405" t="str">
        <f t="shared" si="26"/>
        <v>FAGENEC092023</v>
      </c>
      <c r="C405" t="str">
        <f t="shared" si="27"/>
        <v>FAGENEC092024</v>
      </c>
      <c r="D405" t="str">
        <f t="shared" si="28"/>
        <v>FAGENEC092025</v>
      </c>
      <c r="E405" t="str">
        <f t="shared" si="28"/>
        <v>FAGENEC092026</v>
      </c>
      <c r="F405" t="str">
        <f t="shared" si="28"/>
        <v>FAGENEC092027</v>
      </c>
      <c r="G405" t="s">
        <v>1766</v>
      </c>
      <c r="H405" t="s">
        <v>1519</v>
      </c>
      <c r="I405" s="38" t="str">
        <f>VLOOKUP(J405,Planilha2!B:C,2,0)</f>
        <v>EC09</v>
      </c>
      <c r="J405" s="87" t="s">
        <v>1648</v>
      </c>
      <c r="K405" s="88" t="s">
        <v>165</v>
      </c>
      <c r="L405" s="87" t="s">
        <v>419</v>
      </c>
      <c r="M405" s="87" t="s">
        <v>381</v>
      </c>
      <c r="N405" s="87" t="s">
        <v>385</v>
      </c>
      <c r="O405" s="71" t="s">
        <v>1778</v>
      </c>
      <c r="P405" s="69" t="s">
        <v>44</v>
      </c>
      <c r="Q405" s="71">
        <f>46/66</f>
        <v>0.69696969696969702</v>
      </c>
      <c r="R405" s="71">
        <v>70</v>
      </c>
      <c r="S405" s="71">
        <v>70</v>
      </c>
      <c r="T405" s="71">
        <v>70</v>
      </c>
      <c r="U405" s="71">
        <v>70</v>
      </c>
      <c r="V405" s="71">
        <v>72</v>
      </c>
      <c r="W405" s="71">
        <v>72</v>
      </c>
      <c r="X405" s="71" t="s">
        <v>142</v>
      </c>
      <c r="Y405" s="71" t="s">
        <v>1103</v>
      </c>
      <c r="Z405" s="71" t="s">
        <v>910</v>
      </c>
      <c r="AA405" s="83" t="s">
        <v>1523</v>
      </c>
      <c r="AB405" s="71" t="s">
        <v>144</v>
      </c>
      <c r="AC405" s="71"/>
      <c r="AD405" s="71" t="s">
        <v>1766</v>
      </c>
      <c r="AE405" s="69" t="s">
        <v>377</v>
      </c>
    </row>
    <row r="406" spans="1:31" ht="45" hidden="1">
      <c r="A406" t="str">
        <f t="shared" si="25"/>
        <v>FAGENEC102022</v>
      </c>
      <c r="B406" t="str">
        <f t="shared" si="26"/>
        <v>FAGENEC102023</v>
      </c>
      <c r="C406" t="str">
        <f t="shared" si="27"/>
        <v>FAGENEC102024</v>
      </c>
      <c r="D406" t="str">
        <f t="shared" si="28"/>
        <v>FAGENEC102025</v>
      </c>
      <c r="E406" t="str">
        <f t="shared" si="28"/>
        <v>FAGENEC102026</v>
      </c>
      <c r="F406" t="str">
        <f t="shared" si="28"/>
        <v>FAGENEC102027</v>
      </c>
      <c r="G406" t="s">
        <v>1766</v>
      </c>
      <c r="H406" t="s">
        <v>1519</v>
      </c>
      <c r="I406" s="38" t="str">
        <f>VLOOKUP(J406,Planilha2!B:C,2,0)</f>
        <v>EC10</v>
      </c>
      <c r="J406" s="87" t="s">
        <v>1649</v>
      </c>
      <c r="K406" s="88" t="s">
        <v>165</v>
      </c>
      <c r="L406" s="87" t="s">
        <v>422</v>
      </c>
      <c r="M406" s="87" t="s">
        <v>381</v>
      </c>
      <c r="N406" s="87" t="s">
        <v>385</v>
      </c>
      <c r="O406" s="71" t="s">
        <v>1526</v>
      </c>
      <c r="P406" s="69" t="s">
        <v>44</v>
      </c>
      <c r="Q406" s="71">
        <v>0</v>
      </c>
      <c r="R406" s="71">
        <v>10</v>
      </c>
      <c r="S406" s="71">
        <v>20</v>
      </c>
      <c r="T406" s="71">
        <v>30</v>
      </c>
      <c r="U406" s="71">
        <v>40</v>
      </c>
      <c r="V406" s="71">
        <v>50</v>
      </c>
      <c r="W406" s="71">
        <v>50</v>
      </c>
      <c r="X406" s="71" t="s">
        <v>142</v>
      </c>
      <c r="Y406" s="71" t="s">
        <v>1103</v>
      </c>
      <c r="Z406" s="71" t="s">
        <v>910</v>
      </c>
      <c r="AA406" s="83" t="s">
        <v>1523</v>
      </c>
      <c r="AB406" s="71" t="s">
        <v>144</v>
      </c>
      <c r="AC406" s="71"/>
      <c r="AD406" s="71" t="s">
        <v>1766</v>
      </c>
      <c r="AE406" s="69" t="s">
        <v>377</v>
      </c>
    </row>
    <row r="407" spans="1:31" ht="45" hidden="1">
      <c r="A407" t="str">
        <f t="shared" si="25"/>
        <v>FAGENEC082022</v>
      </c>
      <c r="B407" t="str">
        <f t="shared" si="26"/>
        <v>FAGENEC082023</v>
      </c>
      <c r="C407" t="str">
        <f t="shared" si="27"/>
        <v>FAGENEC082024</v>
      </c>
      <c r="D407" t="str">
        <f t="shared" si="28"/>
        <v>FAGENEC082025</v>
      </c>
      <c r="E407" t="str">
        <f t="shared" si="28"/>
        <v>FAGENEC082026</v>
      </c>
      <c r="F407" t="str">
        <f t="shared" si="28"/>
        <v>FAGENEC082027</v>
      </c>
      <c r="G407" t="s">
        <v>1766</v>
      </c>
      <c r="H407" t="s">
        <v>1519</v>
      </c>
      <c r="I407" s="38" t="str">
        <f>VLOOKUP(J407,Planilha2!B:C,2,0)</f>
        <v>EC08</v>
      </c>
      <c r="J407" s="87" t="s">
        <v>415</v>
      </c>
      <c r="K407" s="88" t="s">
        <v>145</v>
      </c>
      <c r="L407" s="89" t="s">
        <v>1528</v>
      </c>
      <c r="M407" s="87" t="s">
        <v>381</v>
      </c>
      <c r="N407" s="87" t="s">
        <v>1529</v>
      </c>
      <c r="O407" s="71" t="s">
        <v>1588</v>
      </c>
      <c r="P407" s="69" t="s">
        <v>44</v>
      </c>
      <c r="Q407" s="71">
        <v>100</v>
      </c>
      <c r="R407" s="71">
        <v>100</v>
      </c>
      <c r="S407" s="71">
        <v>100</v>
      </c>
      <c r="T407" s="71">
        <v>100</v>
      </c>
      <c r="U407" s="71">
        <v>100</v>
      </c>
      <c r="V407" s="71">
        <v>100</v>
      </c>
      <c r="W407" s="71">
        <v>100</v>
      </c>
      <c r="X407" s="71" t="s">
        <v>171</v>
      </c>
      <c r="Y407" s="71" t="s">
        <v>1103</v>
      </c>
      <c r="Z407" s="71" t="s">
        <v>910</v>
      </c>
      <c r="AA407" s="83" t="s">
        <v>1523</v>
      </c>
      <c r="AB407" s="71" t="s">
        <v>144</v>
      </c>
      <c r="AC407" s="71"/>
      <c r="AD407" s="71" t="s">
        <v>1766</v>
      </c>
      <c r="AE407" s="69" t="s">
        <v>377</v>
      </c>
    </row>
    <row r="408" spans="1:31" ht="45" hidden="1">
      <c r="A408" t="str">
        <f t="shared" si="25"/>
        <v>FAGENEC282022</v>
      </c>
      <c r="B408" t="str">
        <f t="shared" si="26"/>
        <v>FAGENEC282023</v>
      </c>
      <c r="C408" t="str">
        <f t="shared" si="27"/>
        <v>FAGENEC282024</v>
      </c>
      <c r="D408" t="str">
        <f t="shared" si="28"/>
        <v>FAGENEC282025</v>
      </c>
      <c r="E408" t="str">
        <f t="shared" si="28"/>
        <v>FAGENEC282026</v>
      </c>
      <c r="F408" t="str">
        <f t="shared" si="28"/>
        <v>FAGENEC282027</v>
      </c>
      <c r="G408" t="s">
        <v>1766</v>
      </c>
      <c r="H408" t="s">
        <v>1519</v>
      </c>
      <c r="I408" s="38" t="str">
        <f>VLOOKUP(J408,Planilha2!B:C,2,0)</f>
        <v>EC28</v>
      </c>
      <c r="J408" s="87" t="s">
        <v>503</v>
      </c>
      <c r="K408" s="88" t="s">
        <v>165</v>
      </c>
      <c r="L408" s="89" t="s">
        <v>504</v>
      </c>
      <c r="M408" s="87" t="s">
        <v>381</v>
      </c>
      <c r="N408" s="87" t="s">
        <v>1530</v>
      </c>
      <c r="O408" s="71" t="s">
        <v>1531</v>
      </c>
      <c r="P408" s="69" t="s">
        <v>44</v>
      </c>
      <c r="Q408" s="71">
        <v>0</v>
      </c>
      <c r="R408" s="71">
        <v>100</v>
      </c>
      <c r="S408" s="71">
        <v>100</v>
      </c>
      <c r="T408" s="71">
        <v>100</v>
      </c>
      <c r="U408" s="71">
        <v>100</v>
      </c>
      <c r="V408" s="71">
        <v>100</v>
      </c>
      <c r="W408" s="71">
        <v>100</v>
      </c>
      <c r="X408" s="71" t="s">
        <v>142</v>
      </c>
      <c r="Y408" s="71" t="s">
        <v>1103</v>
      </c>
      <c r="Z408" s="71" t="s">
        <v>910</v>
      </c>
      <c r="AA408" s="83" t="s">
        <v>1523</v>
      </c>
      <c r="AB408" s="71" t="s">
        <v>144</v>
      </c>
      <c r="AC408" s="71"/>
      <c r="AD408" s="71" t="s">
        <v>1766</v>
      </c>
      <c r="AE408" s="69" t="s">
        <v>377</v>
      </c>
    </row>
    <row r="409" spans="1:31" ht="45" hidden="1">
      <c r="A409" t="str">
        <f t="shared" si="25"/>
        <v>FAGENEC052022</v>
      </c>
      <c r="B409" t="str">
        <f t="shared" si="26"/>
        <v>FAGENEC052023</v>
      </c>
      <c r="C409" t="str">
        <f t="shared" si="27"/>
        <v>FAGENEC052024</v>
      </c>
      <c r="D409" t="str">
        <f t="shared" si="28"/>
        <v>FAGENEC052025</v>
      </c>
      <c r="E409" t="str">
        <f t="shared" si="28"/>
        <v>FAGENEC052026</v>
      </c>
      <c r="F409" t="str">
        <f t="shared" si="28"/>
        <v>FAGENEC052027</v>
      </c>
      <c r="G409" t="s">
        <v>1766</v>
      </c>
      <c r="H409" t="s">
        <v>1519</v>
      </c>
      <c r="I409" s="38" t="str">
        <f>VLOOKUP(J409,Planilha2!B:C,2,0)</f>
        <v>EC05</v>
      </c>
      <c r="J409" s="80" t="s">
        <v>403</v>
      </c>
      <c r="K409" s="88" t="s">
        <v>165</v>
      </c>
      <c r="L409" s="80" t="s">
        <v>404</v>
      </c>
      <c r="M409" s="80" t="s">
        <v>164</v>
      </c>
      <c r="N409" s="80" t="s">
        <v>1529</v>
      </c>
      <c r="O409" s="71" t="s">
        <v>1533</v>
      </c>
      <c r="P409" s="69" t="s">
        <v>309</v>
      </c>
      <c r="Q409" s="71">
        <v>75</v>
      </c>
      <c r="R409" s="71">
        <v>80</v>
      </c>
      <c r="S409" s="71">
        <v>80</v>
      </c>
      <c r="T409" s="71">
        <v>80</v>
      </c>
      <c r="U409" s="71">
        <v>80</v>
      </c>
      <c r="V409" s="71">
        <v>100</v>
      </c>
      <c r="W409" s="71">
        <v>100</v>
      </c>
      <c r="X409" s="71" t="s">
        <v>142</v>
      </c>
      <c r="Y409" s="71" t="s">
        <v>1103</v>
      </c>
      <c r="Z409" s="71" t="s">
        <v>910</v>
      </c>
      <c r="AA409" s="83" t="s">
        <v>1523</v>
      </c>
      <c r="AB409" s="71" t="s">
        <v>144</v>
      </c>
      <c r="AC409" s="71"/>
      <c r="AD409" s="71" t="s">
        <v>1766</v>
      </c>
      <c r="AE409" s="69" t="s">
        <v>377</v>
      </c>
    </row>
    <row r="410" spans="1:31" ht="45" hidden="1">
      <c r="A410" t="str">
        <f t="shared" si="25"/>
        <v>FAGENEC072022</v>
      </c>
      <c r="B410" t="str">
        <f t="shared" si="26"/>
        <v>FAGENEC072023</v>
      </c>
      <c r="C410" t="str">
        <f t="shared" si="27"/>
        <v>FAGENEC072024</v>
      </c>
      <c r="D410" t="str">
        <f t="shared" si="28"/>
        <v>FAGENEC072025</v>
      </c>
      <c r="E410" t="str">
        <f t="shared" si="28"/>
        <v>FAGENEC072026</v>
      </c>
      <c r="F410" t="str">
        <f t="shared" si="28"/>
        <v>FAGENEC072027</v>
      </c>
      <c r="G410" t="s">
        <v>1766</v>
      </c>
      <c r="H410" t="s">
        <v>1519</v>
      </c>
      <c r="I410" s="38" t="str">
        <f>VLOOKUP(J410,Planilha2!B:C,2,0)</f>
        <v>EC07</v>
      </c>
      <c r="J410" s="87" t="s">
        <v>1534</v>
      </c>
      <c r="K410" s="88" t="s">
        <v>165</v>
      </c>
      <c r="L410" s="89" t="s">
        <v>1535</v>
      </c>
      <c r="M410" s="87" t="s">
        <v>381</v>
      </c>
      <c r="N410" s="87" t="s">
        <v>1529</v>
      </c>
      <c r="O410" s="71" t="s">
        <v>1590</v>
      </c>
      <c r="P410" s="69" t="s">
        <v>44</v>
      </c>
      <c r="Q410" s="71">
        <v>0</v>
      </c>
      <c r="R410" s="71">
        <v>100</v>
      </c>
      <c r="S410" s="71">
        <v>100</v>
      </c>
      <c r="T410" s="71">
        <v>100</v>
      </c>
      <c r="U410" s="71">
        <v>100</v>
      </c>
      <c r="V410" s="71">
        <v>100</v>
      </c>
      <c r="W410" s="71">
        <v>100</v>
      </c>
      <c r="X410" s="71" t="s">
        <v>142</v>
      </c>
      <c r="Y410" s="71" t="s">
        <v>1103</v>
      </c>
      <c r="Z410" s="71" t="s">
        <v>910</v>
      </c>
      <c r="AA410" s="83" t="s">
        <v>1523</v>
      </c>
      <c r="AB410" s="71" t="s">
        <v>144</v>
      </c>
      <c r="AC410" s="71"/>
      <c r="AD410" s="71" t="s">
        <v>1766</v>
      </c>
      <c r="AE410" s="69" t="s">
        <v>377</v>
      </c>
    </row>
    <row r="411" spans="1:31" ht="45" hidden="1">
      <c r="A411" t="str">
        <f t="shared" si="25"/>
        <v>FAGENEC332022</v>
      </c>
      <c r="B411" t="str">
        <f t="shared" si="26"/>
        <v>FAGENEC332023</v>
      </c>
      <c r="C411" t="str">
        <f t="shared" si="27"/>
        <v>FAGENEC332024</v>
      </c>
      <c r="D411" t="str">
        <f t="shared" si="28"/>
        <v>FAGENEC332025</v>
      </c>
      <c r="E411" t="str">
        <f t="shared" si="28"/>
        <v>FAGENEC332026</v>
      </c>
      <c r="F411" t="str">
        <f t="shared" si="28"/>
        <v>FAGENEC332027</v>
      </c>
      <c r="G411" t="s">
        <v>1766</v>
      </c>
      <c r="H411" t="s">
        <v>1519</v>
      </c>
      <c r="I411" s="38" t="str">
        <f>VLOOKUP(J411,Planilha2!B:C,2,0)</f>
        <v>EC33</v>
      </c>
      <c r="J411" s="87" t="s">
        <v>527</v>
      </c>
      <c r="K411" s="88" t="s">
        <v>165</v>
      </c>
      <c r="L411" s="87" t="s">
        <v>528</v>
      </c>
      <c r="M411" s="88" t="s">
        <v>164</v>
      </c>
      <c r="N411" s="87" t="s">
        <v>1529</v>
      </c>
      <c r="O411" s="71"/>
      <c r="P411" s="69" t="s">
        <v>530</v>
      </c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83" t="s">
        <v>1523</v>
      </c>
      <c r="AB411" s="71"/>
      <c r="AC411" s="71"/>
      <c r="AD411" s="71"/>
      <c r="AE411" s="69" t="s">
        <v>377</v>
      </c>
    </row>
    <row r="412" spans="1:31" ht="45" hidden="1">
      <c r="A412" t="str">
        <f t="shared" si="25"/>
        <v>FAGENGP012022</v>
      </c>
      <c r="B412" t="str">
        <f t="shared" si="26"/>
        <v>FAGENGP012023</v>
      </c>
      <c r="C412" t="str">
        <f t="shared" si="27"/>
        <v>FAGENGP012024</v>
      </c>
      <c r="D412" t="str">
        <f t="shared" si="28"/>
        <v>FAGENGP012025</v>
      </c>
      <c r="E412" t="str">
        <f t="shared" si="28"/>
        <v>FAGENGP012026</v>
      </c>
      <c r="F412" t="str">
        <f t="shared" si="28"/>
        <v>FAGENGP012027</v>
      </c>
      <c r="G412" t="s">
        <v>1766</v>
      </c>
      <c r="H412" t="s">
        <v>1536</v>
      </c>
      <c r="I412" s="38" t="str">
        <f>VLOOKUP(J412,Planilha2!B:C,2,0)</f>
        <v>GP01</v>
      </c>
      <c r="J412" s="69" t="s">
        <v>552</v>
      </c>
      <c r="K412" s="69" t="s">
        <v>145</v>
      </c>
      <c r="L412" s="69" t="s">
        <v>1537</v>
      </c>
      <c r="M412" s="80" t="s">
        <v>139</v>
      </c>
      <c r="N412" s="78" t="s">
        <v>558</v>
      </c>
      <c r="O412" s="71" t="s">
        <v>1538</v>
      </c>
      <c r="P412" s="69" t="s">
        <v>44</v>
      </c>
      <c r="Q412" s="71">
        <v>28.75</v>
      </c>
      <c r="R412" s="71">
        <v>30</v>
      </c>
      <c r="S412" s="71">
        <v>30</v>
      </c>
      <c r="T412" s="71">
        <v>35</v>
      </c>
      <c r="U412" s="71">
        <v>35</v>
      </c>
      <c r="V412" s="71">
        <v>35</v>
      </c>
      <c r="W412" s="71">
        <v>35</v>
      </c>
      <c r="X412" s="71" t="s">
        <v>142</v>
      </c>
      <c r="Y412" s="71" t="s">
        <v>1471</v>
      </c>
      <c r="Z412" s="71" t="s">
        <v>172</v>
      </c>
      <c r="AA412" s="69" t="s">
        <v>555</v>
      </c>
      <c r="AB412" s="71"/>
      <c r="AC412" s="71"/>
      <c r="AD412" s="71" t="s">
        <v>558</v>
      </c>
      <c r="AE412" s="69" t="s">
        <v>551</v>
      </c>
    </row>
    <row r="413" spans="1:31" ht="45" hidden="1">
      <c r="A413" t="str">
        <f t="shared" si="25"/>
        <v>FAGENGP022022</v>
      </c>
      <c r="B413" t="str">
        <f t="shared" si="26"/>
        <v>FAGENGP022023</v>
      </c>
      <c r="C413" t="str">
        <f t="shared" si="27"/>
        <v>FAGENGP022024</v>
      </c>
      <c r="D413" t="str">
        <f t="shared" si="28"/>
        <v>FAGENGP022025</v>
      </c>
      <c r="E413" t="str">
        <f t="shared" si="28"/>
        <v>FAGENGP022026</v>
      </c>
      <c r="F413" t="str">
        <f t="shared" si="28"/>
        <v>FAGENGP022027</v>
      </c>
      <c r="G413" t="s">
        <v>1766</v>
      </c>
      <c r="H413" t="s">
        <v>1536</v>
      </c>
      <c r="I413" s="38" t="str">
        <f>VLOOKUP(J413,Planilha2!B:C,2,0)</f>
        <v>GP02</v>
      </c>
      <c r="J413" s="69" t="s">
        <v>560</v>
      </c>
      <c r="K413" s="69" t="s">
        <v>165</v>
      </c>
      <c r="L413" s="69" t="s">
        <v>1539</v>
      </c>
      <c r="M413" s="80" t="s">
        <v>139</v>
      </c>
      <c r="N413" s="78" t="s">
        <v>558</v>
      </c>
      <c r="O413" s="71" t="s">
        <v>1654</v>
      </c>
      <c r="P413" s="69" t="s">
        <v>44</v>
      </c>
      <c r="Q413" s="71">
        <v>87.5</v>
      </c>
      <c r="R413" s="71">
        <v>87.5</v>
      </c>
      <c r="S413" s="71">
        <v>87.5</v>
      </c>
      <c r="T413" s="71">
        <v>87.5</v>
      </c>
      <c r="U413" s="71">
        <v>87.5</v>
      </c>
      <c r="V413" s="71">
        <v>87.5</v>
      </c>
      <c r="W413" s="104" t="s">
        <v>1779</v>
      </c>
      <c r="X413" s="71" t="s">
        <v>142</v>
      </c>
      <c r="Y413" s="71" t="s">
        <v>1471</v>
      </c>
      <c r="Z413" s="71" t="s">
        <v>172</v>
      </c>
      <c r="AA413" s="69" t="s">
        <v>563</v>
      </c>
      <c r="AB413" s="71"/>
      <c r="AC413" s="71"/>
      <c r="AD413" s="71" t="s">
        <v>558</v>
      </c>
      <c r="AE413" s="69" t="s">
        <v>551</v>
      </c>
    </row>
    <row r="414" spans="1:31" ht="45" hidden="1">
      <c r="A414" t="str">
        <f t="shared" si="25"/>
        <v>FAGENGP032022</v>
      </c>
      <c r="B414" t="str">
        <f t="shared" si="26"/>
        <v>FAGENGP032023</v>
      </c>
      <c r="C414" t="str">
        <f t="shared" si="27"/>
        <v>FAGENGP032024</v>
      </c>
      <c r="D414" t="str">
        <f t="shared" si="28"/>
        <v>FAGENGP032025</v>
      </c>
      <c r="E414" t="str">
        <f t="shared" si="28"/>
        <v>FAGENGP032026</v>
      </c>
      <c r="F414" t="str">
        <f t="shared" si="28"/>
        <v>FAGENGP032027</v>
      </c>
      <c r="G414" t="s">
        <v>1766</v>
      </c>
      <c r="H414" t="s">
        <v>1536</v>
      </c>
      <c r="I414" s="38" t="str">
        <f>VLOOKUP(J414,Planilha2!B:C,2,0)</f>
        <v>GP03</v>
      </c>
      <c r="J414" s="69" t="s">
        <v>567</v>
      </c>
      <c r="K414" s="69" t="s">
        <v>145</v>
      </c>
      <c r="L414" s="69"/>
      <c r="M414" s="80" t="s">
        <v>139</v>
      </c>
      <c r="N414" s="78" t="s">
        <v>558</v>
      </c>
      <c r="O414" s="71" t="s">
        <v>1540</v>
      </c>
      <c r="P414" s="69" t="s">
        <v>569</v>
      </c>
      <c r="Q414" s="71">
        <v>72</v>
      </c>
      <c r="R414" s="71">
        <v>72</v>
      </c>
      <c r="S414" s="71">
        <v>72</v>
      </c>
      <c r="T414" s="71">
        <v>72</v>
      </c>
      <c r="U414" s="71">
        <v>72</v>
      </c>
      <c r="V414" s="71">
        <v>72</v>
      </c>
      <c r="W414" s="71">
        <v>72</v>
      </c>
      <c r="X414" s="71" t="s">
        <v>171</v>
      </c>
      <c r="Y414" s="71" t="s">
        <v>1471</v>
      </c>
      <c r="Z414" s="71" t="s">
        <v>172</v>
      </c>
      <c r="AA414" s="80" t="s">
        <v>570</v>
      </c>
      <c r="AB414" s="71"/>
      <c r="AC414" s="71"/>
      <c r="AD414" s="71" t="s">
        <v>558</v>
      </c>
      <c r="AE414" s="69" t="s">
        <v>551</v>
      </c>
    </row>
    <row r="415" spans="1:31" ht="45" hidden="1">
      <c r="A415" t="str">
        <f t="shared" si="25"/>
        <v>FAGENGP042022</v>
      </c>
      <c r="B415" t="str">
        <f t="shared" si="26"/>
        <v>FAGENGP042023</v>
      </c>
      <c r="C415" t="str">
        <f t="shared" si="27"/>
        <v>FAGENGP042024</v>
      </c>
      <c r="D415" t="str">
        <f t="shared" si="28"/>
        <v>FAGENGP042025</v>
      </c>
      <c r="E415" t="str">
        <f t="shared" si="28"/>
        <v>FAGENGP042026</v>
      </c>
      <c r="F415" t="str">
        <f t="shared" si="28"/>
        <v>FAGENGP042027</v>
      </c>
      <c r="G415" t="s">
        <v>1766</v>
      </c>
      <c r="H415" t="s">
        <v>1536</v>
      </c>
      <c r="I415" s="38" t="str">
        <f>VLOOKUP(J415,Planilha2!B:C,2,0)</f>
        <v>GP04</v>
      </c>
      <c r="J415" s="69" t="s">
        <v>574</v>
      </c>
      <c r="K415" s="69" t="s">
        <v>165</v>
      </c>
      <c r="L415" s="69"/>
      <c r="M415" s="78" t="s">
        <v>164</v>
      </c>
      <c r="N415" s="78" t="s">
        <v>558</v>
      </c>
      <c r="O415" s="71"/>
      <c r="P415" s="69" t="s">
        <v>44</v>
      </c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69" t="s">
        <v>1541</v>
      </c>
      <c r="AB415" s="71"/>
      <c r="AC415" s="71"/>
      <c r="AD415" s="71"/>
      <c r="AE415" s="69" t="s">
        <v>551</v>
      </c>
    </row>
    <row r="416" spans="1:31" ht="45" hidden="1">
      <c r="A416" t="str">
        <f t="shared" si="25"/>
        <v>FAGENGP052022</v>
      </c>
      <c r="B416" t="str">
        <f t="shared" si="26"/>
        <v>FAGENGP052023</v>
      </c>
      <c r="C416" t="str">
        <f t="shared" si="27"/>
        <v>FAGENGP052024</v>
      </c>
      <c r="D416" t="str">
        <f t="shared" si="28"/>
        <v>FAGENGP052025</v>
      </c>
      <c r="E416" t="str">
        <f t="shared" si="28"/>
        <v>FAGENGP052026</v>
      </c>
      <c r="F416" t="str">
        <f t="shared" si="28"/>
        <v>FAGENGP052027</v>
      </c>
      <c r="G416" t="s">
        <v>1766</v>
      </c>
      <c r="H416" t="s">
        <v>1536</v>
      </c>
      <c r="I416" s="38" t="str">
        <f>VLOOKUP(J416,Planilha2!B:C,2,0)</f>
        <v>GP05</v>
      </c>
      <c r="J416" s="69" t="s">
        <v>577</v>
      </c>
      <c r="K416" s="69" t="s">
        <v>165</v>
      </c>
      <c r="L416" s="69"/>
      <c r="M416" s="78" t="s">
        <v>164</v>
      </c>
      <c r="N416" s="78" t="s">
        <v>558</v>
      </c>
      <c r="O416" s="71"/>
      <c r="P416" s="69" t="s">
        <v>44</v>
      </c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69" t="s">
        <v>1542</v>
      </c>
      <c r="AB416" s="71"/>
      <c r="AC416" s="71"/>
      <c r="AD416" s="71"/>
      <c r="AE416" s="69" t="s">
        <v>551</v>
      </c>
    </row>
    <row r="417" spans="1:31" ht="45" hidden="1">
      <c r="A417" t="str">
        <f t="shared" si="25"/>
        <v>FAGENGP062022</v>
      </c>
      <c r="B417" t="str">
        <f t="shared" si="26"/>
        <v>FAGENGP062023</v>
      </c>
      <c r="C417" t="str">
        <f t="shared" si="27"/>
        <v>FAGENGP062024</v>
      </c>
      <c r="D417" t="str">
        <f t="shared" si="28"/>
        <v>FAGENGP062025</v>
      </c>
      <c r="E417" t="str">
        <f t="shared" si="28"/>
        <v>FAGENGP062026</v>
      </c>
      <c r="F417" t="str">
        <f t="shared" si="28"/>
        <v>FAGENGP062027</v>
      </c>
      <c r="G417" t="s">
        <v>1766</v>
      </c>
      <c r="H417" t="s">
        <v>1536</v>
      </c>
      <c r="I417" s="38" t="str">
        <f>VLOOKUP(J417,Planilha2!B:C,2,0)</f>
        <v>GP06</v>
      </c>
      <c r="J417" s="69" t="s">
        <v>579</v>
      </c>
      <c r="K417" s="69" t="s">
        <v>165</v>
      </c>
      <c r="L417" s="69"/>
      <c r="M417" s="78" t="s">
        <v>164</v>
      </c>
      <c r="N417" s="78" t="s">
        <v>558</v>
      </c>
      <c r="O417" s="71" t="s">
        <v>1543</v>
      </c>
      <c r="P417" s="69" t="s">
        <v>44</v>
      </c>
      <c r="Q417" s="71">
        <v>4.5999999999999996</v>
      </c>
      <c r="R417" s="71">
        <v>4.7</v>
      </c>
      <c r="S417" s="71">
        <v>4.8</v>
      </c>
      <c r="T417" s="71">
        <v>4.8</v>
      </c>
      <c r="U417" s="71">
        <v>4.8</v>
      </c>
      <c r="V417" s="71" t="s">
        <v>1780</v>
      </c>
      <c r="W417" s="71">
        <v>4.9000000000000004</v>
      </c>
      <c r="X417" s="71" t="s">
        <v>171</v>
      </c>
      <c r="Y417" s="71" t="s">
        <v>1471</v>
      </c>
      <c r="Z417" s="71" t="s">
        <v>172</v>
      </c>
      <c r="AA417" s="69" t="s">
        <v>555</v>
      </c>
      <c r="AB417" s="71"/>
      <c r="AC417" s="71"/>
      <c r="AD417" s="71" t="s">
        <v>558</v>
      </c>
      <c r="AE417" s="69" t="s">
        <v>551</v>
      </c>
    </row>
    <row r="418" spans="1:31" ht="45" hidden="1">
      <c r="A418" t="str">
        <f t="shared" si="25"/>
        <v>FAGENGP072022</v>
      </c>
      <c r="B418" t="str">
        <f t="shared" si="26"/>
        <v>FAGENGP072023</v>
      </c>
      <c r="C418" t="str">
        <f t="shared" si="27"/>
        <v>FAGENGP072024</v>
      </c>
      <c r="D418" t="str">
        <f t="shared" si="28"/>
        <v>FAGENGP072025</v>
      </c>
      <c r="E418" t="str">
        <f t="shared" si="28"/>
        <v>FAGENGP072026</v>
      </c>
      <c r="F418" t="str">
        <f t="shared" si="28"/>
        <v>FAGENGP072027</v>
      </c>
      <c r="G418" t="s">
        <v>1766</v>
      </c>
      <c r="H418" t="s">
        <v>1536</v>
      </c>
      <c r="I418" s="38" t="str">
        <f>VLOOKUP(J418,Planilha2!B:C,2,0)</f>
        <v>GP07</v>
      </c>
      <c r="J418" s="69" t="s">
        <v>583</v>
      </c>
      <c r="K418" s="69" t="s">
        <v>165</v>
      </c>
      <c r="L418" s="69"/>
      <c r="M418" s="78" t="s">
        <v>164</v>
      </c>
      <c r="N418" s="78" t="s">
        <v>558</v>
      </c>
      <c r="O418" s="71" t="s">
        <v>1544</v>
      </c>
      <c r="P418" s="69" t="s">
        <v>44</v>
      </c>
      <c r="Q418" s="71">
        <v>1.54</v>
      </c>
      <c r="R418" s="71">
        <v>1.7</v>
      </c>
      <c r="S418" s="71">
        <v>1.8</v>
      </c>
      <c r="T418" s="71">
        <v>1.8</v>
      </c>
      <c r="U418" s="71">
        <v>1.8</v>
      </c>
      <c r="V418" s="71">
        <v>1.8</v>
      </c>
      <c r="W418" s="71">
        <v>1.8</v>
      </c>
      <c r="X418" s="71" t="s">
        <v>142</v>
      </c>
      <c r="Y418" s="71" t="s">
        <v>1471</v>
      </c>
      <c r="Z418" s="71" t="s">
        <v>172</v>
      </c>
      <c r="AA418" s="69" t="s">
        <v>555</v>
      </c>
      <c r="AB418" s="71"/>
      <c r="AC418" s="71"/>
      <c r="AD418" s="71" t="s">
        <v>558</v>
      </c>
      <c r="AE418" s="69" t="s">
        <v>551</v>
      </c>
    </row>
    <row r="419" spans="1:31" ht="60" hidden="1">
      <c r="A419" t="str">
        <f t="shared" si="25"/>
        <v>FAGENI012022</v>
      </c>
      <c r="B419" t="str">
        <f t="shared" si="26"/>
        <v>FAGENI012023</v>
      </c>
      <c r="C419" t="str">
        <f t="shared" si="27"/>
        <v>FAGENI012024</v>
      </c>
      <c r="D419" t="str">
        <f t="shared" si="28"/>
        <v>FAGENI012025</v>
      </c>
      <c r="E419" t="str">
        <f t="shared" si="28"/>
        <v>FAGENI012026</v>
      </c>
      <c r="F419" t="str">
        <f t="shared" si="28"/>
        <v>FAGENI012027</v>
      </c>
      <c r="G419" t="s">
        <v>1766</v>
      </c>
      <c r="H419" t="s">
        <v>1545</v>
      </c>
      <c r="I419" s="38" t="str">
        <f>VLOOKUP(J419,Planilha2!B:C,2,0)</f>
        <v>I01</v>
      </c>
      <c r="J419" s="87" t="s">
        <v>923</v>
      </c>
      <c r="K419" s="87" t="s">
        <v>145</v>
      </c>
      <c r="L419" s="87" t="s">
        <v>924</v>
      </c>
      <c r="M419" s="87" t="s">
        <v>926</v>
      </c>
      <c r="N419" s="92" t="s">
        <v>164</v>
      </c>
      <c r="O419" s="71" t="s">
        <v>1546</v>
      </c>
      <c r="P419" s="69" t="s">
        <v>749</v>
      </c>
      <c r="Q419" s="71">
        <v>1</v>
      </c>
      <c r="R419" s="71">
        <v>1</v>
      </c>
      <c r="S419" s="71">
        <v>2</v>
      </c>
      <c r="T419" s="71">
        <v>3</v>
      </c>
      <c r="U419" s="71">
        <v>3</v>
      </c>
      <c r="V419" s="71">
        <v>4</v>
      </c>
      <c r="W419" s="71">
        <v>4</v>
      </c>
      <c r="X419" s="71" t="s">
        <v>363</v>
      </c>
      <c r="Y419" s="71" t="s">
        <v>172</v>
      </c>
      <c r="Z419" s="71" t="s">
        <v>1522</v>
      </c>
      <c r="AA419" s="80" t="s">
        <v>1547</v>
      </c>
      <c r="AB419" s="71" t="s">
        <v>341</v>
      </c>
      <c r="AC419" s="71" t="s">
        <v>1781</v>
      </c>
      <c r="AD419" s="71" t="s">
        <v>1782</v>
      </c>
      <c r="AE419" s="69" t="s">
        <v>922</v>
      </c>
    </row>
    <row r="420" spans="1:31" ht="60" hidden="1">
      <c r="A420" t="str">
        <f t="shared" si="25"/>
        <v>FAGENI022022</v>
      </c>
      <c r="B420" t="str">
        <f t="shared" si="26"/>
        <v>FAGENI022023</v>
      </c>
      <c r="C420" t="str">
        <f t="shared" si="27"/>
        <v>FAGENI022024</v>
      </c>
      <c r="D420" t="str">
        <f t="shared" si="28"/>
        <v>FAGENI022025</v>
      </c>
      <c r="E420" t="str">
        <f t="shared" si="28"/>
        <v>FAGENI022026</v>
      </c>
      <c r="F420" t="str">
        <f t="shared" si="28"/>
        <v>FAGENI022027</v>
      </c>
      <c r="G420" t="s">
        <v>1766</v>
      </c>
      <c r="H420" t="s">
        <v>1545</v>
      </c>
      <c r="I420" s="38" t="str">
        <f>VLOOKUP(J420,Planilha2!B:C,2,0)</f>
        <v>I02</v>
      </c>
      <c r="J420" s="87" t="s">
        <v>931</v>
      </c>
      <c r="K420" s="87" t="s">
        <v>145</v>
      </c>
      <c r="L420" s="87" t="s">
        <v>932</v>
      </c>
      <c r="M420" s="87" t="s">
        <v>926</v>
      </c>
      <c r="N420" s="92" t="s">
        <v>164</v>
      </c>
      <c r="O420" s="71" t="s">
        <v>1548</v>
      </c>
      <c r="P420" s="69" t="s">
        <v>749</v>
      </c>
      <c r="Q420" s="71">
        <v>2</v>
      </c>
      <c r="R420" s="71">
        <v>2</v>
      </c>
      <c r="S420" s="71">
        <v>2</v>
      </c>
      <c r="T420" s="71">
        <v>3</v>
      </c>
      <c r="U420" s="71">
        <v>3</v>
      </c>
      <c r="V420" s="71">
        <v>4</v>
      </c>
      <c r="W420" s="71">
        <v>4</v>
      </c>
      <c r="X420" s="71" t="s">
        <v>363</v>
      </c>
      <c r="Y420" s="71" t="s">
        <v>172</v>
      </c>
      <c r="Z420" s="71" t="s">
        <v>1522</v>
      </c>
      <c r="AA420" s="80" t="s">
        <v>1547</v>
      </c>
      <c r="AB420" s="71" t="s">
        <v>341</v>
      </c>
      <c r="AC420" s="71" t="s">
        <v>1781</v>
      </c>
      <c r="AD420" s="71" t="s">
        <v>1782</v>
      </c>
      <c r="AE420" s="69" t="s">
        <v>922</v>
      </c>
    </row>
    <row r="421" spans="1:31" ht="60" hidden="1">
      <c r="A421" t="str">
        <f t="shared" si="25"/>
        <v>FAGENI052022</v>
      </c>
      <c r="B421" t="str">
        <f t="shared" si="26"/>
        <v>FAGENI052023</v>
      </c>
      <c r="C421" t="str">
        <f t="shared" si="27"/>
        <v>FAGENI052024</v>
      </c>
      <c r="D421" t="str">
        <f t="shared" si="28"/>
        <v>FAGENI052025</v>
      </c>
      <c r="E421" t="str">
        <f t="shared" si="28"/>
        <v>FAGENI052026</v>
      </c>
      <c r="F421" t="str">
        <f t="shared" si="28"/>
        <v>FAGENI052027</v>
      </c>
      <c r="G421" t="s">
        <v>1766</v>
      </c>
      <c r="H421" t="s">
        <v>1545</v>
      </c>
      <c r="I421" s="38" t="str">
        <f>VLOOKUP(J421,Planilha2!B:C,2,0)</f>
        <v>I05</v>
      </c>
      <c r="J421" s="87" t="s">
        <v>948</v>
      </c>
      <c r="K421" s="87" t="s">
        <v>145</v>
      </c>
      <c r="L421" s="87" t="s">
        <v>949</v>
      </c>
      <c r="M421" s="87" t="s">
        <v>926</v>
      </c>
      <c r="N421" s="92" t="s">
        <v>164</v>
      </c>
      <c r="O421" s="71" t="s">
        <v>1594</v>
      </c>
      <c r="P421" s="69" t="s">
        <v>749</v>
      </c>
      <c r="Q421" s="71">
        <v>0</v>
      </c>
      <c r="R421" s="71">
        <v>0</v>
      </c>
      <c r="S421" s="71">
        <v>1</v>
      </c>
      <c r="T421" s="71">
        <v>1</v>
      </c>
      <c r="U421" s="71">
        <v>1</v>
      </c>
      <c r="V421" s="71">
        <v>2</v>
      </c>
      <c r="W421" s="71">
        <v>2</v>
      </c>
      <c r="X421" s="71" t="s">
        <v>363</v>
      </c>
      <c r="Y421" s="71" t="s">
        <v>172</v>
      </c>
      <c r="Z421" s="71" t="s">
        <v>1783</v>
      </c>
      <c r="AA421" s="80" t="s">
        <v>1547</v>
      </c>
      <c r="AB421" s="71" t="s">
        <v>341</v>
      </c>
      <c r="AC421" s="71" t="s">
        <v>1781</v>
      </c>
      <c r="AD421" s="71" t="s">
        <v>1782</v>
      </c>
      <c r="AE421" s="69" t="s">
        <v>922</v>
      </c>
    </row>
    <row r="422" spans="1:31" ht="60" hidden="1">
      <c r="A422" t="str">
        <f t="shared" si="25"/>
        <v>FAGENI062022</v>
      </c>
      <c r="B422" t="str">
        <f t="shared" si="26"/>
        <v>FAGENI062023</v>
      </c>
      <c r="C422" t="str">
        <f t="shared" si="27"/>
        <v>FAGENI062024</v>
      </c>
      <c r="D422" t="str">
        <f t="shared" si="28"/>
        <v>FAGENI062025</v>
      </c>
      <c r="E422" t="str">
        <f t="shared" si="28"/>
        <v>FAGENI062026</v>
      </c>
      <c r="F422" t="str">
        <f t="shared" si="28"/>
        <v>FAGENI062027</v>
      </c>
      <c r="G422" t="s">
        <v>1766</v>
      </c>
      <c r="H422" t="s">
        <v>1545</v>
      </c>
      <c r="I422" s="38" t="str">
        <f>VLOOKUP(J422,Planilha2!B:C,2,0)</f>
        <v>I06</v>
      </c>
      <c r="J422" s="87" t="s">
        <v>954</v>
      </c>
      <c r="K422" s="87" t="s">
        <v>145</v>
      </c>
      <c r="L422" s="87" t="s">
        <v>955</v>
      </c>
      <c r="M422" s="87" t="s">
        <v>926</v>
      </c>
      <c r="N422" s="92" t="s">
        <v>164</v>
      </c>
      <c r="O422" s="71" t="s">
        <v>1550</v>
      </c>
      <c r="P422" s="69" t="s">
        <v>749</v>
      </c>
      <c r="Q422" s="71">
        <v>0</v>
      </c>
      <c r="R422" s="71">
        <v>0</v>
      </c>
      <c r="S422" s="71">
        <v>1</v>
      </c>
      <c r="T422" s="71">
        <v>1</v>
      </c>
      <c r="U422" s="71">
        <v>1</v>
      </c>
      <c r="V422" s="71">
        <v>1</v>
      </c>
      <c r="W422" s="71">
        <v>2</v>
      </c>
      <c r="X422" s="71" t="s">
        <v>363</v>
      </c>
      <c r="Y422" s="71" t="s">
        <v>172</v>
      </c>
      <c r="Z422" s="71" t="s">
        <v>1522</v>
      </c>
      <c r="AA422" s="80" t="s">
        <v>1547</v>
      </c>
      <c r="AB422" s="71" t="s">
        <v>341</v>
      </c>
      <c r="AC422" s="71" t="s">
        <v>1781</v>
      </c>
      <c r="AD422" s="71" t="s">
        <v>1782</v>
      </c>
      <c r="AE422" s="69" t="s">
        <v>922</v>
      </c>
    </row>
    <row r="423" spans="1:31" ht="60" hidden="1">
      <c r="A423" t="str">
        <f t="shared" si="25"/>
        <v>FAGENI072022</v>
      </c>
      <c r="B423" t="str">
        <f t="shared" si="26"/>
        <v>FAGENI072023</v>
      </c>
      <c r="C423" t="str">
        <f t="shared" si="27"/>
        <v>FAGENI072024</v>
      </c>
      <c r="D423" t="str">
        <f t="shared" si="28"/>
        <v>FAGENI072025</v>
      </c>
      <c r="E423" t="str">
        <f t="shared" si="28"/>
        <v>FAGENI072026</v>
      </c>
      <c r="F423" t="str">
        <f t="shared" si="28"/>
        <v>FAGENI072027</v>
      </c>
      <c r="G423" t="s">
        <v>1766</v>
      </c>
      <c r="H423" t="s">
        <v>1545</v>
      </c>
      <c r="I423" s="38" t="str">
        <f>VLOOKUP(J423,Planilha2!B:C,2,0)</f>
        <v>I07</v>
      </c>
      <c r="J423" s="87" t="s">
        <v>958</v>
      </c>
      <c r="K423" s="87" t="s">
        <v>145</v>
      </c>
      <c r="L423" s="87" t="s">
        <v>959</v>
      </c>
      <c r="M423" s="87" t="s">
        <v>926</v>
      </c>
      <c r="N423" s="92" t="s">
        <v>164</v>
      </c>
      <c r="O423" s="71" t="s">
        <v>1552</v>
      </c>
      <c r="P423" s="69" t="s">
        <v>749</v>
      </c>
      <c r="Q423" s="71">
        <v>0</v>
      </c>
      <c r="R423" s="71">
        <v>1</v>
      </c>
      <c r="S423" s="71">
        <v>1</v>
      </c>
      <c r="T423" s="71">
        <v>2</v>
      </c>
      <c r="U423" s="71">
        <v>2</v>
      </c>
      <c r="V423" s="71">
        <v>2</v>
      </c>
      <c r="W423" s="71">
        <v>3</v>
      </c>
      <c r="X423" s="71" t="s">
        <v>363</v>
      </c>
      <c r="Y423" s="71" t="s">
        <v>172</v>
      </c>
      <c r="Z423" s="71" t="s">
        <v>1522</v>
      </c>
      <c r="AA423" s="80" t="s">
        <v>1547</v>
      </c>
      <c r="AB423" s="71" t="s">
        <v>341</v>
      </c>
      <c r="AC423" s="71" t="s">
        <v>1781</v>
      </c>
      <c r="AD423" s="71" t="s">
        <v>1782</v>
      </c>
      <c r="AE423" s="69" t="s">
        <v>922</v>
      </c>
    </row>
    <row r="424" spans="1:31" ht="60" hidden="1">
      <c r="A424" t="str">
        <f t="shared" si="25"/>
        <v>FAGENI082022</v>
      </c>
      <c r="B424" t="str">
        <f t="shared" si="26"/>
        <v>FAGENI082023</v>
      </c>
      <c r="C424" t="str">
        <f t="shared" si="27"/>
        <v>FAGENI082024</v>
      </c>
      <c r="D424" t="str">
        <f t="shared" si="28"/>
        <v>FAGENI082025</v>
      </c>
      <c r="E424" t="str">
        <f t="shared" si="28"/>
        <v>FAGENI082026</v>
      </c>
      <c r="F424" t="str">
        <f t="shared" si="28"/>
        <v>FAGENI082027</v>
      </c>
      <c r="G424" t="s">
        <v>1766</v>
      </c>
      <c r="H424" t="s">
        <v>1545</v>
      </c>
      <c r="I424" s="38" t="str">
        <f>VLOOKUP(J424,Planilha2!B:C,2,0)</f>
        <v>I08</v>
      </c>
      <c r="J424" s="87" t="s">
        <v>964</v>
      </c>
      <c r="K424" s="87" t="s">
        <v>145</v>
      </c>
      <c r="L424" s="87" t="s">
        <v>965</v>
      </c>
      <c r="M424" s="87" t="s">
        <v>926</v>
      </c>
      <c r="N424" s="92" t="s">
        <v>164</v>
      </c>
      <c r="O424" s="71" t="s">
        <v>1763</v>
      </c>
      <c r="P424" s="69" t="s">
        <v>749</v>
      </c>
      <c r="Q424" s="71">
        <v>1</v>
      </c>
      <c r="R424" s="71">
        <v>1</v>
      </c>
      <c r="S424" s="71">
        <v>1</v>
      </c>
      <c r="T424" s="71">
        <v>1</v>
      </c>
      <c r="U424" s="71">
        <v>1</v>
      </c>
      <c r="V424" s="71">
        <v>1</v>
      </c>
      <c r="W424" s="71">
        <v>1</v>
      </c>
      <c r="X424" s="71" t="s">
        <v>363</v>
      </c>
      <c r="Y424" s="71" t="s">
        <v>172</v>
      </c>
      <c r="Z424" s="71" t="s">
        <v>1783</v>
      </c>
      <c r="AA424" s="80" t="s">
        <v>1547</v>
      </c>
      <c r="AB424" s="71" t="s">
        <v>341</v>
      </c>
      <c r="AC424" s="71" t="s">
        <v>1781</v>
      </c>
      <c r="AD424" s="71" t="s">
        <v>1782</v>
      </c>
      <c r="AE424" s="69" t="s">
        <v>922</v>
      </c>
    </row>
    <row r="425" spans="1:31" ht="60" hidden="1">
      <c r="A425" t="str">
        <f t="shared" si="25"/>
        <v>FAGENI122022</v>
      </c>
      <c r="B425" t="str">
        <f t="shared" si="26"/>
        <v>FAGENI122023</v>
      </c>
      <c r="C425" t="str">
        <f t="shared" si="27"/>
        <v>FAGENI122024</v>
      </c>
      <c r="D425" t="str">
        <f t="shared" si="28"/>
        <v>FAGENI122025</v>
      </c>
      <c r="E425" t="str">
        <f t="shared" si="28"/>
        <v>FAGENI122026</v>
      </c>
      <c r="F425" t="str">
        <f t="shared" si="28"/>
        <v>FAGENI122027</v>
      </c>
      <c r="G425" t="s">
        <v>1766</v>
      </c>
      <c r="H425" t="s">
        <v>1545</v>
      </c>
      <c r="I425" s="38" t="str">
        <f>VLOOKUP(J425,Planilha2!B:C,2,0)</f>
        <v>I12</v>
      </c>
      <c r="J425" s="87" t="s">
        <v>980</v>
      </c>
      <c r="K425" s="87" t="s">
        <v>145</v>
      </c>
      <c r="L425" s="87" t="s">
        <v>1554</v>
      </c>
      <c r="M425" s="87" t="s">
        <v>983</v>
      </c>
      <c r="N425" s="92" t="s">
        <v>164</v>
      </c>
      <c r="O425" s="71" t="s">
        <v>1595</v>
      </c>
      <c r="P425" s="69" t="s">
        <v>44</v>
      </c>
      <c r="Q425" s="71">
        <v>2.8</v>
      </c>
      <c r="R425" s="71">
        <v>3</v>
      </c>
      <c r="S425" s="71">
        <v>3</v>
      </c>
      <c r="T425" s="71">
        <v>3</v>
      </c>
      <c r="U425" s="71">
        <v>3</v>
      </c>
      <c r="V425" s="71">
        <v>3</v>
      </c>
      <c r="W425" s="71">
        <v>3</v>
      </c>
      <c r="X425" s="71" t="s">
        <v>363</v>
      </c>
      <c r="Y425" s="71" t="s">
        <v>172</v>
      </c>
      <c r="Z425" s="71" t="s">
        <v>1784</v>
      </c>
      <c r="AA425" s="80" t="s">
        <v>1547</v>
      </c>
      <c r="AB425" s="71" t="s">
        <v>341</v>
      </c>
      <c r="AC425" s="71" t="s">
        <v>1781</v>
      </c>
      <c r="AD425" s="71" t="s">
        <v>1782</v>
      </c>
      <c r="AE425" s="69" t="s">
        <v>922</v>
      </c>
    </row>
    <row r="426" spans="1:31" ht="60" hidden="1">
      <c r="A426" t="str">
        <f t="shared" si="25"/>
        <v>FAGENI132022</v>
      </c>
      <c r="B426" t="str">
        <f t="shared" si="26"/>
        <v>FAGENI132023</v>
      </c>
      <c r="C426" t="str">
        <f t="shared" si="27"/>
        <v>FAGENI132024</v>
      </c>
      <c r="D426" t="str">
        <f t="shared" si="28"/>
        <v>FAGENI132025</v>
      </c>
      <c r="E426" t="str">
        <f t="shared" si="28"/>
        <v>FAGENI132026</v>
      </c>
      <c r="F426" t="str">
        <f t="shared" si="28"/>
        <v>FAGENI132027</v>
      </c>
      <c r="G426" t="s">
        <v>1766</v>
      </c>
      <c r="H426" t="s">
        <v>1545</v>
      </c>
      <c r="I426" s="38" t="str">
        <f>VLOOKUP(J426,Planilha2!B:C,2,0)</f>
        <v>I13</v>
      </c>
      <c r="J426" s="87" t="s">
        <v>985</v>
      </c>
      <c r="K426" s="87" t="s">
        <v>145</v>
      </c>
      <c r="L426" s="87" t="s">
        <v>986</v>
      </c>
      <c r="M426" s="87" t="s">
        <v>988</v>
      </c>
      <c r="N426" s="87" t="s">
        <v>1021</v>
      </c>
      <c r="O426" s="71" t="s">
        <v>1661</v>
      </c>
      <c r="P426" s="69" t="s">
        <v>44</v>
      </c>
      <c r="Q426" s="71">
        <v>100</v>
      </c>
      <c r="R426" s="71">
        <v>100</v>
      </c>
      <c r="S426" s="71">
        <v>100</v>
      </c>
      <c r="T426" s="71">
        <v>100</v>
      </c>
      <c r="U426" s="71">
        <v>100</v>
      </c>
      <c r="V426" s="71">
        <v>100</v>
      </c>
      <c r="W426" s="71">
        <v>100</v>
      </c>
      <c r="X426" s="71" t="s">
        <v>363</v>
      </c>
      <c r="Y426" s="71" t="s">
        <v>172</v>
      </c>
      <c r="Z426" s="71" t="s">
        <v>1784</v>
      </c>
      <c r="AA426" s="80" t="s">
        <v>1547</v>
      </c>
      <c r="AB426" s="71" t="s">
        <v>341</v>
      </c>
      <c r="AC426" s="71" t="s">
        <v>1781</v>
      </c>
      <c r="AD426" s="71" t="s">
        <v>1782</v>
      </c>
      <c r="AE426" s="69" t="s">
        <v>922</v>
      </c>
    </row>
    <row r="427" spans="1:31" ht="45" hidden="1">
      <c r="A427" t="str">
        <f t="shared" si="25"/>
        <v>FAMATG072022</v>
      </c>
      <c r="B427" t="str">
        <f t="shared" si="26"/>
        <v>FAMATG072023</v>
      </c>
      <c r="C427" t="str">
        <f t="shared" si="27"/>
        <v>FAMATG072024</v>
      </c>
      <c r="D427" t="str">
        <f t="shared" si="28"/>
        <v>FAMATG072025</v>
      </c>
      <c r="E427" t="str">
        <f t="shared" si="28"/>
        <v>FAMATG072026</v>
      </c>
      <c r="F427" t="str">
        <f t="shared" si="28"/>
        <v>FAMATG072027</v>
      </c>
      <c r="G427" t="s">
        <v>1785</v>
      </c>
      <c r="H427" t="s">
        <v>1429</v>
      </c>
      <c r="I427" s="38" t="str">
        <f>VLOOKUP(J427,Planilha2!B:C,2,0)</f>
        <v>G07</v>
      </c>
      <c r="J427" s="80" t="s">
        <v>1430</v>
      </c>
      <c r="K427" s="80" t="s">
        <v>145</v>
      </c>
      <c r="L427" s="80" t="s">
        <v>63</v>
      </c>
      <c r="M427" s="80" t="s">
        <v>715</v>
      </c>
      <c r="N427" s="80" t="s">
        <v>1431</v>
      </c>
      <c r="O427" s="71" t="s">
        <v>1432</v>
      </c>
      <c r="P427" s="69" t="s">
        <v>44</v>
      </c>
      <c r="Q427" s="71">
        <v>12.41</v>
      </c>
      <c r="R427" s="71">
        <v>15</v>
      </c>
      <c r="S427" s="71">
        <v>17</v>
      </c>
      <c r="T427" s="71">
        <v>19</v>
      </c>
      <c r="U427" s="71">
        <v>21</v>
      </c>
      <c r="V427" s="71">
        <v>23</v>
      </c>
      <c r="W427" s="71">
        <v>25</v>
      </c>
      <c r="X427" s="71" t="s">
        <v>171</v>
      </c>
      <c r="Y427" s="71" t="s">
        <v>172</v>
      </c>
      <c r="Z427" s="71"/>
      <c r="AA427" s="83" t="s">
        <v>382</v>
      </c>
      <c r="AB427" s="71" t="s">
        <v>144</v>
      </c>
      <c r="AC427" s="71"/>
      <c r="AD427" s="71" t="s">
        <v>1785</v>
      </c>
      <c r="AE427" s="69" t="s">
        <v>40</v>
      </c>
    </row>
    <row r="428" spans="1:31" ht="60" hidden="1">
      <c r="A428" t="str">
        <f t="shared" si="25"/>
        <v>FAMATG012022</v>
      </c>
      <c r="B428" t="str">
        <f t="shared" si="26"/>
        <v>FAMATG012023</v>
      </c>
      <c r="C428" t="str">
        <f t="shared" si="27"/>
        <v>FAMATG012024</v>
      </c>
      <c r="D428" t="str">
        <f t="shared" si="28"/>
        <v>FAMATG012025</v>
      </c>
      <c r="E428" t="str">
        <f t="shared" si="28"/>
        <v>FAMATG012026</v>
      </c>
      <c r="F428" t="str">
        <f t="shared" si="28"/>
        <v>FAMATG012027</v>
      </c>
      <c r="G428" t="s">
        <v>1785</v>
      </c>
      <c r="H428" t="s">
        <v>1429</v>
      </c>
      <c r="I428" s="38" t="str">
        <f>VLOOKUP(J428,Planilha2!B:C,2,0)</f>
        <v>G01</v>
      </c>
      <c r="J428" s="80" t="s">
        <v>41</v>
      </c>
      <c r="K428" s="80" t="s">
        <v>145</v>
      </c>
      <c r="L428" s="80" t="s">
        <v>1786</v>
      </c>
      <c r="M428" s="80" t="s">
        <v>715</v>
      </c>
      <c r="N428" s="80" t="s">
        <v>1431</v>
      </c>
      <c r="O428" s="71" t="s">
        <v>1435</v>
      </c>
      <c r="P428" s="69" t="s">
        <v>44</v>
      </c>
      <c r="Q428" s="71">
        <v>25.52</v>
      </c>
      <c r="R428" s="71">
        <v>29</v>
      </c>
      <c r="S428" s="71">
        <v>32</v>
      </c>
      <c r="T428" s="71">
        <v>35</v>
      </c>
      <c r="U428" s="71">
        <v>38</v>
      </c>
      <c r="V428" s="71">
        <v>41</v>
      </c>
      <c r="W428" s="71">
        <v>44</v>
      </c>
      <c r="X428" s="71" t="s">
        <v>171</v>
      </c>
      <c r="Y428" s="71" t="s">
        <v>172</v>
      </c>
      <c r="Z428" s="71"/>
      <c r="AA428" s="83" t="s">
        <v>382</v>
      </c>
      <c r="AB428" s="71" t="s">
        <v>144</v>
      </c>
      <c r="AC428" s="71"/>
      <c r="AD428" s="71" t="s">
        <v>1785</v>
      </c>
      <c r="AE428" s="69" t="s">
        <v>40</v>
      </c>
    </row>
    <row r="429" spans="1:31" ht="45" hidden="1">
      <c r="A429" t="str">
        <f t="shared" si="25"/>
        <v>FAMATG022022</v>
      </c>
      <c r="B429" t="str">
        <f t="shared" si="26"/>
        <v>FAMATG022023</v>
      </c>
      <c r="C429" t="str">
        <f t="shared" si="27"/>
        <v>FAMATG022024</v>
      </c>
      <c r="D429" t="str">
        <f t="shared" si="28"/>
        <v>FAMATG022025</v>
      </c>
      <c r="E429" t="str">
        <f t="shared" si="28"/>
        <v>FAMATG022026</v>
      </c>
      <c r="F429" t="str">
        <f t="shared" si="28"/>
        <v>FAMATG022027</v>
      </c>
      <c r="G429" t="s">
        <v>1785</v>
      </c>
      <c r="H429" t="s">
        <v>1429</v>
      </c>
      <c r="I429" s="38" t="str">
        <f>VLOOKUP(J429,Planilha2!B:C,2,0)</f>
        <v>G02</v>
      </c>
      <c r="J429" s="80" t="s">
        <v>1787</v>
      </c>
      <c r="K429" s="80" t="s">
        <v>145</v>
      </c>
      <c r="L429" s="80"/>
      <c r="M429" s="80" t="s">
        <v>717</v>
      </c>
      <c r="N429" s="80" t="s">
        <v>1431</v>
      </c>
      <c r="O429" s="71" t="s">
        <v>1561</v>
      </c>
      <c r="P429" s="69" t="s">
        <v>44</v>
      </c>
      <c r="Q429" s="71">
        <v>22.48</v>
      </c>
      <c r="R429" s="71">
        <v>22</v>
      </c>
      <c r="S429" s="71">
        <v>21</v>
      </c>
      <c r="T429" s="71">
        <v>20</v>
      </c>
      <c r="U429" s="71">
        <v>19</v>
      </c>
      <c r="V429" s="71">
        <v>18</v>
      </c>
      <c r="W429" s="71">
        <v>17</v>
      </c>
      <c r="X429" s="71" t="s">
        <v>171</v>
      </c>
      <c r="Y429" s="71" t="s">
        <v>172</v>
      </c>
      <c r="Z429" s="71"/>
      <c r="AA429" s="83" t="s">
        <v>382</v>
      </c>
      <c r="AB429" s="71" t="s">
        <v>144</v>
      </c>
      <c r="AC429" s="71"/>
      <c r="AD429" s="71" t="s">
        <v>1785</v>
      </c>
      <c r="AE429" s="69" t="s">
        <v>40</v>
      </c>
    </row>
    <row r="430" spans="1:31" ht="45" hidden="1">
      <c r="A430" t="str">
        <f t="shared" si="25"/>
        <v>FAMATG032022</v>
      </c>
      <c r="B430" t="str">
        <f t="shared" si="26"/>
        <v>FAMATG032023</v>
      </c>
      <c r="C430" t="str">
        <f t="shared" si="27"/>
        <v>FAMATG032024</v>
      </c>
      <c r="D430" t="str">
        <f t="shared" si="28"/>
        <v>FAMATG032025</v>
      </c>
      <c r="E430" t="str">
        <f t="shared" si="28"/>
        <v>FAMATG032026</v>
      </c>
      <c r="F430" t="str">
        <f t="shared" si="28"/>
        <v>FAMATG032027</v>
      </c>
      <c r="G430" t="s">
        <v>1785</v>
      </c>
      <c r="H430" t="s">
        <v>1429</v>
      </c>
      <c r="I430" s="38" t="str">
        <f>VLOOKUP(J430,Planilha2!B:C,2,0)</f>
        <v>G03</v>
      </c>
      <c r="J430" s="80" t="s">
        <v>1788</v>
      </c>
      <c r="K430" s="80" t="s">
        <v>165</v>
      </c>
      <c r="L430" s="84" t="s">
        <v>1439</v>
      </c>
      <c r="M430" s="80" t="s">
        <v>717</v>
      </c>
      <c r="N430" s="80" t="s">
        <v>1431</v>
      </c>
      <c r="O430" s="71" t="s">
        <v>1563</v>
      </c>
      <c r="P430" s="69" t="s">
        <v>44</v>
      </c>
      <c r="Q430" s="71">
        <v>20.47</v>
      </c>
      <c r="R430" s="71">
        <v>20</v>
      </c>
      <c r="S430" s="71">
        <v>19</v>
      </c>
      <c r="T430" s="71">
        <v>18</v>
      </c>
      <c r="U430" s="71">
        <v>17</v>
      </c>
      <c r="V430" s="71">
        <v>16</v>
      </c>
      <c r="W430" s="71">
        <v>15</v>
      </c>
      <c r="X430" s="71" t="s">
        <v>171</v>
      </c>
      <c r="Y430" s="71" t="s">
        <v>172</v>
      </c>
      <c r="Z430" s="71"/>
      <c r="AA430" s="83" t="s">
        <v>382</v>
      </c>
      <c r="AB430" s="71" t="s">
        <v>144</v>
      </c>
      <c r="AC430" s="71"/>
      <c r="AD430" s="71" t="s">
        <v>1785</v>
      </c>
      <c r="AE430" s="69" t="s">
        <v>40</v>
      </c>
    </row>
    <row r="431" spans="1:31" ht="45" hidden="1">
      <c r="A431" t="str">
        <f t="shared" si="25"/>
        <v>FAMATG042022</v>
      </c>
      <c r="B431" t="str">
        <f t="shared" si="26"/>
        <v>FAMATG042023</v>
      </c>
      <c r="C431" t="str">
        <f t="shared" si="27"/>
        <v>FAMATG042024</v>
      </c>
      <c r="D431" t="str">
        <f t="shared" si="28"/>
        <v>FAMATG042025</v>
      </c>
      <c r="E431" t="str">
        <f t="shared" si="28"/>
        <v>FAMATG042026</v>
      </c>
      <c r="F431" t="str">
        <f t="shared" si="28"/>
        <v>FAMATG042027</v>
      </c>
      <c r="G431" t="s">
        <v>1785</v>
      </c>
      <c r="H431" t="s">
        <v>1429</v>
      </c>
      <c r="I431" s="38" t="str">
        <f>VLOOKUP(J431,Planilha2!B:C,2,0)</f>
        <v>G04</v>
      </c>
      <c r="J431" s="80" t="s">
        <v>1789</v>
      </c>
      <c r="K431" s="80" t="s">
        <v>145</v>
      </c>
      <c r="L431" s="80"/>
      <c r="M431" s="80" t="s">
        <v>717</v>
      </c>
      <c r="N431" s="80" t="s">
        <v>1431</v>
      </c>
      <c r="O431" s="71" t="s">
        <v>1566</v>
      </c>
      <c r="P431" s="69" t="s">
        <v>44</v>
      </c>
      <c r="Q431" s="71">
        <v>70.97</v>
      </c>
      <c r="R431" s="71">
        <v>70</v>
      </c>
      <c r="S431" s="71">
        <v>69</v>
      </c>
      <c r="T431" s="71">
        <v>68</v>
      </c>
      <c r="U431" s="71">
        <v>67</v>
      </c>
      <c r="V431" s="71">
        <v>66</v>
      </c>
      <c r="W431" s="71">
        <v>65</v>
      </c>
      <c r="X431" s="71" t="s">
        <v>171</v>
      </c>
      <c r="Y431" s="71" t="s">
        <v>172</v>
      </c>
      <c r="Z431" s="71"/>
      <c r="AA431" s="83" t="s">
        <v>382</v>
      </c>
      <c r="AB431" s="71" t="s">
        <v>144</v>
      </c>
      <c r="AC431" s="71"/>
      <c r="AD431" s="71" t="s">
        <v>1785</v>
      </c>
      <c r="AE431" s="69" t="s">
        <v>40</v>
      </c>
    </row>
    <row r="432" spans="1:31" ht="45" hidden="1">
      <c r="A432" t="str">
        <f t="shared" si="25"/>
        <v>FAMATG052022</v>
      </c>
      <c r="B432" t="str">
        <f t="shared" si="26"/>
        <v>FAMATG052023</v>
      </c>
      <c r="C432" t="str">
        <f t="shared" si="27"/>
        <v>FAMATG052024</v>
      </c>
      <c r="D432" t="str">
        <f t="shared" si="28"/>
        <v>FAMATG052025</v>
      </c>
      <c r="E432" t="str">
        <f t="shared" si="28"/>
        <v>FAMATG052026</v>
      </c>
      <c r="F432" t="str">
        <f t="shared" si="28"/>
        <v>FAMATG052027</v>
      </c>
      <c r="G432" t="s">
        <v>1785</v>
      </c>
      <c r="H432" t="s">
        <v>1429</v>
      </c>
      <c r="I432" s="38" t="str">
        <f>VLOOKUP(J432,Planilha2!B:C,2,0)</f>
        <v>G05</v>
      </c>
      <c r="J432" s="80" t="s">
        <v>1790</v>
      </c>
      <c r="K432" s="80" t="s">
        <v>165</v>
      </c>
      <c r="L432" s="84" t="s">
        <v>1439</v>
      </c>
      <c r="M432" s="80" t="s">
        <v>717</v>
      </c>
      <c r="N432" s="80" t="s">
        <v>1431</v>
      </c>
      <c r="O432" s="71" t="s">
        <v>1447</v>
      </c>
      <c r="P432" s="69" t="s">
        <v>44</v>
      </c>
      <c r="Q432" s="71">
        <v>72.7</v>
      </c>
      <c r="R432" s="71">
        <v>72</v>
      </c>
      <c r="S432" s="71">
        <v>71</v>
      </c>
      <c r="T432" s="71">
        <v>70</v>
      </c>
      <c r="U432" s="71">
        <v>69</v>
      </c>
      <c r="V432" s="71">
        <v>68</v>
      </c>
      <c r="W432" s="71">
        <v>67</v>
      </c>
      <c r="X432" s="71" t="s">
        <v>171</v>
      </c>
      <c r="Y432" s="71" t="s">
        <v>172</v>
      </c>
      <c r="Z432" s="71"/>
      <c r="AA432" s="83" t="s">
        <v>382</v>
      </c>
      <c r="AB432" s="71" t="s">
        <v>144</v>
      </c>
      <c r="AC432" s="71"/>
      <c r="AD432" s="71" t="s">
        <v>1785</v>
      </c>
      <c r="AE432" s="69" t="s">
        <v>40</v>
      </c>
    </row>
    <row r="433" spans="1:31" ht="45" hidden="1">
      <c r="A433" t="str">
        <f t="shared" si="25"/>
        <v>FAMATExcluído2022</v>
      </c>
      <c r="B433" t="str">
        <f t="shared" si="26"/>
        <v>FAMATExcluído2023</v>
      </c>
      <c r="C433" t="str">
        <f t="shared" si="27"/>
        <v>FAMATExcluído2024</v>
      </c>
      <c r="D433" t="str">
        <f t="shared" si="28"/>
        <v>FAMATExcluído2025</v>
      </c>
      <c r="E433" t="str">
        <f t="shared" si="28"/>
        <v>FAMATExcluído2026</v>
      </c>
      <c r="F433" t="str">
        <f t="shared" si="28"/>
        <v>FAMATExcluído2027</v>
      </c>
      <c r="G433" t="s">
        <v>1785</v>
      </c>
      <c r="H433" t="s">
        <v>1429</v>
      </c>
      <c r="I433" s="38" t="str">
        <f>VLOOKUP(J433,Planilha2!B:C,2,0)</f>
        <v>Excluído</v>
      </c>
      <c r="J433" s="80" t="s">
        <v>1449</v>
      </c>
      <c r="K433" s="80" t="s">
        <v>165</v>
      </c>
      <c r="L433" s="80" t="s">
        <v>1450</v>
      </c>
      <c r="M433" s="80" t="s">
        <v>1451</v>
      </c>
      <c r="N433" s="80" t="s">
        <v>1452</v>
      </c>
      <c r="O433" s="71" t="s">
        <v>1453</v>
      </c>
      <c r="P433" s="69" t="s">
        <v>44</v>
      </c>
      <c r="Q433" s="71">
        <v>0</v>
      </c>
      <c r="R433" s="71">
        <v>0</v>
      </c>
      <c r="S433" s="71">
        <v>1.23E-2</v>
      </c>
      <c r="T433" s="71">
        <v>1.23E-2</v>
      </c>
      <c r="U433" s="71">
        <v>1.23E-2</v>
      </c>
      <c r="V433" s="71">
        <v>1.23E-2</v>
      </c>
      <c r="W433" s="71">
        <v>1.23E-2</v>
      </c>
      <c r="X433" s="71" t="s">
        <v>171</v>
      </c>
      <c r="Y433" s="71" t="s">
        <v>172</v>
      </c>
      <c r="Z433" s="71"/>
      <c r="AA433" s="83" t="s">
        <v>382</v>
      </c>
      <c r="AB433" s="71" t="s">
        <v>144</v>
      </c>
      <c r="AC433" s="71"/>
      <c r="AD433" s="71" t="s">
        <v>1785</v>
      </c>
      <c r="AE433" s="69" t="s">
        <v>40</v>
      </c>
    </row>
    <row r="434" spans="1:31" ht="45" hidden="1">
      <c r="A434" t="str">
        <f t="shared" si="25"/>
        <v>FAMATG062022</v>
      </c>
      <c r="B434" t="str">
        <f t="shared" si="26"/>
        <v>FAMATG062023</v>
      </c>
      <c r="C434" t="str">
        <f t="shared" si="27"/>
        <v>FAMATG062024</v>
      </c>
      <c r="D434" t="str">
        <f t="shared" si="28"/>
        <v>FAMATG062025</v>
      </c>
      <c r="E434" t="str">
        <f t="shared" si="28"/>
        <v>FAMATG062026</v>
      </c>
      <c r="F434" t="str">
        <f t="shared" si="28"/>
        <v>FAMATG062027</v>
      </c>
      <c r="G434" t="s">
        <v>1785</v>
      </c>
      <c r="H434" t="s">
        <v>1429</v>
      </c>
      <c r="I434" s="38" t="str">
        <f>VLOOKUP(J434,Planilha2!B:C,2,0)</f>
        <v>G06</v>
      </c>
      <c r="J434" s="80" t="s">
        <v>58</v>
      </c>
      <c r="K434" s="80" t="s">
        <v>145</v>
      </c>
      <c r="L434" s="80" t="s">
        <v>59</v>
      </c>
      <c r="M434" s="80" t="s">
        <v>164</v>
      </c>
      <c r="N434" s="80" t="s">
        <v>1431</v>
      </c>
      <c r="O434" s="71" t="s">
        <v>1570</v>
      </c>
      <c r="P434" s="69" t="s">
        <v>44</v>
      </c>
      <c r="Q434" s="71">
        <v>26.76</v>
      </c>
      <c r="R434" s="71">
        <v>27</v>
      </c>
      <c r="S434" s="71">
        <v>27.5</v>
      </c>
      <c r="T434" s="71">
        <v>28</v>
      </c>
      <c r="U434" s="71">
        <v>28.5</v>
      </c>
      <c r="V434" s="71">
        <v>29</v>
      </c>
      <c r="W434" s="71">
        <v>30</v>
      </c>
      <c r="X434" s="71" t="s">
        <v>171</v>
      </c>
      <c r="Y434" s="71" t="s">
        <v>172</v>
      </c>
      <c r="Z434" s="71"/>
      <c r="AA434" s="83" t="s">
        <v>382</v>
      </c>
      <c r="AB434" s="71" t="s">
        <v>144</v>
      </c>
      <c r="AC434" s="71"/>
      <c r="AD434" s="71" t="s">
        <v>1785</v>
      </c>
      <c r="AE434" s="69" t="s">
        <v>40</v>
      </c>
    </row>
    <row r="435" spans="1:31" ht="60" hidden="1">
      <c r="A435" t="str">
        <f t="shared" si="25"/>
        <v>FAMATG082022</v>
      </c>
      <c r="B435" t="str">
        <f t="shared" si="26"/>
        <v>FAMATG082023</v>
      </c>
      <c r="C435" t="str">
        <f t="shared" si="27"/>
        <v>FAMATG082024</v>
      </c>
      <c r="D435" t="str">
        <f t="shared" si="28"/>
        <v>FAMATG082025</v>
      </c>
      <c r="E435" t="str">
        <f t="shared" si="28"/>
        <v>FAMATG082026</v>
      </c>
      <c r="F435" t="str">
        <f t="shared" si="28"/>
        <v>FAMATG082027</v>
      </c>
      <c r="G435" t="s">
        <v>1785</v>
      </c>
      <c r="H435" t="s">
        <v>1429</v>
      </c>
      <c r="I435" s="38" t="str">
        <f>VLOOKUP(J435,Planilha2!B:C,2,0)</f>
        <v>G08</v>
      </c>
      <c r="J435" s="80" t="s">
        <v>722</v>
      </c>
      <c r="K435" s="80" t="s">
        <v>145</v>
      </c>
      <c r="L435" s="80" t="s">
        <v>723</v>
      </c>
      <c r="M435" s="80" t="s">
        <v>185</v>
      </c>
      <c r="N435" s="80" t="s">
        <v>1431</v>
      </c>
      <c r="O435" s="71" t="s">
        <v>1607</v>
      </c>
      <c r="P435" s="69" t="s">
        <v>44</v>
      </c>
      <c r="Q435" s="71">
        <v>44.2</v>
      </c>
      <c r="R435" s="71">
        <v>44.2</v>
      </c>
      <c r="S435" s="71">
        <v>44</v>
      </c>
      <c r="T435" s="71">
        <v>42</v>
      </c>
      <c r="U435" s="71">
        <v>42</v>
      </c>
      <c r="V435" s="71">
        <v>40</v>
      </c>
      <c r="W435" s="71">
        <v>40</v>
      </c>
      <c r="X435" s="71" t="s">
        <v>171</v>
      </c>
      <c r="Y435" s="71" t="s">
        <v>172</v>
      </c>
      <c r="Z435" s="71"/>
      <c r="AA435" s="83" t="s">
        <v>382</v>
      </c>
      <c r="AB435" s="71" t="s">
        <v>144</v>
      </c>
      <c r="AC435" s="71"/>
      <c r="AD435" s="71" t="s">
        <v>1785</v>
      </c>
      <c r="AE435" s="69" t="s">
        <v>40</v>
      </c>
    </row>
    <row r="436" spans="1:31" ht="45" hidden="1">
      <c r="A436" t="str">
        <f t="shared" si="25"/>
        <v>FAMATG152022</v>
      </c>
      <c r="B436" t="str">
        <f t="shared" si="26"/>
        <v>FAMATG152023</v>
      </c>
      <c r="C436" t="str">
        <f t="shared" si="27"/>
        <v>FAMATG152024</v>
      </c>
      <c r="D436" t="str">
        <f t="shared" si="28"/>
        <v>FAMATG152025</v>
      </c>
      <c r="E436" t="str">
        <f t="shared" si="28"/>
        <v>FAMATG152026</v>
      </c>
      <c r="F436" t="str">
        <f t="shared" si="28"/>
        <v>FAMATG152027</v>
      </c>
      <c r="G436" t="s">
        <v>1785</v>
      </c>
      <c r="H436" t="s">
        <v>1429</v>
      </c>
      <c r="I436" s="38" t="str">
        <f>VLOOKUP(J436,Planilha2!B:C,2,0)</f>
        <v>G15</v>
      </c>
      <c r="J436" s="80" t="s">
        <v>743</v>
      </c>
      <c r="K436" s="80" t="s">
        <v>145</v>
      </c>
      <c r="L436" s="80" t="s">
        <v>744</v>
      </c>
      <c r="M436" s="80" t="s">
        <v>164</v>
      </c>
      <c r="N436" s="80" t="s">
        <v>1431</v>
      </c>
      <c r="O436" s="71" t="s">
        <v>1456</v>
      </c>
      <c r="P436" s="69" t="s">
        <v>44</v>
      </c>
      <c r="Q436" s="71">
        <v>100</v>
      </c>
      <c r="R436" s="71">
        <v>0</v>
      </c>
      <c r="S436" s="71">
        <v>100</v>
      </c>
      <c r="T436" s="71">
        <v>100</v>
      </c>
      <c r="U436" s="71">
        <v>100</v>
      </c>
      <c r="V436" s="71">
        <v>100</v>
      </c>
      <c r="W436" s="71">
        <v>100</v>
      </c>
      <c r="X436" s="71" t="s">
        <v>171</v>
      </c>
      <c r="Y436" s="71" t="s">
        <v>172</v>
      </c>
      <c r="Z436" s="71"/>
      <c r="AA436" s="83" t="s">
        <v>382</v>
      </c>
      <c r="AB436" s="71" t="s">
        <v>144</v>
      </c>
      <c r="AC436" s="71"/>
      <c r="AD436" s="71" t="s">
        <v>1785</v>
      </c>
      <c r="AE436" s="69" t="s">
        <v>40</v>
      </c>
    </row>
    <row r="437" spans="1:31" ht="45" hidden="1">
      <c r="A437" t="str">
        <f t="shared" si="25"/>
        <v>FAMATG162022</v>
      </c>
      <c r="B437" t="str">
        <f t="shared" si="26"/>
        <v>FAMATG162023</v>
      </c>
      <c r="C437" t="str">
        <f t="shared" si="27"/>
        <v>FAMATG162024</v>
      </c>
      <c r="D437" t="str">
        <f t="shared" si="28"/>
        <v>FAMATG162025</v>
      </c>
      <c r="E437" t="str">
        <f t="shared" si="28"/>
        <v>FAMATG162026</v>
      </c>
      <c r="F437" t="str">
        <f t="shared" si="28"/>
        <v>FAMATG162027</v>
      </c>
      <c r="G437" t="s">
        <v>1785</v>
      </c>
      <c r="H437" t="s">
        <v>1429</v>
      </c>
      <c r="I437" s="38" t="str">
        <f>VLOOKUP(J437,Planilha2!B:C,2,0)</f>
        <v>G16</v>
      </c>
      <c r="J437" s="80" t="s">
        <v>1457</v>
      </c>
      <c r="K437" s="80" t="s">
        <v>165</v>
      </c>
      <c r="L437" s="80" t="s">
        <v>747</v>
      </c>
      <c r="M437" s="80" t="s">
        <v>164</v>
      </c>
      <c r="N437" s="80" t="s">
        <v>631</v>
      </c>
      <c r="O437" s="71"/>
      <c r="P437" s="69" t="s">
        <v>749</v>
      </c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83" t="s">
        <v>382</v>
      </c>
      <c r="AB437" s="71"/>
      <c r="AC437" s="71"/>
      <c r="AD437" s="71"/>
      <c r="AE437" s="69" t="s">
        <v>40</v>
      </c>
    </row>
    <row r="438" spans="1:31" ht="45" hidden="1">
      <c r="A438" t="str">
        <f t="shared" si="25"/>
        <v>FAMATG092022</v>
      </c>
      <c r="B438" t="str">
        <f t="shared" si="26"/>
        <v>FAMATG092023</v>
      </c>
      <c r="C438" t="str">
        <f t="shared" si="27"/>
        <v>FAMATG092024</v>
      </c>
      <c r="D438" t="str">
        <f t="shared" si="28"/>
        <v>FAMATG092025</v>
      </c>
      <c r="E438" t="str">
        <f t="shared" si="28"/>
        <v>FAMATG092026</v>
      </c>
      <c r="F438" t="str">
        <f t="shared" si="28"/>
        <v>FAMATG092027</v>
      </c>
      <c r="G438" t="s">
        <v>1785</v>
      </c>
      <c r="H438" t="s">
        <v>1429</v>
      </c>
      <c r="I438" s="38" t="str">
        <f>VLOOKUP(J438,Planilha2!B:C,2,0)</f>
        <v>G09</v>
      </c>
      <c r="J438" s="80" t="s">
        <v>66</v>
      </c>
      <c r="K438" s="80" t="s">
        <v>145</v>
      </c>
      <c r="L438" s="80" t="s">
        <v>67</v>
      </c>
      <c r="M438" s="80" t="s">
        <v>164</v>
      </c>
      <c r="N438" s="80" t="s">
        <v>631</v>
      </c>
      <c r="O438" s="71" t="s">
        <v>1611</v>
      </c>
      <c r="P438" s="69" t="s">
        <v>69</v>
      </c>
      <c r="Q438" s="71">
        <v>2.5</v>
      </c>
      <c r="R438" s="71">
        <v>2.5</v>
      </c>
      <c r="S438" s="71">
        <v>3</v>
      </c>
      <c r="T438" s="71">
        <v>3</v>
      </c>
      <c r="U438" s="71">
        <v>3.5</v>
      </c>
      <c r="V438" s="71">
        <v>3.5</v>
      </c>
      <c r="W438" s="71">
        <v>3.5</v>
      </c>
      <c r="X438" s="71" t="s">
        <v>171</v>
      </c>
      <c r="Y438" s="71" t="s">
        <v>172</v>
      </c>
      <c r="Z438" s="71"/>
      <c r="AA438" s="83" t="s">
        <v>382</v>
      </c>
      <c r="AB438" s="71" t="s">
        <v>144</v>
      </c>
      <c r="AC438" s="71"/>
      <c r="AD438" s="71" t="s">
        <v>1785</v>
      </c>
      <c r="AE438" s="69" t="s">
        <v>40</v>
      </c>
    </row>
    <row r="439" spans="1:31" ht="45" hidden="1">
      <c r="A439" t="str">
        <f t="shared" si="25"/>
        <v>FAMATG112022</v>
      </c>
      <c r="B439" t="str">
        <f t="shared" si="26"/>
        <v>FAMATG112023</v>
      </c>
      <c r="C439" t="str">
        <f t="shared" si="27"/>
        <v>FAMATG112024</v>
      </c>
      <c r="D439" t="str">
        <f t="shared" si="28"/>
        <v>FAMATG112025</v>
      </c>
      <c r="E439" t="str">
        <f t="shared" si="28"/>
        <v>FAMATG112026</v>
      </c>
      <c r="F439" t="str">
        <f t="shared" si="28"/>
        <v>FAMATG112027</v>
      </c>
      <c r="G439" t="s">
        <v>1785</v>
      </c>
      <c r="H439" t="s">
        <v>1429</v>
      </c>
      <c r="I439" s="38" t="str">
        <f>VLOOKUP(J439,Planilha2!B:C,2,0)</f>
        <v>G11</v>
      </c>
      <c r="J439" s="80" t="s">
        <v>71</v>
      </c>
      <c r="K439" s="80" t="s">
        <v>145</v>
      </c>
      <c r="L439" s="80" t="s">
        <v>67</v>
      </c>
      <c r="M439" s="80" t="s">
        <v>164</v>
      </c>
      <c r="N439" s="80" t="s">
        <v>631</v>
      </c>
      <c r="O439" s="71" t="s">
        <v>1612</v>
      </c>
      <c r="P439" s="69" t="s">
        <v>69</v>
      </c>
      <c r="Q439" s="71">
        <v>4</v>
      </c>
      <c r="R439" s="71">
        <v>4</v>
      </c>
      <c r="S439" s="71">
        <v>4</v>
      </c>
      <c r="T439" s="71">
        <v>4</v>
      </c>
      <c r="U439" s="71">
        <v>4.5</v>
      </c>
      <c r="V439" s="71">
        <v>4.5</v>
      </c>
      <c r="W439" s="71">
        <v>4.5</v>
      </c>
      <c r="X439" s="71" t="s">
        <v>142</v>
      </c>
      <c r="Y439" s="71" t="s">
        <v>172</v>
      </c>
      <c r="Z439" s="71"/>
      <c r="AA439" s="83" t="s">
        <v>382</v>
      </c>
      <c r="AB439" s="71" t="s">
        <v>144</v>
      </c>
      <c r="AC439" s="71"/>
      <c r="AD439" s="71" t="s">
        <v>1785</v>
      </c>
      <c r="AE439" s="69" t="s">
        <v>40</v>
      </c>
    </row>
    <row r="440" spans="1:31" ht="45" hidden="1">
      <c r="A440" t="str">
        <f t="shared" si="25"/>
        <v>FAMATG172022</v>
      </c>
      <c r="B440" t="str">
        <f t="shared" si="26"/>
        <v>FAMATG172023</v>
      </c>
      <c r="C440" t="str">
        <f t="shared" si="27"/>
        <v>FAMATG172024</v>
      </c>
      <c r="D440" t="str">
        <f t="shared" si="28"/>
        <v>FAMATG172025</v>
      </c>
      <c r="E440" t="str">
        <f t="shared" si="28"/>
        <v>FAMATG172026</v>
      </c>
      <c r="F440" t="str">
        <f t="shared" si="28"/>
        <v>FAMATG172027</v>
      </c>
      <c r="G440" t="s">
        <v>1785</v>
      </c>
      <c r="H440" t="s">
        <v>1429</v>
      </c>
      <c r="I440" s="38" t="str">
        <f>VLOOKUP(J440,Planilha2!B:C,2,0)</f>
        <v>G17</v>
      </c>
      <c r="J440" s="80" t="s">
        <v>750</v>
      </c>
      <c r="K440" s="80" t="s">
        <v>165</v>
      </c>
      <c r="L440" s="80" t="s">
        <v>751</v>
      </c>
      <c r="M440" s="80" t="s">
        <v>164</v>
      </c>
      <c r="N440" s="80" t="s">
        <v>1452</v>
      </c>
      <c r="O440" s="71"/>
      <c r="P440" s="69" t="s">
        <v>44</v>
      </c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83" t="s">
        <v>382</v>
      </c>
      <c r="AB440" s="71"/>
      <c r="AC440" s="71"/>
      <c r="AD440" s="71"/>
      <c r="AE440" s="69" t="s">
        <v>40</v>
      </c>
    </row>
    <row r="441" spans="1:31" ht="45">
      <c r="A441" t="str">
        <f t="shared" si="25"/>
        <v>FAMATEC012022</v>
      </c>
      <c r="B441" t="str">
        <f t="shared" si="26"/>
        <v>FAMATEC012023</v>
      </c>
      <c r="C441" t="str">
        <f t="shared" si="27"/>
        <v>FAMATEC012024</v>
      </c>
      <c r="D441" t="str">
        <f t="shared" si="28"/>
        <v>FAMATEC012025</v>
      </c>
      <c r="E441" t="str">
        <f t="shared" si="28"/>
        <v>FAMATEC012026</v>
      </c>
      <c r="F441" t="str">
        <f t="shared" si="28"/>
        <v>FAMATEC012027</v>
      </c>
      <c r="G441" t="s">
        <v>1785</v>
      </c>
      <c r="H441" t="s">
        <v>1429</v>
      </c>
      <c r="I441" s="38" t="str">
        <f>VLOOKUP(J441,Planilha2!B:C,2,0)</f>
        <v>EC01</v>
      </c>
      <c r="J441" s="80" t="s">
        <v>378</v>
      </c>
      <c r="K441" s="80" t="s">
        <v>145</v>
      </c>
      <c r="L441" s="80" t="s">
        <v>379</v>
      </c>
      <c r="M441" s="80" t="s">
        <v>381</v>
      </c>
      <c r="N441" s="80" t="s">
        <v>385</v>
      </c>
      <c r="O441" s="71" t="s">
        <v>1572</v>
      </c>
      <c r="P441" s="69" t="s">
        <v>44</v>
      </c>
      <c r="Q441" s="71">
        <v>24.09</v>
      </c>
      <c r="R441" s="71">
        <v>25</v>
      </c>
      <c r="S441" s="71">
        <v>25</v>
      </c>
      <c r="T441" s="71">
        <v>30</v>
      </c>
      <c r="U441" s="71">
        <v>40</v>
      </c>
      <c r="V441" s="71">
        <v>40</v>
      </c>
      <c r="W441" s="71">
        <v>50</v>
      </c>
      <c r="X441" s="71" t="s">
        <v>142</v>
      </c>
      <c r="Y441" s="71" t="s">
        <v>172</v>
      </c>
      <c r="Z441" s="71"/>
      <c r="AA441" s="83" t="s">
        <v>382</v>
      </c>
      <c r="AB441" s="71" t="s">
        <v>144</v>
      </c>
      <c r="AC441" s="71"/>
      <c r="AD441" s="71" t="s">
        <v>1785</v>
      </c>
      <c r="AE441" s="69" t="s">
        <v>40</v>
      </c>
    </row>
    <row r="442" spans="1:31" ht="45" hidden="1">
      <c r="A442" t="str">
        <f t="shared" si="25"/>
        <v>FAMATExcluído2022</v>
      </c>
      <c r="B442" t="str">
        <f t="shared" si="26"/>
        <v>FAMATExcluído2023</v>
      </c>
      <c r="C442" t="str">
        <f t="shared" si="27"/>
        <v>FAMATExcluído2024</v>
      </c>
      <c r="D442" t="str">
        <f t="shared" si="28"/>
        <v>FAMATExcluído2025</v>
      </c>
      <c r="E442" t="str">
        <f t="shared" si="28"/>
        <v>FAMATExcluído2026</v>
      </c>
      <c r="F442" t="str">
        <f t="shared" si="28"/>
        <v>FAMATExcluído2027</v>
      </c>
      <c r="G442" t="s">
        <v>1785</v>
      </c>
      <c r="H442" t="s">
        <v>1429</v>
      </c>
      <c r="I442" s="38" t="str">
        <f>VLOOKUP(J442,Planilha2!B:C,2,0)</f>
        <v>Excluído</v>
      </c>
      <c r="J442" s="80" t="s">
        <v>1464</v>
      </c>
      <c r="K442" s="80" t="s">
        <v>165</v>
      </c>
      <c r="L442" s="80" t="s">
        <v>1465</v>
      </c>
      <c r="M442" s="80" t="s">
        <v>164</v>
      </c>
      <c r="N442" s="80" t="s">
        <v>1452</v>
      </c>
      <c r="O442" s="71"/>
      <c r="P442" s="69" t="s">
        <v>44</v>
      </c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83" t="s">
        <v>382</v>
      </c>
      <c r="AB442" s="71"/>
      <c r="AC442" s="71"/>
      <c r="AD442" s="71"/>
      <c r="AE442" s="69" t="s">
        <v>40</v>
      </c>
    </row>
    <row r="443" spans="1:31" ht="60" hidden="1">
      <c r="A443" t="str">
        <f t="shared" si="25"/>
        <v>FAMATG192022</v>
      </c>
      <c r="B443" t="str">
        <f t="shared" si="26"/>
        <v>FAMATG192023</v>
      </c>
      <c r="C443" t="str">
        <f t="shared" si="27"/>
        <v>FAMATG192024</v>
      </c>
      <c r="D443" t="str">
        <f t="shared" si="28"/>
        <v>FAMATG192025</v>
      </c>
      <c r="E443" t="str">
        <f t="shared" si="28"/>
        <v>FAMATG192026</v>
      </c>
      <c r="F443" t="str">
        <f t="shared" si="28"/>
        <v>FAMATG192027</v>
      </c>
      <c r="G443" t="s">
        <v>1785</v>
      </c>
      <c r="H443" t="s">
        <v>1429</v>
      </c>
      <c r="I443" s="38" t="str">
        <f>VLOOKUP(J443,Planilha2!B:C,2,0)</f>
        <v>G19</v>
      </c>
      <c r="J443" s="80" t="s">
        <v>759</v>
      </c>
      <c r="K443" s="80" t="s">
        <v>165</v>
      </c>
      <c r="L443" s="80" t="s">
        <v>760</v>
      </c>
      <c r="M443" s="80" t="s">
        <v>164</v>
      </c>
      <c r="N443" s="80" t="s">
        <v>1452</v>
      </c>
      <c r="O443" s="71" t="s">
        <v>1468</v>
      </c>
      <c r="P443" s="69" t="s">
        <v>44</v>
      </c>
      <c r="Q443" s="71">
        <f>3/93*100</f>
        <v>3.225806451612903</v>
      </c>
      <c r="R443" s="71">
        <v>3.23</v>
      </c>
      <c r="S443" s="71">
        <v>3.23</v>
      </c>
      <c r="T443" s="71">
        <v>3.23</v>
      </c>
      <c r="U443" s="71">
        <v>3.23</v>
      </c>
      <c r="V443" s="71">
        <v>3.23</v>
      </c>
      <c r="W443" s="71">
        <v>3.23</v>
      </c>
      <c r="X443" s="71" t="s">
        <v>171</v>
      </c>
      <c r="Y443" s="71" t="s">
        <v>172</v>
      </c>
      <c r="Z443" s="71"/>
      <c r="AA443" s="83" t="s">
        <v>382</v>
      </c>
      <c r="AB443" s="71" t="s">
        <v>144</v>
      </c>
      <c r="AC443" s="71"/>
      <c r="AD443" s="71" t="s">
        <v>1785</v>
      </c>
      <c r="AE443" s="69" t="s">
        <v>40</v>
      </c>
    </row>
    <row r="444" spans="1:31" ht="45" hidden="1">
      <c r="A444" t="str">
        <f t="shared" si="25"/>
        <v>FAMATG182022</v>
      </c>
      <c r="B444" t="str">
        <f t="shared" si="26"/>
        <v>FAMATG182023</v>
      </c>
      <c r="C444" t="str">
        <f t="shared" si="27"/>
        <v>FAMATG182024</v>
      </c>
      <c r="D444" t="str">
        <f t="shared" si="28"/>
        <v>FAMATG182025</v>
      </c>
      <c r="E444" t="str">
        <f t="shared" si="28"/>
        <v>FAMATG182026</v>
      </c>
      <c r="F444" t="str">
        <f t="shared" si="28"/>
        <v>FAMATG182027</v>
      </c>
      <c r="G444" t="s">
        <v>1785</v>
      </c>
      <c r="H444" t="s">
        <v>1429</v>
      </c>
      <c r="I444" s="38" t="str">
        <f>VLOOKUP(J444,Planilha2!B:C,2,0)</f>
        <v>G18</v>
      </c>
      <c r="J444" s="80" t="s">
        <v>755</v>
      </c>
      <c r="K444" s="69" t="s">
        <v>165</v>
      </c>
      <c r="L444" s="80" t="s">
        <v>1469</v>
      </c>
      <c r="M444" s="80" t="s">
        <v>164</v>
      </c>
      <c r="N444" s="80" t="s">
        <v>1452</v>
      </c>
      <c r="O444" s="71" t="s">
        <v>1470</v>
      </c>
      <c r="P444" s="69" t="s">
        <v>994</v>
      </c>
      <c r="Q444" s="71">
        <f>1/93*100</f>
        <v>1.0752688172043012</v>
      </c>
      <c r="R444" s="71">
        <v>1.08</v>
      </c>
      <c r="S444" s="71">
        <v>1.08</v>
      </c>
      <c r="T444" s="71">
        <v>1.08</v>
      </c>
      <c r="U444" s="71">
        <v>1.08</v>
      </c>
      <c r="V444" s="71">
        <v>1.08</v>
      </c>
      <c r="W444" s="71">
        <v>1.08</v>
      </c>
      <c r="X444" s="71" t="s">
        <v>171</v>
      </c>
      <c r="Y444" s="71" t="s">
        <v>172</v>
      </c>
      <c r="Z444" s="71"/>
      <c r="AA444" s="83" t="s">
        <v>382</v>
      </c>
      <c r="AB444" s="71" t="s">
        <v>144</v>
      </c>
      <c r="AC444" s="71"/>
      <c r="AD444" s="71" t="s">
        <v>1785</v>
      </c>
      <c r="AE444" s="69" t="s">
        <v>40</v>
      </c>
    </row>
    <row r="445" spans="1:31" ht="45" hidden="1">
      <c r="A445" t="str">
        <f t="shared" si="25"/>
        <v>FAMATG202022</v>
      </c>
      <c r="B445" t="str">
        <f t="shared" si="26"/>
        <v>FAMATG202023</v>
      </c>
      <c r="C445" t="str">
        <f t="shared" si="27"/>
        <v>FAMATG202024</v>
      </c>
      <c r="D445" t="str">
        <f t="shared" si="28"/>
        <v>FAMATG202025</v>
      </c>
      <c r="E445" t="str">
        <f t="shared" si="28"/>
        <v>FAMATG202026</v>
      </c>
      <c r="F445" t="str">
        <f t="shared" si="28"/>
        <v>FAMATG202027</v>
      </c>
      <c r="G445" t="s">
        <v>1785</v>
      </c>
      <c r="H445" t="s">
        <v>1429</v>
      </c>
      <c r="I445" s="38" t="str">
        <f>VLOOKUP(J445,Planilha2!B:C,2,0)</f>
        <v>G20</v>
      </c>
      <c r="J445" s="80" t="s">
        <v>762</v>
      </c>
      <c r="K445" s="69" t="s">
        <v>165</v>
      </c>
      <c r="L445" s="80" t="s">
        <v>1473</v>
      </c>
      <c r="M445" s="80" t="s">
        <v>164</v>
      </c>
      <c r="N445" s="80" t="s">
        <v>1452</v>
      </c>
      <c r="O445" s="71" t="s">
        <v>1474</v>
      </c>
      <c r="P445" s="69" t="s">
        <v>994</v>
      </c>
      <c r="Q445" s="71">
        <f>1/93*100</f>
        <v>1.0752688172043012</v>
      </c>
      <c r="R445" s="71">
        <v>1.08</v>
      </c>
      <c r="S445" s="71">
        <v>1.08</v>
      </c>
      <c r="T445" s="71">
        <v>1.08</v>
      </c>
      <c r="U445" s="71">
        <v>1.08</v>
      </c>
      <c r="V445" s="71">
        <v>1.08</v>
      </c>
      <c r="W445" s="71">
        <v>1.08</v>
      </c>
      <c r="X445" s="71" t="s">
        <v>171</v>
      </c>
      <c r="Y445" s="71" t="s">
        <v>172</v>
      </c>
      <c r="Z445" s="71"/>
      <c r="AA445" s="83" t="s">
        <v>382</v>
      </c>
      <c r="AB445" s="71" t="s">
        <v>144</v>
      </c>
      <c r="AC445" s="71"/>
      <c r="AD445" s="71" t="s">
        <v>1785</v>
      </c>
      <c r="AE445" s="69" t="s">
        <v>40</v>
      </c>
    </row>
    <row r="446" spans="1:31" ht="45" hidden="1">
      <c r="A446" t="str">
        <f t="shared" si="25"/>
        <v>FAMATPP022022</v>
      </c>
      <c r="B446" t="str">
        <f t="shared" si="26"/>
        <v>FAMATPP022023</v>
      </c>
      <c r="C446" t="str">
        <f t="shared" si="27"/>
        <v>FAMATPP022024</v>
      </c>
      <c r="D446" t="str">
        <f t="shared" si="28"/>
        <v>FAMATPP022025</v>
      </c>
      <c r="E446" t="str">
        <f t="shared" si="28"/>
        <v>FAMATPP022026</v>
      </c>
      <c r="F446" t="str">
        <f t="shared" si="28"/>
        <v>FAMATPP022027</v>
      </c>
      <c r="G446" t="s">
        <v>1785</v>
      </c>
      <c r="H446" t="s">
        <v>1476</v>
      </c>
      <c r="I446" s="38" t="str">
        <f>VLOOKUP(J446,Planilha2!B:C,2,0)</f>
        <v>PP02</v>
      </c>
      <c r="J446" s="80" t="s">
        <v>1791</v>
      </c>
      <c r="K446" s="80" t="s">
        <v>145</v>
      </c>
      <c r="L446" s="80" t="s">
        <v>1038</v>
      </c>
      <c r="M446" s="80" t="s">
        <v>1040</v>
      </c>
      <c r="N446" s="80" t="s">
        <v>1478</v>
      </c>
      <c r="O446" s="86" t="s">
        <v>1479</v>
      </c>
      <c r="P446" s="69" t="s">
        <v>69</v>
      </c>
      <c r="Q446" s="75" t="s">
        <v>1792</v>
      </c>
      <c r="R446" s="75" t="s">
        <v>1792</v>
      </c>
      <c r="S446" s="75">
        <v>5</v>
      </c>
      <c r="T446" s="75">
        <v>5</v>
      </c>
      <c r="U446" s="75">
        <v>5</v>
      </c>
      <c r="V446" s="75">
        <v>5</v>
      </c>
      <c r="W446" s="75" t="s">
        <v>1793</v>
      </c>
      <c r="X446" s="71" t="s">
        <v>142</v>
      </c>
      <c r="Y446" s="71" t="s">
        <v>172</v>
      </c>
      <c r="Z446" s="71" t="s">
        <v>1794</v>
      </c>
      <c r="AA446" s="83" t="s">
        <v>382</v>
      </c>
      <c r="AB446" s="71" t="s">
        <v>144</v>
      </c>
      <c r="AC446" s="71"/>
      <c r="AD446" s="71" t="s">
        <v>1785</v>
      </c>
      <c r="AE446" s="69" t="s">
        <v>1030</v>
      </c>
    </row>
    <row r="447" spans="1:31" ht="45" hidden="1">
      <c r="A447" t="str">
        <f t="shared" si="25"/>
        <v>FAMATPP032022</v>
      </c>
      <c r="B447" t="str">
        <f t="shared" si="26"/>
        <v>FAMATPP032023</v>
      </c>
      <c r="C447" t="str">
        <f t="shared" si="27"/>
        <v>FAMATPP032024</v>
      </c>
      <c r="D447" t="str">
        <f t="shared" si="28"/>
        <v>FAMATPP032025</v>
      </c>
      <c r="E447" t="str">
        <f t="shared" si="28"/>
        <v>FAMATPP032026</v>
      </c>
      <c r="F447" t="str">
        <f t="shared" si="28"/>
        <v>FAMATPP032027</v>
      </c>
      <c r="G447" t="s">
        <v>1785</v>
      </c>
      <c r="H447" t="s">
        <v>1476</v>
      </c>
      <c r="I447" s="38" t="str">
        <f>VLOOKUP(J447,Planilha2!B:C,2,0)</f>
        <v>PP03</v>
      </c>
      <c r="J447" s="80" t="s">
        <v>1795</v>
      </c>
      <c r="K447" s="80" t="s">
        <v>145</v>
      </c>
      <c r="L447" s="80" t="s">
        <v>1796</v>
      </c>
      <c r="M447" s="80" t="s">
        <v>139</v>
      </c>
      <c r="N447" s="80" t="s">
        <v>1478</v>
      </c>
      <c r="O447" s="86" t="s">
        <v>1484</v>
      </c>
      <c r="P447" s="69" t="s">
        <v>309</v>
      </c>
      <c r="Q447" s="75">
        <v>47</v>
      </c>
      <c r="R447" s="75">
        <v>45</v>
      </c>
      <c r="S447" s="75">
        <v>50</v>
      </c>
      <c r="T447" s="75">
        <v>50</v>
      </c>
      <c r="U447" s="75">
        <v>50</v>
      </c>
      <c r="V447" s="75">
        <v>55</v>
      </c>
      <c r="W447" s="75">
        <v>55</v>
      </c>
      <c r="X447" s="71" t="s">
        <v>142</v>
      </c>
      <c r="Y447" s="71" t="s">
        <v>172</v>
      </c>
      <c r="Z447" s="71" t="s">
        <v>1794</v>
      </c>
      <c r="AA447" s="83" t="s">
        <v>382</v>
      </c>
      <c r="AB447" s="71" t="s">
        <v>144</v>
      </c>
      <c r="AC447" s="71"/>
      <c r="AD447" s="71" t="s">
        <v>1785</v>
      </c>
      <c r="AE447" s="69" t="s">
        <v>1030</v>
      </c>
    </row>
    <row r="448" spans="1:31" ht="45" hidden="1">
      <c r="A448" t="str">
        <f t="shared" si="25"/>
        <v>FAMATPP012022</v>
      </c>
      <c r="B448" t="str">
        <f t="shared" si="26"/>
        <v>FAMATPP012023</v>
      </c>
      <c r="C448" t="str">
        <f t="shared" si="27"/>
        <v>FAMATPP012024</v>
      </c>
      <c r="D448" t="str">
        <f t="shared" si="28"/>
        <v>FAMATPP012025</v>
      </c>
      <c r="E448" t="str">
        <f t="shared" si="28"/>
        <v>FAMATPP012026</v>
      </c>
      <c r="F448" t="str">
        <f t="shared" si="28"/>
        <v>FAMATPP012027</v>
      </c>
      <c r="G448" t="s">
        <v>1785</v>
      </c>
      <c r="H448" t="s">
        <v>1476</v>
      </c>
      <c r="I448" s="38" t="str">
        <f>VLOOKUP(J448,Planilha2!B:C,2,0)</f>
        <v>PP01</v>
      </c>
      <c r="J448" s="80" t="s">
        <v>1797</v>
      </c>
      <c r="K448" s="80" t="s">
        <v>145</v>
      </c>
      <c r="L448" s="80" t="s">
        <v>1798</v>
      </c>
      <c r="M448" s="80" t="s">
        <v>139</v>
      </c>
      <c r="N448" s="80" t="s">
        <v>1036</v>
      </c>
      <c r="O448" s="86" t="s">
        <v>1488</v>
      </c>
      <c r="P448" s="69" t="s">
        <v>994</v>
      </c>
      <c r="Q448" s="75">
        <v>0</v>
      </c>
      <c r="R448" s="75">
        <v>0</v>
      </c>
      <c r="S448" s="75">
        <v>1</v>
      </c>
      <c r="T448" s="75">
        <v>0</v>
      </c>
      <c r="U448" s="75">
        <v>0</v>
      </c>
      <c r="V448" s="75">
        <v>0</v>
      </c>
      <c r="W448" s="75">
        <v>0</v>
      </c>
      <c r="X448" s="71" t="s">
        <v>142</v>
      </c>
      <c r="Y448" s="71" t="s">
        <v>172</v>
      </c>
      <c r="Z448" s="71" t="s">
        <v>1794</v>
      </c>
      <c r="AA448" s="83" t="s">
        <v>382</v>
      </c>
      <c r="AB448" s="71" t="s">
        <v>144</v>
      </c>
      <c r="AC448" s="71"/>
      <c r="AD448" s="71" t="s">
        <v>1785</v>
      </c>
      <c r="AE448" s="69" t="s">
        <v>1030</v>
      </c>
    </row>
    <row r="449" spans="1:31" ht="45" hidden="1">
      <c r="A449" t="str">
        <f t="shared" si="25"/>
        <v>FAMATExcluído2022</v>
      </c>
      <c r="B449" t="str">
        <f t="shared" si="26"/>
        <v>FAMATExcluído2023</v>
      </c>
      <c r="C449" t="str">
        <f t="shared" si="27"/>
        <v>FAMATExcluído2024</v>
      </c>
      <c r="D449" t="str">
        <f t="shared" si="28"/>
        <v>FAMATExcluído2025</v>
      </c>
      <c r="E449" t="str">
        <f t="shared" si="28"/>
        <v>FAMATExcluído2026</v>
      </c>
      <c r="F449" t="str">
        <f t="shared" si="28"/>
        <v>FAMATExcluído2027</v>
      </c>
      <c r="G449" t="s">
        <v>1785</v>
      </c>
      <c r="H449" t="s">
        <v>1476</v>
      </c>
      <c r="I449" s="38" t="str">
        <f>VLOOKUP(J449,Planilha2!B:C,2,0)</f>
        <v>Excluído</v>
      </c>
      <c r="J449" s="80" t="s">
        <v>1489</v>
      </c>
      <c r="K449" s="80" t="s">
        <v>165</v>
      </c>
      <c r="L449" s="80" t="s">
        <v>1490</v>
      </c>
      <c r="M449" s="80" t="s">
        <v>139</v>
      </c>
      <c r="N449" s="80" t="s">
        <v>1036</v>
      </c>
      <c r="O449" s="86"/>
      <c r="P449" s="69" t="s">
        <v>1070</v>
      </c>
      <c r="Q449" s="75"/>
      <c r="R449" s="75"/>
      <c r="S449" s="75"/>
      <c r="T449" s="75"/>
      <c r="U449" s="75"/>
      <c r="V449" s="75"/>
      <c r="W449" s="75"/>
      <c r="X449" s="71"/>
      <c r="Y449" s="71"/>
      <c r="Z449" s="71"/>
      <c r="AA449" s="83" t="s">
        <v>382</v>
      </c>
      <c r="AB449" s="71"/>
      <c r="AC449" s="71"/>
      <c r="AD449" s="71"/>
      <c r="AE449" s="69" t="s">
        <v>1030</v>
      </c>
    </row>
    <row r="450" spans="1:31" ht="45" hidden="1">
      <c r="A450" t="str">
        <f t="shared" si="25"/>
        <v>FAMATExcluído2022</v>
      </c>
      <c r="B450" t="str">
        <f t="shared" si="26"/>
        <v>FAMATExcluído2023</v>
      </c>
      <c r="C450" t="str">
        <f t="shared" si="27"/>
        <v>FAMATExcluído2024</v>
      </c>
      <c r="D450" t="str">
        <f t="shared" si="28"/>
        <v>FAMATExcluído2025</v>
      </c>
      <c r="E450" t="str">
        <f t="shared" si="28"/>
        <v>FAMATExcluído2026</v>
      </c>
      <c r="F450" t="str">
        <f t="shared" si="28"/>
        <v>FAMATExcluído2027</v>
      </c>
      <c r="G450" t="s">
        <v>1785</v>
      </c>
      <c r="H450" t="s">
        <v>1476</v>
      </c>
      <c r="I450" s="38" t="str">
        <f>VLOOKUP(J450,Planilha2!B:C,2,0)</f>
        <v>Excluído</v>
      </c>
      <c r="J450" s="80" t="s">
        <v>1493</v>
      </c>
      <c r="K450" s="80" t="s">
        <v>165</v>
      </c>
      <c r="L450" s="80" t="s">
        <v>1494</v>
      </c>
      <c r="M450" s="80" t="s">
        <v>139</v>
      </c>
      <c r="N450" s="80" t="s">
        <v>1036</v>
      </c>
      <c r="O450" s="86"/>
      <c r="P450" s="69" t="s">
        <v>1070</v>
      </c>
      <c r="Q450" s="75"/>
      <c r="R450" s="75"/>
      <c r="S450" s="75"/>
      <c r="T450" s="75"/>
      <c r="U450" s="75"/>
      <c r="V450" s="75"/>
      <c r="W450" s="75"/>
      <c r="X450" s="71"/>
      <c r="Y450" s="71"/>
      <c r="Z450" s="71"/>
      <c r="AA450" s="83" t="s">
        <v>382</v>
      </c>
      <c r="AB450" s="71"/>
      <c r="AC450" s="71"/>
      <c r="AD450" s="71"/>
      <c r="AE450" s="69" t="s">
        <v>1030</v>
      </c>
    </row>
    <row r="451" spans="1:31" ht="45" hidden="1">
      <c r="A451" t="str">
        <f t="shared" si="25"/>
        <v>FAMATPP042022</v>
      </c>
      <c r="B451" t="str">
        <f t="shared" si="26"/>
        <v>FAMATPP042023</v>
      </c>
      <c r="C451" t="str">
        <f t="shared" si="27"/>
        <v>FAMATPP042024</v>
      </c>
      <c r="D451" t="str">
        <f t="shared" si="28"/>
        <v>FAMATPP042025</v>
      </c>
      <c r="E451" t="str">
        <f t="shared" si="28"/>
        <v>FAMATPP042026</v>
      </c>
      <c r="F451" t="str">
        <f t="shared" si="28"/>
        <v>FAMATPP042027</v>
      </c>
      <c r="G451" t="s">
        <v>1785</v>
      </c>
      <c r="H451" t="s">
        <v>1476</v>
      </c>
      <c r="I451" s="38" t="str">
        <f>VLOOKUP(J451,Planilha2!B:C,2,0)</f>
        <v>PP04</v>
      </c>
      <c r="J451" s="80" t="s">
        <v>1495</v>
      </c>
      <c r="K451" s="80" t="s">
        <v>165</v>
      </c>
      <c r="L451" s="80" t="s">
        <v>1496</v>
      </c>
      <c r="M451" s="80" t="s">
        <v>139</v>
      </c>
      <c r="N451" s="80" t="s">
        <v>1036</v>
      </c>
      <c r="O451" s="86"/>
      <c r="P451" s="69" t="s">
        <v>44</v>
      </c>
      <c r="Q451" s="75"/>
      <c r="R451" s="75"/>
      <c r="S451" s="75"/>
      <c r="T451" s="75"/>
      <c r="U451" s="75"/>
      <c r="V451" s="75"/>
      <c r="W451" s="75"/>
      <c r="X451" s="71"/>
      <c r="Y451" s="71"/>
      <c r="Z451" s="71"/>
      <c r="AA451" s="83" t="s">
        <v>382</v>
      </c>
      <c r="AB451" s="71"/>
      <c r="AC451" s="71"/>
      <c r="AD451" s="71"/>
      <c r="AE451" s="69" t="s">
        <v>1030</v>
      </c>
    </row>
    <row r="452" spans="1:31" ht="45" hidden="1">
      <c r="A452" t="str">
        <f t="shared" ref="A452:A515" si="29">$G452&amp;$I452&amp;R$1</f>
        <v>FAMAT?2022</v>
      </c>
      <c r="B452" t="str">
        <f t="shared" ref="B452:B515" si="30">$G452&amp;$I452&amp;S$1</f>
        <v>FAMAT?2023</v>
      </c>
      <c r="C452" t="str">
        <f t="shared" ref="C452:C515" si="31">$G452&amp;$I452&amp;T$1</f>
        <v>FAMAT?2024</v>
      </c>
      <c r="D452" t="str">
        <f t="shared" ref="D452:F515" si="32">$G452&amp;$I452&amp;U$1</f>
        <v>FAMAT?2025</v>
      </c>
      <c r="E452" t="str">
        <f t="shared" si="32"/>
        <v>FAMAT?2026</v>
      </c>
      <c r="F452" t="str">
        <f t="shared" si="32"/>
        <v>FAMAT?2027</v>
      </c>
      <c r="G452" t="s">
        <v>1785</v>
      </c>
      <c r="H452" t="s">
        <v>1476</v>
      </c>
      <c r="I452" s="38" t="str">
        <f>VLOOKUP(J452,Planilha2!B:C,2,0)</f>
        <v>?</v>
      </c>
      <c r="J452" s="80" t="s">
        <v>1497</v>
      </c>
      <c r="K452" s="80" t="s">
        <v>165</v>
      </c>
      <c r="L452" s="80" t="s">
        <v>1498</v>
      </c>
      <c r="M452" s="80" t="s">
        <v>139</v>
      </c>
      <c r="N452" s="80" t="s">
        <v>1036</v>
      </c>
      <c r="O452" s="86"/>
      <c r="P452" s="69"/>
      <c r="Q452" s="75"/>
      <c r="R452" s="75"/>
      <c r="S452" s="75"/>
      <c r="T452" s="75"/>
      <c r="U452" s="75"/>
      <c r="V452" s="75"/>
      <c r="W452" s="75"/>
      <c r="X452" s="71"/>
      <c r="Y452" s="71"/>
      <c r="Z452" s="71"/>
      <c r="AA452" s="83"/>
      <c r="AB452" s="71"/>
      <c r="AC452" s="71"/>
      <c r="AD452" s="71"/>
      <c r="AE452" s="69" t="s">
        <v>1030</v>
      </c>
    </row>
    <row r="453" spans="1:31" ht="45" hidden="1">
      <c r="A453" t="str">
        <f t="shared" si="29"/>
        <v>FAMATPP052022</v>
      </c>
      <c r="B453" t="str">
        <f t="shared" si="30"/>
        <v>FAMATPP052023</v>
      </c>
      <c r="C453" t="str">
        <f t="shared" si="31"/>
        <v>FAMATPP052024</v>
      </c>
      <c r="D453" t="str">
        <f t="shared" si="32"/>
        <v>FAMATPP052025</v>
      </c>
      <c r="E453" t="str">
        <f t="shared" si="32"/>
        <v>FAMATPP052026</v>
      </c>
      <c r="F453" t="str">
        <f t="shared" si="32"/>
        <v>FAMATPP052027</v>
      </c>
      <c r="G453" t="s">
        <v>1785</v>
      </c>
      <c r="H453" t="s">
        <v>1476</v>
      </c>
      <c r="I453" s="38" t="str">
        <f>VLOOKUP(J453,Planilha2!B:C,2,0)</f>
        <v>PP05</v>
      </c>
      <c r="J453" s="80" t="s">
        <v>1047</v>
      </c>
      <c r="K453" s="80" t="s">
        <v>165</v>
      </c>
      <c r="L453" s="80" t="s">
        <v>1048</v>
      </c>
      <c r="M453" s="80" t="s">
        <v>139</v>
      </c>
      <c r="N453" s="80" t="s">
        <v>1036</v>
      </c>
      <c r="O453" s="86"/>
      <c r="P453" s="69"/>
      <c r="Q453" s="75"/>
      <c r="R453" s="75"/>
      <c r="S453" s="75"/>
      <c r="T453" s="75"/>
      <c r="U453" s="75"/>
      <c r="V453" s="75"/>
      <c r="W453" s="75"/>
      <c r="X453" s="71"/>
      <c r="Y453" s="71"/>
      <c r="Z453" s="71"/>
      <c r="AA453" s="83"/>
      <c r="AB453" s="71"/>
      <c r="AC453" s="71"/>
      <c r="AD453" s="71"/>
      <c r="AE453" s="69" t="s">
        <v>1030</v>
      </c>
    </row>
    <row r="454" spans="1:31" ht="45" hidden="1">
      <c r="A454" t="str">
        <f t="shared" si="29"/>
        <v>FAMATPP062022</v>
      </c>
      <c r="B454" t="str">
        <f t="shared" si="30"/>
        <v>FAMATPP062023</v>
      </c>
      <c r="C454" t="str">
        <f t="shared" si="31"/>
        <v>FAMATPP062024</v>
      </c>
      <c r="D454" t="str">
        <f t="shared" si="32"/>
        <v>FAMATPP062025</v>
      </c>
      <c r="E454" t="str">
        <f t="shared" si="32"/>
        <v>FAMATPP062026</v>
      </c>
      <c r="F454" t="str">
        <f t="shared" si="32"/>
        <v>FAMATPP062027</v>
      </c>
      <c r="G454" t="s">
        <v>1785</v>
      </c>
      <c r="H454" t="s">
        <v>1476</v>
      </c>
      <c r="I454" s="38" t="str">
        <f>VLOOKUP(J454,Planilha2!B:C,2,0)</f>
        <v>PP06</v>
      </c>
      <c r="J454" s="80" t="s">
        <v>1050</v>
      </c>
      <c r="K454" s="80" t="s">
        <v>165</v>
      </c>
      <c r="L454" s="80" t="s">
        <v>1499</v>
      </c>
      <c r="M454" s="80" t="s">
        <v>139</v>
      </c>
      <c r="N454" s="80" t="s">
        <v>1036</v>
      </c>
      <c r="O454" s="86" t="s">
        <v>1799</v>
      </c>
      <c r="P454" s="69"/>
      <c r="Q454" s="75"/>
      <c r="R454" s="75"/>
      <c r="S454" s="75"/>
      <c r="T454" s="75"/>
      <c r="U454" s="75"/>
      <c r="V454" s="75"/>
      <c r="W454" s="75"/>
      <c r="X454" s="71"/>
      <c r="Y454" s="71"/>
      <c r="Z454" s="71"/>
      <c r="AA454" s="83"/>
      <c r="AB454" s="71"/>
      <c r="AC454" s="71"/>
      <c r="AD454" s="71"/>
      <c r="AE454" s="69" t="s">
        <v>1030</v>
      </c>
    </row>
    <row r="455" spans="1:31" ht="45" hidden="1">
      <c r="A455" t="str">
        <f t="shared" si="29"/>
        <v>FAMATPP072022</v>
      </c>
      <c r="B455" t="str">
        <f t="shared" si="30"/>
        <v>FAMATPP072023</v>
      </c>
      <c r="C455" t="str">
        <f t="shared" si="31"/>
        <v>FAMATPP072024</v>
      </c>
      <c r="D455" t="str">
        <f t="shared" si="32"/>
        <v>FAMATPP072025</v>
      </c>
      <c r="E455" t="str">
        <f t="shared" si="32"/>
        <v>FAMATPP072026</v>
      </c>
      <c r="F455" t="str">
        <f t="shared" si="32"/>
        <v>FAMATPP072027</v>
      </c>
      <c r="G455" t="s">
        <v>1785</v>
      </c>
      <c r="H455" t="s">
        <v>1476</v>
      </c>
      <c r="I455" s="38" t="str">
        <f>VLOOKUP(J455,Planilha2!B:C,2,0)</f>
        <v>PP07</v>
      </c>
      <c r="J455" s="80" t="s">
        <v>1054</v>
      </c>
      <c r="K455" s="80" t="s">
        <v>165</v>
      </c>
      <c r="L455" s="80" t="s">
        <v>1055</v>
      </c>
      <c r="M455" s="80" t="s">
        <v>139</v>
      </c>
      <c r="N455" s="80" t="s">
        <v>1036</v>
      </c>
      <c r="O455" s="86" t="s">
        <v>1800</v>
      </c>
      <c r="P455" s="69"/>
      <c r="Q455" s="75"/>
      <c r="R455" s="75"/>
      <c r="S455" s="75"/>
      <c r="T455" s="75"/>
      <c r="U455" s="75"/>
      <c r="V455" s="75"/>
      <c r="W455" s="75"/>
      <c r="X455" s="71"/>
      <c r="Y455" s="71"/>
      <c r="Z455" s="71"/>
      <c r="AA455" s="83"/>
      <c r="AB455" s="71"/>
      <c r="AC455" s="71"/>
      <c r="AD455" s="71"/>
      <c r="AE455" s="69" t="s">
        <v>1030</v>
      </c>
    </row>
    <row r="456" spans="1:31" ht="108.75" hidden="1">
      <c r="A456" t="str">
        <f t="shared" si="29"/>
        <v>FAMATPP082022</v>
      </c>
      <c r="B456" t="str">
        <f t="shared" si="30"/>
        <v>FAMATPP082023</v>
      </c>
      <c r="C456" t="str">
        <f t="shared" si="31"/>
        <v>FAMATPP082024</v>
      </c>
      <c r="D456" t="str">
        <f t="shared" si="32"/>
        <v>FAMATPP082025</v>
      </c>
      <c r="E456" t="str">
        <f t="shared" si="32"/>
        <v>FAMATPP082026</v>
      </c>
      <c r="F456" t="str">
        <f t="shared" si="32"/>
        <v>FAMATPP082027</v>
      </c>
      <c r="G456" t="s">
        <v>1785</v>
      </c>
      <c r="H456" t="s">
        <v>1476</v>
      </c>
      <c r="I456" s="38" t="s">
        <v>112</v>
      </c>
      <c r="J456" s="80" t="s">
        <v>1801</v>
      </c>
      <c r="K456" s="80" t="s">
        <v>165</v>
      </c>
      <c r="L456" s="80" t="s">
        <v>1058</v>
      </c>
      <c r="M456" s="80" t="s">
        <v>381</v>
      </c>
      <c r="N456" s="80" t="s">
        <v>1501</v>
      </c>
      <c r="O456" s="86" t="s">
        <v>1502</v>
      </c>
      <c r="P456" s="69" t="s">
        <v>44</v>
      </c>
      <c r="Q456" s="75">
        <v>100</v>
      </c>
      <c r="R456" s="75">
        <v>100</v>
      </c>
      <c r="S456" s="75">
        <v>100</v>
      </c>
      <c r="T456" s="75">
        <v>100</v>
      </c>
      <c r="U456" s="75">
        <v>100</v>
      </c>
      <c r="V456" s="75">
        <v>100</v>
      </c>
      <c r="W456" s="75">
        <v>100</v>
      </c>
      <c r="X456" s="71" t="s">
        <v>142</v>
      </c>
      <c r="Y456" s="71" t="s">
        <v>172</v>
      </c>
      <c r="Z456" s="71" t="s">
        <v>1794</v>
      </c>
      <c r="AA456" s="83" t="s">
        <v>382</v>
      </c>
      <c r="AB456" s="71" t="s">
        <v>144</v>
      </c>
      <c r="AC456" s="71"/>
      <c r="AD456" s="71" t="s">
        <v>1785</v>
      </c>
      <c r="AE456" s="69" t="s">
        <v>1030</v>
      </c>
    </row>
    <row r="457" spans="1:31" ht="81" hidden="1">
      <c r="A457" t="str">
        <f t="shared" si="29"/>
        <v>FAMATPP092022</v>
      </c>
      <c r="B457" t="str">
        <f t="shared" si="30"/>
        <v>FAMATPP092023</v>
      </c>
      <c r="C457" t="str">
        <f t="shared" si="31"/>
        <v>FAMATPP092024</v>
      </c>
      <c r="D457" t="str">
        <f t="shared" si="32"/>
        <v>FAMATPP092025</v>
      </c>
      <c r="E457" t="str">
        <f t="shared" si="32"/>
        <v>FAMATPP092026</v>
      </c>
      <c r="F457" t="str">
        <f t="shared" si="32"/>
        <v>FAMATPP092027</v>
      </c>
      <c r="G457" t="s">
        <v>1785</v>
      </c>
      <c r="H457" t="s">
        <v>1476</v>
      </c>
      <c r="I457" s="38" t="s">
        <v>113</v>
      </c>
      <c r="J457" s="80" t="s">
        <v>1802</v>
      </c>
      <c r="K457" s="80" t="s">
        <v>145</v>
      </c>
      <c r="L457" s="80" t="s">
        <v>1803</v>
      </c>
      <c r="M457" s="80" t="s">
        <v>164</v>
      </c>
      <c r="N457" s="80" t="s">
        <v>1501</v>
      </c>
      <c r="O457" s="86" t="s">
        <v>1635</v>
      </c>
      <c r="P457" s="69" t="s">
        <v>44</v>
      </c>
      <c r="Q457" s="75"/>
      <c r="R457" s="75">
        <v>55</v>
      </c>
      <c r="S457" s="75">
        <v>60</v>
      </c>
      <c r="T457" s="75">
        <v>60</v>
      </c>
      <c r="U457" s="75">
        <v>65</v>
      </c>
      <c r="V457" s="75">
        <v>65</v>
      </c>
      <c r="W457" s="75">
        <v>70</v>
      </c>
      <c r="X457" s="71" t="s">
        <v>142</v>
      </c>
      <c r="Y457" s="71" t="s">
        <v>172</v>
      </c>
      <c r="Z457" s="71" t="s">
        <v>1794</v>
      </c>
      <c r="AA457" s="83" t="s">
        <v>382</v>
      </c>
      <c r="AB457" s="71" t="s">
        <v>144</v>
      </c>
      <c r="AC457" s="71"/>
      <c r="AD457" s="71"/>
      <c r="AE457" s="69" t="s">
        <v>1030</v>
      </c>
    </row>
    <row r="458" spans="1:31" ht="45" hidden="1">
      <c r="A458" t="str">
        <f t="shared" si="29"/>
        <v>FAMATPP102022</v>
      </c>
      <c r="B458" t="str">
        <f t="shared" si="30"/>
        <v>FAMATPP102023</v>
      </c>
      <c r="C458" t="str">
        <f t="shared" si="31"/>
        <v>FAMATPP102024</v>
      </c>
      <c r="D458" t="str">
        <f t="shared" si="32"/>
        <v>FAMATPP102025</v>
      </c>
      <c r="E458" t="str">
        <f t="shared" si="32"/>
        <v>FAMATPP102026</v>
      </c>
      <c r="F458" t="str">
        <f t="shared" si="32"/>
        <v>FAMATPP102027</v>
      </c>
      <c r="G458" t="s">
        <v>1785</v>
      </c>
      <c r="H458" t="s">
        <v>1476</v>
      </c>
      <c r="I458" s="38" t="str">
        <f>VLOOKUP(J458,Planilha2!B:C,2,0)</f>
        <v>PP10</v>
      </c>
      <c r="J458" s="80" t="s">
        <v>1063</v>
      </c>
      <c r="K458" s="80" t="s">
        <v>145</v>
      </c>
      <c r="L458" s="80" t="s">
        <v>1508</v>
      </c>
      <c r="M458" s="80" t="s">
        <v>164</v>
      </c>
      <c r="N458" s="80" t="s">
        <v>1501</v>
      </c>
      <c r="O458" s="86" t="s">
        <v>1509</v>
      </c>
      <c r="P458" s="69" t="s">
        <v>749</v>
      </c>
      <c r="Q458" s="75">
        <v>12.19</v>
      </c>
      <c r="R458" s="75">
        <v>17.170000000000002</v>
      </c>
      <c r="S458" s="75">
        <v>26.31</v>
      </c>
      <c r="T458" s="75">
        <v>29.54</v>
      </c>
      <c r="U458" s="75">
        <v>26.5</v>
      </c>
      <c r="V458" s="75">
        <v>26.5</v>
      </c>
      <c r="W458" s="75">
        <v>33</v>
      </c>
      <c r="X458" s="71" t="s">
        <v>142</v>
      </c>
      <c r="Y458" s="71" t="s">
        <v>172</v>
      </c>
      <c r="Z458" s="71" t="s">
        <v>1794</v>
      </c>
      <c r="AA458" s="83" t="s">
        <v>382</v>
      </c>
      <c r="AB458" s="71" t="s">
        <v>144</v>
      </c>
      <c r="AC458" s="71"/>
      <c r="AD458" s="71" t="s">
        <v>1785</v>
      </c>
      <c r="AE458" s="69" t="s">
        <v>1030</v>
      </c>
    </row>
    <row r="459" spans="1:31" ht="45" hidden="1">
      <c r="A459" t="str">
        <f t="shared" si="29"/>
        <v>FAMATExcluído2022</v>
      </c>
      <c r="B459" t="str">
        <f t="shared" si="30"/>
        <v>FAMATExcluído2023</v>
      </c>
      <c r="C459" t="str">
        <f t="shared" si="31"/>
        <v>FAMATExcluído2024</v>
      </c>
      <c r="D459" t="str">
        <f t="shared" si="32"/>
        <v>FAMATExcluído2025</v>
      </c>
      <c r="E459" t="str">
        <f t="shared" si="32"/>
        <v>FAMATExcluído2026</v>
      </c>
      <c r="F459" t="str">
        <f t="shared" si="32"/>
        <v>FAMATExcluído2027</v>
      </c>
      <c r="G459" t="s">
        <v>1785</v>
      </c>
      <c r="H459" t="s">
        <v>1476</v>
      </c>
      <c r="I459" s="38" t="str">
        <f>VLOOKUP(J459,Planilha2!B:C,2,0)</f>
        <v>Excluído</v>
      </c>
      <c r="J459" s="80" t="s">
        <v>1511</v>
      </c>
      <c r="K459" s="80" t="s">
        <v>165</v>
      </c>
      <c r="L459" s="80" t="s">
        <v>1512</v>
      </c>
      <c r="M459" s="80" t="s">
        <v>164</v>
      </c>
      <c r="N459" s="80" t="s">
        <v>1501</v>
      </c>
      <c r="O459" s="71" t="s">
        <v>1638</v>
      </c>
      <c r="P459" s="69" t="s">
        <v>44</v>
      </c>
      <c r="Q459" s="71">
        <v>31.31</v>
      </c>
      <c r="R459" s="71">
        <v>33.33</v>
      </c>
      <c r="S459" s="71">
        <v>33.33</v>
      </c>
      <c r="T459" s="71">
        <v>33.33</v>
      </c>
      <c r="U459" s="71">
        <v>33.33</v>
      </c>
      <c r="V459" s="71">
        <v>35</v>
      </c>
      <c r="W459" s="71">
        <v>35</v>
      </c>
      <c r="X459" s="71" t="s">
        <v>142</v>
      </c>
      <c r="Y459" s="71" t="s">
        <v>172</v>
      </c>
      <c r="Z459" s="71" t="s">
        <v>1794</v>
      </c>
      <c r="AA459" s="83" t="s">
        <v>382</v>
      </c>
      <c r="AB459" s="71" t="s">
        <v>144</v>
      </c>
      <c r="AC459" s="71"/>
      <c r="AD459" s="71" t="s">
        <v>1785</v>
      </c>
      <c r="AE459" s="69" t="s">
        <v>1030</v>
      </c>
    </row>
    <row r="460" spans="1:31" ht="45" hidden="1">
      <c r="A460" t="str">
        <f t="shared" si="29"/>
        <v>FAMATExcluído2022</v>
      </c>
      <c r="B460" t="str">
        <f t="shared" si="30"/>
        <v>FAMATExcluído2023</v>
      </c>
      <c r="C460" t="str">
        <f t="shared" si="31"/>
        <v>FAMATExcluído2024</v>
      </c>
      <c r="D460" t="str">
        <f t="shared" si="32"/>
        <v>FAMATExcluído2025</v>
      </c>
      <c r="E460" t="str">
        <f t="shared" si="32"/>
        <v>FAMATExcluído2026</v>
      </c>
      <c r="F460" t="str">
        <f t="shared" si="32"/>
        <v>FAMATExcluído2027</v>
      </c>
      <c r="G460" t="s">
        <v>1785</v>
      </c>
      <c r="H460" t="s">
        <v>1476</v>
      </c>
      <c r="I460" s="38" t="str">
        <f>VLOOKUP(J460,Planilha2!B:C,2,0)</f>
        <v>Excluído</v>
      </c>
      <c r="J460" s="80" t="s">
        <v>1067</v>
      </c>
      <c r="K460" s="80" t="s">
        <v>145</v>
      </c>
      <c r="L460" s="80" t="s">
        <v>1068</v>
      </c>
      <c r="M460" s="80" t="s">
        <v>164</v>
      </c>
      <c r="N460" s="80" t="s">
        <v>1501</v>
      </c>
      <c r="O460" s="71" t="s">
        <v>1513</v>
      </c>
      <c r="P460" s="69" t="s">
        <v>1070</v>
      </c>
      <c r="Q460" s="71">
        <v>23</v>
      </c>
      <c r="R460" s="71">
        <v>30</v>
      </c>
      <c r="S460" s="71">
        <v>30</v>
      </c>
      <c r="T460" s="71">
        <v>30</v>
      </c>
      <c r="U460" s="71">
        <v>30</v>
      </c>
      <c r="V460" s="71">
        <v>30</v>
      </c>
      <c r="W460" s="71">
        <v>30</v>
      </c>
      <c r="X460" s="71" t="s">
        <v>142</v>
      </c>
      <c r="Y460" s="71" t="s">
        <v>172</v>
      </c>
      <c r="Z460" s="71" t="s">
        <v>1794</v>
      </c>
      <c r="AA460" s="83" t="s">
        <v>382</v>
      </c>
      <c r="AB460" s="71" t="s">
        <v>144</v>
      </c>
      <c r="AC460" s="71"/>
      <c r="AD460" s="71" t="s">
        <v>1785</v>
      </c>
      <c r="AE460" s="69" t="s">
        <v>1030</v>
      </c>
    </row>
    <row r="461" spans="1:31" ht="45" hidden="1">
      <c r="A461" t="str">
        <f t="shared" si="29"/>
        <v>FAMATExcluído2022</v>
      </c>
      <c r="B461" t="str">
        <f t="shared" si="30"/>
        <v>FAMATExcluído2023</v>
      </c>
      <c r="C461" t="str">
        <f t="shared" si="31"/>
        <v>FAMATExcluído2024</v>
      </c>
      <c r="D461" t="str">
        <f t="shared" si="32"/>
        <v>FAMATExcluído2025</v>
      </c>
      <c r="E461" t="str">
        <f t="shared" si="32"/>
        <v>FAMATExcluído2026</v>
      </c>
      <c r="F461" t="str">
        <f t="shared" si="32"/>
        <v>FAMATExcluído2027</v>
      </c>
      <c r="G461" t="s">
        <v>1785</v>
      </c>
      <c r="H461" t="s">
        <v>1476</v>
      </c>
      <c r="I461" s="38" t="str">
        <f>VLOOKUP(J461,Planilha2!B:C,2,0)</f>
        <v>Excluído</v>
      </c>
      <c r="J461" s="80" t="s">
        <v>1075</v>
      </c>
      <c r="K461" s="80" t="s">
        <v>145</v>
      </c>
      <c r="L461" s="80" t="s">
        <v>1076</v>
      </c>
      <c r="M461" s="80" t="s">
        <v>164</v>
      </c>
      <c r="N461" s="80" t="s">
        <v>1501</v>
      </c>
      <c r="O461" s="71" t="s">
        <v>1586</v>
      </c>
      <c r="P461" s="69" t="s">
        <v>1070</v>
      </c>
      <c r="Q461" s="71">
        <v>13</v>
      </c>
      <c r="R461" s="71">
        <v>13</v>
      </c>
      <c r="S461" s="71">
        <v>15</v>
      </c>
      <c r="T461" s="71">
        <v>18</v>
      </c>
      <c r="U461" s="71">
        <v>322</v>
      </c>
      <c r="V461" s="71">
        <v>24</v>
      </c>
      <c r="W461" s="71">
        <v>26</v>
      </c>
      <c r="X461" s="71" t="s">
        <v>142</v>
      </c>
      <c r="Y461" s="71" t="s">
        <v>172</v>
      </c>
      <c r="Z461" s="71" t="s">
        <v>1794</v>
      </c>
      <c r="AA461" s="83" t="s">
        <v>382</v>
      </c>
      <c r="AB461" s="71" t="s">
        <v>144</v>
      </c>
      <c r="AC461" s="71"/>
      <c r="AD461" s="71" t="s">
        <v>1785</v>
      </c>
      <c r="AE461" s="69" t="s">
        <v>1030</v>
      </c>
    </row>
    <row r="462" spans="1:31" ht="45" hidden="1">
      <c r="A462" t="str">
        <f t="shared" si="29"/>
        <v>FAMATExcluído2022</v>
      </c>
      <c r="B462" t="str">
        <f t="shared" si="30"/>
        <v>FAMATExcluído2023</v>
      </c>
      <c r="C462" t="str">
        <f t="shared" si="31"/>
        <v>FAMATExcluído2024</v>
      </c>
      <c r="D462" t="str">
        <f t="shared" si="32"/>
        <v>FAMATExcluído2025</v>
      </c>
      <c r="E462" t="str">
        <f t="shared" si="32"/>
        <v>FAMATExcluído2026</v>
      </c>
      <c r="F462" t="str">
        <f t="shared" si="32"/>
        <v>FAMATExcluído2027</v>
      </c>
      <c r="G462" t="s">
        <v>1785</v>
      </c>
      <c r="H462" t="s">
        <v>1476</v>
      </c>
      <c r="I462" s="38" t="str">
        <f>VLOOKUP(J462,Planilha2!B:C,2,0)</f>
        <v>Excluído</v>
      </c>
      <c r="J462" s="80" t="s">
        <v>1079</v>
      </c>
      <c r="K462" s="80" t="s">
        <v>145</v>
      </c>
      <c r="L462" s="80" t="s">
        <v>1080</v>
      </c>
      <c r="M462" s="80" t="s">
        <v>164</v>
      </c>
      <c r="N462" s="80" t="s">
        <v>1501</v>
      </c>
      <c r="O462" s="71" t="s">
        <v>1515</v>
      </c>
      <c r="P462" s="69" t="s">
        <v>1082</v>
      </c>
      <c r="Q462" s="71">
        <v>1</v>
      </c>
      <c r="R462" s="71">
        <v>1</v>
      </c>
      <c r="S462" s="71">
        <v>1</v>
      </c>
      <c r="T462" s="71">
        <v>1</v>
      </c>
      <c r="U462" s="71">
        <v>1</v>
      </c>
      <c r="V462" s="71">
        <v>1</v>
      </c>
      <c r="W462" s="71">
        <v>1</v>
      </c>
      <c r="X462" s="71" t="s">
        <v>142</v>
      </c>
      <c r="Y462" s="71" t="s">
        <v>172</v>
      </c>
      <c r="Z462" s="71" t="s">
        <v>1794</v>
      </c>
      <c r="AA462" s="83" t="s">
        <v>382</v>
      </c>
      <c r="AB462" s="71" t="s">
        <v>144</v>
      </c>
      <c r="AC462" s="71"/>
      <c r="AD462" s="71" t="s">
        <v>1785</v>
      </c>
      <c r="AE462" s="69" t="s">
        <v>1030</v>
      </c>
    </row>
    <row r="463" spans="1:31" ht="45" hidden="1">
      <c r="A463" t="str">
        <f t="shared" si="29"/>
        <v>FAMATExcluído2022</v>
      </c>
      <c r="B463" t="str">
        <f t="shared" si="30"/>
        <v>FAMATExcluído2023</v>
      </c>
      <c r="C463" t="str">
        <f t="shared" si="31"/>
        <v>FAMATExcluído2024</v>
      </c>
      <c r="D463" t="str">
        <f t="shared" si="32"/>
        <v>FAMATExcluído2025</v>
      </c>
      <c r="E463" t="str">
        <f t="shared" si="32"/>
        <v>FAMATExcluído2026</v>
      </c>
      <c r="F463" t="str">
        <f t="shared" si="32"/>
        <v>FAMATExcluído2027</v>
      </c>
      <c r="G463" t="s">
        <v>1785</v>
      </c>
      <c r="H463" t="s">
        <v>1476</v>
      </c>
      <c r="I463" s="38" t="str">
        <f>VLOOKUP(J463,Planilha2!B:C,2,0)</f>
        <v>Excluído</v>
      </c>
      <c r="J463" s="80" t="s">
        <v>1085</v>
      </c>
      <c r="K463" s="80" t="s">
        <v>145</v>
      </c>
      <c r="L463" s="80" t="s">
        <v>1086</v>
      </c>
      <c r="M463" s="80" t="s">
        <v>139</v>
      </c>
      <c r="N463" s="80" t="s">
        <v>1501</v>
      </c>
      <c r="O463" s="71" t="s">
        <v>1516</v>
      </c>
      <c r="P463" s="69" t="s">
        <v>1070</v>
      </c>
      <c r="Q463" s="71">
        <v>8</v>
      </c>
      <c r="R463" s="71">
        <v>8</v>
      </c>
      <c r="S463" s="71">
        <v>8</v>
      </c>
      <c r="T463" s="71">
        <v>8</v>
      </c>
      <c r="U463" s="71">
        <v>8</v>
      </c>
      <c r="V463" s="71">
        <v>9</v>
      </c>
      <c r="W463" s="71">
        <v>9</v>
      </c>
      <c r="X463" s="71" t="s">
        <v>142</v>
      </c>
      <c r="Y463" s="71" t="s">
        <v>172</v>
      </c>
      <c r="Z463" s="71" t="s">
        <v>1794</v>
      </c>
      <c r="AA463" s="83" t="s">
        <v>382</v>
      </c>
      <c r="AB463" s="71" t="s">
        <v>144</v>
      </c>
      <c r="AC463" s="71"/>
      <c r="AD463" s="71" t="s">
        <v>1785</v>
      </c>
      <c r="AE463" s="69" t="s">
        <v>1030</v>
      </c>
    </row>
    <row r="464" spans="1:31" ht="45" hidden="1">
      <c r="A464" t="str">
        <f t="shared" si="29"/>
        <v>FAMATExcluído2022</v>
      </c>
      <c r="B464" t="str">
        <f t="shared" si="30"/>
        <v>FAMATExcluído2023</v>
      </c>
      <c r="C464" t="str">
        <f t="shared" si="31"/>
        <v>FAMATExcluído2024</v>
      </c>
      <c r="D464" t="str">
        <f t="shared" si="32"/>
        <v>FAMATExcluído2025</v>
      </c>
      <c r="E464" t="str">
        <f t="shared" si="32"/>
        <v>FAMATExcluído2026</v>
      </c>
      <c r="F464" t="str">
        <f t="shared" si="32"/>
        <v>FAMATExcluído2027</v>
      </c>
      <c r="G464" t="s">
        <v>1785</v>
      </c>
      <c r="H464" t="s">
        <v>1476</v>
      </c>
      <c r="I464" s="38" t="str">
        <f>VLOOKUP(J464,Planilha2!B:C,2,0)</f>
        <v>Excluído</v>
      </c>
      <c r="J464" s="80" t="s">
        <v>1090</v>
      </c>
      <c r="K464" s="80" t="s">
        <v>145</v>
      </c>
      <c r="L464" s="80" t="s">
        <v>1091</v>
      </c>
      <c r="M464" s="80" t="s">
        <v>139</v>
      </c>
      <c r="N464" s="80" t="s">
        <v>1501</v>
      </c>
      <c r="O464" s="71" t="s">
        <v>1517</v>
      </c>
      <c r="P464" s="69" t="s">
        <v>1070</v>
      </c>
      <c r="Q464" s="71">
        <v>27</v>
      </c>
      <c r="R464" s="71">
        <v>27</v>
      </c>
      <c r="S464" s="71">
        <v>27</v>
      </c>
      <c r="T464" s="71">
        <v>27</v>
      </c>
      <c r="U464" s="71">
        <v>28</v>
      </c>
      <c r="V464" s="71">
        <v>28</v>
      </c>
      <c r="W464" s="71">
        <v>28</v>
      </c>
      <c r="X464" s="71" t="s">
        <v>142</v>
      </c>
      <c r="Y464" s="71" t="s">
        <v>172</v>
      </c>
      <c r="Z464" s="71" t="s">
        <v>1794</v>
      </c>
      <c r="AA464" s="83" t="s">
        <v>382</v>
      </c>
      <c r="AB464" s="71" t="s">
        <v>144</v>
      </c>
      <c r="AC464" s="71"/>
      <c r="AD464" s="71" t="s">
        <v>1785</v>
      </c>
      <c r="AE464" s="69" t="s">
        <v>1030</v>
      </c>
    </row>
    <row r="465" spans="1:31" ht="45" hidden="1">
      <c r="A465" t="str">
        <f t="shared" si="29"/>
        <v>FAMATExcluído2022</v>
      </c>
      <c r="B465" t="str">
        <f t="shared" si="30"/>
        <v>FAMATExcluído2023</v>
      </c>
      <c r="C465" t="str">
        <f t="shared" si="31"/>
        <v>FAMATExcluído2024</v>
      </c>
      <c r="D465" t="str">
        <f t="shared" si="32"/>
        <v>FAMATExcluído2025</v>
      </c>
      <c r="E465" t="str">
        <f t="shared" si="32"/>
        <v>FAMATExcluído2026</v>
      </c>
      <c r="F465" t="str">
        <f t="shared" si="32"/>
        <v>FAMATExcluído2027</v>
      </c>
      <c r="G465" t="s">
        <v>1785</v>
      </c>
      <c r="H465" t="s">
        <v>1476</v>
      </c>
      <c r="I465" s="38" t="str">
        <f>VLOOKUP(J465,Planilha2!B:C,2,0)</f>
        <v>Excluído</v>
      </c>
      <c r="J465" s="80" t="s">
        <v>1095</v>
      </c>
      <c r="K465" s="80" t="s">
        <v>145</v>
      </c>
      <c r="L465" s="80" t="s">
        <v>1096</v>
      </c>
      <c r="M465" s="80" t="s">
        <v>139</v>
      </c>
      <c r="N465" s="80" t="s">
        <v>1501</v>
      </c>
      <c r="O465" s="71" t="s">
        <v>1518</v>
      </c>
      <c r="P465" s="69" t="s">
        <v>1070</v>
      </c>
      <c r="Q465" s="71">
        <v>5</v>
      </c>
      <c r="R465" s="71">
        <v>6</v>
      </c>
      <c r="S465" s="71">
        <v>6</v>
      </c>
      <c r="T465" s="71">
        <v>6</v>
      </c>
      <c r="U465" s="71">
        <v>6</v>
      </c>
      <c r="V465" s="71">
        <v>6</v>
      </c>
      <c r="W465" s="71">
        <v>6</v>
      </c>
      <c r="X465" s="71" t="s">
        <v>142</v>
      </c>
      <c r="Y465" s="71" t="s">
        <v>172</v>
      </c>
      <c r="Z465" s="71" t="s">
        <v>1794</v>
      </c>
      <c r="AA465" s="83" t="s">
        <v>382</v>
      </c>
      <c r="AB465" s="71" t="s">
        <v>144</v>
      </c>
      <c r="AC465" s="71"/>
      <c r="AD465" s="71" t="s">
        <v>1785</v>
      </c>
      <c r="AE465" s="69" t="s">
        <v>1030</v>
      </c>
    </row>
    <row r="466" spans="1:31" ht="45" hidden="1">
      <c r="A466" t="str">
        <f t="shared" si="29"/>
        <v>FAMATEC092022</v>
      </c>
      <c r="B466" t="str">
        <f t="shared" si="30"/>
        <v>FAMATEC092023</v>
      </c>
      <c r="C466" t="str">
        <f t="shared" si="31"/>
        <v>FAMATEC092024</v>
      </c>
      <c r="D466" t="str">
        <f t="shared" si="32"/>
        <v>FAMATEC092025</v>
      </c>
      <c r="E466" t="str">
        <f t="shared" si="32"/>
        <v>FAMATEC092026</v>
      </c>
      <c r="F466" t="str">
        <f t="shared" si="32"/>
        <v>FAMATEC092027</v>
      </c>
      <c r="G466" t="s">
        <v>1785</v>
      </c>
      <c r="H466" t="s">
        <v>1519</v>
      </c>
      <c r="I466" s="38" t="str">
        <f>VLOOKUP(J466,Planilha2!B:C,2,0)</f>
        <v>EC09</v>
      </c>
      <c r="J466" s="87" t="s">
        <v>1804</v>
      </c>
      <c r="K466" s="88" t="s">
        <v>165</v>
      </c>
      <c r="L466" s="87" t="s">
        <v>419</v>
      </c>
      <c r="M466" s="87" t="s">
        <v>381</v>
      </c>
      <c r="N466" s="87" t="s">
        <v>385</v>
      </c>
      <c r="O466" s="71"/>
      <c r="P466" s="69" t="s">
        <v>44</v>
      </c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83" t="s">
        <v>1523</v>
      </c>
      <c r="AB466" s="71"/>
      <c r="AC466" s="71"/>
      <c r="AD466" s="71"/>
      <c r="AE466" s="69" t="s">
        <v>377</v>
      </c>
    </row>
    <row r="467" spans="1:31" ht="45" hidden="1">
      <c r="A467" t="str">
        <f t="shared" si="29"/>
        <v>FAMATEC102022</v>
      </c>
      <c r="B467" t="str">
        <f t="shared" si="30"/>
        <v>FAMATEC102023</v>
      </c>
      <c r="C467" t="str">
        <f t="shared" si="31"/>
        <v>FAMATEC102024</v>
      </c>
      <c r="D467" t="str">
        <f t="shared" si="32"/>
        <v>FAMATEC102025</v>
      </c>
      <c r="E467" t="str">
        <f t="shared" si="32"/>
        <v>FAMATEC102026</v>
      </c>
      <c r="F467" t="str">
        <f t="shared" si="32"/>
        <v>FAMATEC102027</v>
      </c>
      <c r="G467" t="s">
        <v>1785</v>
      </c>
      <c r="H467" t="s">
        <v>1519</v>
      </c>
      <c r="I467" s="38" t="str">
        <f>VLOOKUP(J467,Planilha2!B:C,2,0)</f>
        <v>EC10</v>
      </c>
      <c r="J467" s="87" t="s">
        <v>1805</v>
      </c>
      <c r="K467" s="88" t="s">
        <v>165</v>
      </c>
      <c r="L467" s="87" t="s">
        <v>422</v>
      </c>
      <c r="M467" s="87" t="s">
        <v>381</v>
      </c>
      <c r="N467" s="87" t="s">
        <v>385</v>
      </c>
      <c r="O467" s="71"/>
      <c r="P467" s="69" t="s">
        <v>44</v>
      </c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83" t="s">
        <v>1523</v>
      </c>
      <c r="AB467" s="71"/>
      <c r="AC467" s="71"/>
      <c r="AD467" s="71"/>
      <c r="AE467" s="69" t="s">
        <v>377</v>
      </c>
    </row>
    <row r="468" spans="1:31" ht="45" hidden="1">
      <c r="A468" t="str">
        <f t="shared" si="29"/>
        <v>FAMATEC082022</v>
      </c>
      <c r="B468" t="str">
        <f t="shared" si="30"/>
        <v>FAMATEC082023</v>
      </c>
      <c r="C468" t="str">
        <f t="shared" si="31"/>
        <v>FAMATEC082024</v>
      </c>
      <c r="D468" t="str">
        <f t="shared" si="32"/>
        <v>FAMATEC082025</v>
      </c>
      <c r="E468" t="str">
        <f t="shared" si="32"/>
        <v>FAMATEC082026</v>
      </c>
      <c r="F468" t="str">
        <f t="shared" si="32"/>
        <v>FAMATEC082027</v>
      </c>
      <c r="G468" t="s">
        <v>1785</v>
      </c>
      <c r="H468" t="s">
        <v>1519</v>
      </c>
      <c r="I468" s="38" t="str">
        <f>VLOOKUP(J468,Planilha2!B:C,2,0)</f>
        <v>EC08</v>
      </c>
      <c r="J468" s="87" t="s">
        <v>415</v>
      </c>
      <c r="K468" s="88" t="s">
        <v>145</v>
      </c>
      <c r="L468" s="89" t="s">
        <v>1528</v>
      </c>
      <c r="M468" s="87" t="s">
        <v>381</v>
      </c>
      <c r="N468" s="87" t="s">
        <v>1529</v>
      </c>
      <c r="O468" s="71" t="s">
        <v>1650</v>
      </c>
      <c r="P468" s="69" t="s">
        <v>44</v>
      </c>
      <c r="Q468" s="71">
        <v>0</v>
      </c>
      <c r="R468" s="71">
        <v>100</v>
      </c>
      <c r="S468" s="71">
        <v>0</v>
      </c>
      <c r="T468" s="71">
        <v>0</v>
      </c>
      <c r="U468" s="71">
        <v>0</v>
      </c>
      <c r="V468" s="71">
        <v>0</v>
      </c>
      <c r="W468" s="71">
        <v>0</v>
      </c>
      <c r="X468" s="71" t="s">
        <v>171</v>
      </c>
      <c r="Y468" s="71" t="s">
        <v>172</v>
      </c>
      <c r="Z468" s="71"/>
      <c r="AA468" s="83" t="s">
        <v>1523</v>
      </c>
      <c r="AB468" s="71" t="s">
        <v>144</v>
      </c>
      <c r="AC468" s="71"/>
      <c r="AD468" s="105" t="s">
        <v>385</v>
      </c>
      <c r="AE468" s="69" t="s">
        <v>377</v>
      </c>
    </row>
    <row r="469" spans="1:31" ht="45" hidden="1">
      <c r="A469" t="str">
        <f t="shared" si="29"/>
        <v>FAMATEC282022</v>
      </c>
      <c r="B469" t="str">
        <f t="shared" si="30"/>
        <v>FAMATEC282023</v>
      </c>
      <c r="C469" t="str">
        <f t="shared" si="31"/>
        <v>FAMATEC282024</v>
      </c>
      <c r="D469" t="str">
        <f t="shared" si="32"/>
        <v>FAMATEC282025</v>
      </c>
      <c r="E469" t="str">
        <f t="shared" si="32"/>
        <v>FAMATEC282026</v>
      </c>
      <c r="F469" t="str">
        <f t="shared" si="32"/>
        <v>FAMATEC282027</v>
      </c>
      <c r="G469" t="s">
        <v>1785</v>
      </c>
      <c r="H469" t="s">
        <v>1519</v>
      </c>
      <c r="I469" s="38" t="str">
        <f>VLOOKUP(J469,Planilha2!B:C,2,0)</f>
        <v>EC28</v>
      </c>
      <c r="J469" s="87" t="s">
        <v>503</v>
      </c>
      <c r="K469" s="88" t="s">
        <v>165</v>
      </c>
      <c r="L469" s="89" t="s">
        <v>504</v>
      </c>
      <c r="M469" s="87" t="s">
        <v>381</v>
      </c>
      <c r="N469" s="87" t="s">
        <v>1530</v>
      </c>
      <c r="O469" s="71"/>
      <c r="P469" s="69" t="s">
        <v>44</v>
      </c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83" t="s">
        <v>1523</v>
      </c>
      <c r="AB469" s="71"/>
      <c r="AC469" s="71"/>
      <c r="AD469" s="71"/>
      <c r="AE469" s="69" t="s">
        <v>377</v>
      </c>
    </row>
    <row r="470" spans="1:31" ht="45" hidden="1">
      <c r="A470" t="str">
        <f t="shared" si="29"/>
        <v>FAMATEC052022</v>
      </c>
      <c r="B470" t="str">
        <f t="shared" si="30"/>
        <v>FAMATEC052023</v>
      </c>
      <c r="C470" t="str">
        <f t="shared" si="31"/>
        <v>FAMATEC052024</v>
      </c>
      <c r="D470" t="str">
        <f t="shared" si="32"/>
        <v>FAMATEC052025</v>
      </c>
      <c r="E470" t="str">
        <f t="shared" si="32"/>
        <v>FAMATEC052026</v>
      </c>
      <c r="F470" t="str">
        <f t="shared" si="32"/>
        <v>FAMATEC052027</v>
      </c>
      <c r="G470" t="s">
        <v>1785</v>
      </c>
      <c r="H470" t="s">
        <v>1519</v>
      </c>
      <c r="I470" s="38" t="str">
        <f>VLOOKUP(J470,Planilha2!B:C,2,0)</f>
        <v>EC05</v>
      </c>
      <c r="J470" s="80" t="s">
        <v>403</v>
      </c>
      <c r="K470" s="88" t="s">
        <v>165</v>
      </c>
      <c r="L470" s="80" t="s">
        <v>404</v>
      </c>
      <c r="M470" s="80" t="s">
        <v>164</v>
      </c>
      <c r="N470" s="80" t="s">
        <v>1529</v>
      </c>
      <c r="O470" s="71"/>
      <c r="P470" s="69" t="s">
        <v>309</v>
      </c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83" t="s">
        <v>1523</v>
      </c>
      <c r="AB470" s="71"/>
      <c r="AC470" s="71"/>
      <c r="AD470" s="71"/>
      <c r="AE470" s="69" t="s">
        <v>377</v>
      </c>
    </row>
    <row r="471" spans="1:31" ht="45" hidden="1">
      <c r="A471" t="str">
        <f t="shared" si="29"/>
        <v>FAMATEC072022</v>
      </c>
      <c r="B471" t="str">
        <f t="shared" si="30"/>
        <v>FAMATEC072023</v>
      </c>
      <c r="C471" t="str">
        <f t="shared" si="31"/>
        <v>FAMATEC072024</v>
      </c>
      <c r="D471" t="str">
        <f t="shared" si="32"/>
        <v>FAMATEC072025</v>
      </c>
      <c r="E471" t="str">
        <f t="shared" si="32"/>
        <v>FAMATEC072026</v>
      </c>
      <c r="F471" t="str">
        <f t="shared" si="32"/>
        <v>FAMATEC072027</v>
      </c>
      <c r="G471" t="s">
        <v>1785</v>
      </c>
      <c r="H471" t="s">
        <v>1519</v>
      </c>
      <c r="I471" s="38" t="str">
        <f>VLOOKUP(J471,Planilha2!B:C,2,0)</f>
        <v>EC07</v>
      </c>
      <c r="J471" s="87" t="s">
        <v>1534</v>
      </c>
      <c r="K471" s="88" t="s">
        <v>165</v>
      </c>
      <c r="L471" s="89" t="s">
        <v>1535</v>
      </c>
      <c r="M471" s="87" t="s">
        <v>381</v>
      </c>
      <c r="N471" s="87" t="s">
        <v>1529</v>
      </c>
      <c r="O471" s="71"/>
      <c r="P471" s="69" t="s">
        <v>44</v>
      </c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83" t="s">
        <v>1523</v>
      </c>
      <c r="AB471" s="71"/>
      <c r="AC471" s="71"/>
      <c r="AD471" s="71"/>
      <c r="AE471" s="69" t="s">
        <v>377</v>
      </c>
    </row>
    <row r="472" spans="1:31" ht="45" hidden="1">
      <c r="A472" t="str">
        <f t="shared" si="29"/>
        <v>FAMATEC332022</v>
      </c>
      <c r="B472" t="str">
        <f t="shared" si="30"/>
        <v>FAMATEC332023</v>
      </c>
      <c r="C472" t="str">
        <f t="shared" si="31"/>
        <v>FAMATEC332024</v>
      </c>
      <c r="D472" t="str">
        <f t="shared" si="32"/>
        <v>FAMATEC332025</v>
      </c>
      <c r="E472" t="str">
        <f t="shared" si="32"/>
        <v>FAMATEC332026</v>
      </c>
      <c r="F472" t="str">
        <f t="shared" si="32"/>
        <v>FAMATEC332027</v>
      </c>
      <c r="G472" t="s">
        <v>1785</v>
      </c>
      <c r="H472" t="s">
        <v>1519</v>
      </c>
      <c r="I472" s="38" t="str">
        <f>VLOOKUP(J472,Planilha2!B:C,2,0)</f>
        <v>EC33</v>
      </c>
      <c r="J472" s="87" t="s">
        <v>527</v>
      </c>
      <c r="K472" s="88" t="s">
        <v>165</v>
      </c>
      <c r="L472" s="87" t="s">
        <v>528</v>
      </c>
      <c r="M472" s="88" t="s">
        <v>164</v>
      </c>
      <c r="N472" s="87" t="s">
        <v>1529</v>
      </c>
      <c r="O472" s="71"/>
      <c r="P472" s="69" t="s">
        <v>530</v>
      </c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83" t="s">
        <v>1523</v>
      </c>
      <c r="AB472" s="71"/>
      <c r="AC472" s="71"/>
      <c r="AD472" s="71"/>
      <c r="AE472" s="69" t="s">
        <v>377</v>
      </c>
    </row>
    <row r="473" spans="1:31" ht="45" hidden="1">
      <c r="A473" t="str">
        <f t="shared" si="29"/>
        <v>FAMATGP012022</v>
      </c>
      <c r="B473" t="str">
        <f t="shared" si="30"/>
        <v>FAMATGP012023</v>
      </c>
      <c r="C473" t="str">
        <f t="shared" si="31"/>
        <v>FAMATGP012024</v>
      </c>
      <c r="D473" t="str">
        <f t="shared" si="32"/>
        <v>FAMATGP012025</v>
      </c>
      <c r="E473" t="str">
        <f t="shared" si="32"/>
        <v>FAMATGP012026</v>
      </c>
      <c r="F473" t="str">
        <f t="shared" si="32"/>
        <v>FAMATGP012027</v>
      </c>
      <c r="G473" t="s">
        <v>1785</v>
      </c>
      <c r="H473" t="s">
        <v>1536</v>
      </c>
      <c r="I473" s="38" t="str">
        <f>VLOOKUP(J473,Planilha2!B:C,2,0)</f>
        <v>GP01</v>
      </c>
      <c r="J473" s="69" t="s">
        <v>552</v>
      </c>
      <c r="K473" s="69" t="s">
        <v>145</v>
      </c>
      <c r="L473" s="69" t="s">
        <v>1537</v>
      </c>
      <c r="M473" s="80" t="s">
        <v>139</v>
      </c>
      <c r="N473" s="78" t="s">
        <v>558</v>
      </c>
      <c r="O473" s="71" t="s">
        <v>1806</v>
      </c>
      <c r="P473" s="69" t="s">
        <v>44</v>
      </c>
      <c r="Q473" s="71">
        <v>4.8099999999999996</v>
      </c>
      <c r="R473" s="71">
        <v>4.8099999999999996</v>
      </c>
      <c r="S473" s="71">
        <v>4.8099999999999996</v>
      </c>
      <c r="T473" s="71">
        <v>4.8099999999999996</v>
      </c>
      <c r="U473" s="71">
        <v>4.8099999999999996</v>
      </c>
      <c r="V473" s="71">
        <v>4.8099999999999996</v>
      </c>
      <c r="W473" s="71">
        <v>4.8099999999999996</v>
      </c>
      <c r="X473" s="71" t="s">
        <v>142</v>
      </c>
      <c r="Y473" s="71" t="s">
        <v>172</v>
      </c>
      <c r="Z473" s="71"/>
      <c r="AA473" s="69" t="s">
        <v>555</v>
      </c>
      <c r="AB473" s="71" t="s">
        <v>144</v>
      </c>
      <c r="AC473" s="71"/>
      <c r="AD473" s="71" t="s">
        <v>1785</v>
      </c>
      <c r="AE473" s="69" t="s">
        <v>551</v>
      </c>
    </row>
    <row r="474" spans="1:31" ht="45" hidden="1">
      <c r="A474" t="str">
        <f t="shared" si="29"/>
        <v>FAMATGP022022</v>
      </c>
      <c r="B474" t="str">
        <f t="shared" si="30"/>
        <v>FAMATGP022023</v>
      </c>
      <c r="C474" t="str">
        <f t="shared" si="31"/>
        <v>FAMATGP022024</v>
      </c>
      <c r="D474" t="str">
        <f t="shared" si="32"/>
        <v>FAMATGP022025</v>
      </c>
      <c r="E474" t="str">
        <f t="shared" si="32"/>
        <v>FAMATGP022026</v>
      </c>
      <c r="F474" t="str">
        <f t="shared" si="32"/>
        <v>FAMATGP022027</v>
      </c>
      <c r="G474" t="s">
        <v>1785</v>
      </c>
      <c r="H474" t="s">
        <v>1536</v>
      </c>
      <c r="I474" s="38" t="str">
        <f>VLOOKUP(J474,Planilha2!B:C,2,0)</f>
        <v>GP02</v>
      </c>
      <c r="J474" s="69" t="s">
        <v>560</v>
      </c>
      <c r="K474" s="69" t="s">
        <v>165</v>
      </c>
      <c r="L474" s="69" t="s">
        <v>1539</v>
      </c>
      <c r="M474" s="80" t="s">
        <v>139</v>
      </c>
      <c r="N474" s="78" t="s">
        <v>558</v>
      </c>
      <c r="O474" s="71"/>
      <c r="P474" s="69" t="s">
        <v>44</v>
      </c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69" t="s">
        <v>563</v>
      </c>
      <c r="AB474" s="71"/>
      <c r="AC474" s="71"/>
      <c r="AD474" s="71"/>
      <c r="AE474" s="69" t="s">
        <v>551</v>
      </c>
    </row>
    <row r="475" spans="1:31" ht="45" hidden="1">
      <c r="A475" t="str">
        <f t="shared" si="29"/>
        <v>FAMATGP032022</v>
      </c>
      <c r="B475" t="str">
        <f t="shared" si="30"/>
        <v>FAMATGP032023</v>
      </c>
      <c r="C475" t="str">
        <f t="shared" si="31"/>
        <v>FAMATGP032024</v>
      </c>
      <c r="D475" t="str">
        <f t="shared" si="32"/>
        <v>FAMATGP032025</v>
      </c>
      <c r="E475" t="str">
        <f t="shared" si="32"/>
        <v>FAMATGP032026</v>
      </c>
      <c r="F475" t="str">
        <f t="shared" si="32"/>
        <v>FAMATGP032027</v>
      </c>
      <c r="G475" t="s">
        <v>1785</v>
      </c>
      <c r="H475" t="s">
        <v>1536</v>
      </c>
      <c r="I475" s="38" t="str">
        <f>VLOOKUP(J475,Planilha2!B:C,2,0)</f>
        <v>GP03</v>
      </c>
      <c r="J475" s="69" t="s">
        <v>567</v>
      </c>
      <c r="K475" s="69" t="s">
        <v>145</v>
      </c>
      <c r="L475" s="69"/>
      <c r="M475" s="80" t="s">
        <v>139</v>
      </c>
      <c r="N475" s="78" t="s">
        <v>558</v>
      </c>
      <c r="O475" s="71" t="s">
        <v>1540</v>
      </c>
      <c r="P475" s="69" t="s">
        <v>569</v>
      </c>
      <c r="Q475" s="71">
        <v>97</v>
      </c>
      <c r="R475" s="71">
        <v>98</v>
      </c>
      <c r="S475" s="71">
        <v>98</v>
      </c>
      <c r="T475" s="71">
        <v>98</v>
      </c>
      <c r="U475" s="71">
        <v>98</v>
      </c>
      <c r="V475" s="71">
        <v>98</v>
      </c>
      <c r="W475" s="71">
        <v>98</v>
      </c>
      <c r="X475" s="71" t="s">
        <v>142</v>
      </c>
      <c r="Y475" s="71" t="s">
        <v>172</v>
      </c>
      <c r="Z475" s="71"/>
      <c r="AA475" s="80" t="s">
        <v>570</v>
      </c>
      <c r="AB475" s="71" t="s">
        <v>144</v>
      </c>
      <c r="AC475" s="71"/>
      <c r="AD475" s="71" t="s">
        <v>1785</v>
      </c>
      <c r="AE475" s="69" t="s">
        <v>551</v>
      </c>
    </row>
    <row r="476" spans="1:31" ht="45" hidden="1">
      <c r="A476" t="str">
        <f t="shared" si="29"/>
        <v>FAMATGP042022</v>
      </c>
      <c r="B476" t="str">
        <f t="shared" si="30"/>
        <v>FAMATGP042023</v>
      </c>
      <c r="C476" t="str">
        <f t="shared" si="31"/>
        <v>FAMATGP042024</v>
      </c>
      <c r="D476" t="str">
        <f t="shared" si="32"/>
        <v>FAMATGP042025</v>
      </c>
      <c r="E476" t="str">
        <f t="shared" si="32"/>
        <v>FAMATGP042026</v>
      </c>
      <c r="F476" t="str">
        <f t="shared" si="32"/>
        <v>FAMATGP042027</v>
      </c>
      <c r="G476" t="s">
        <v>1785</v>
      </c>
      <c r="H476" t="s">
        <v>1536</v>
      </c>
      <c r="I476" s="38" t="str">
        <f>VLOOKUP(J476,Planilha2!B:C,2,0)</f>
        <v>GP04</v>
      </c>
      <c r="J476" s="69" t="s">
        <v>574</v>
      </c>
      <c r="K476" s="69" t="s">
        <v>165</v>
      </c>
      <c r="L476" s="69"/>
      <c r="M476" s="78" t="s">
        <v>164</v>
      </c>
      <c r="N476" s="78" t="s">
        <v>558</v>
      </c>
      <c r="O476" s="71"/>
      <c r="P476" s="69" t="s">
        <v>44</v>
      </c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69" t="s">
        <v>1541</v>
      </c>
      <c r="AB476" s="71"/>
      <c r="AC476" s="71"/>
      <c r="AD476" s="71"/>
      <c r="AE476" s="69" t="s">
        <v>551</v>
      </c>
    </row>
    <row r="477" spans="1:31" ht="45" hidden="1">
      <c r="A477" t="str">
        <f t="shared" si="29"/>
        <v>FAMATGP052022</v>
      </c>
      <c r="B477" t="str">
        <f t="shared" si="30"/>
        <v>FAMATGP052023</v>
      </c>
      <c r="C477" t="str">
        <f t="shared" si="31"/>
        <v>FAMATGP052024</v>
      </c>
      <c r="D477" t="str">
        <f t="shared" si="32"/>
        <v>FAMATGP052025</v>
      </c>
      <c r="E477" t="str">
        <f t="shared" si="32"/>
        <v>FAMATGP052026</v>
      </c>
      <c r="F477" t="str">
        <f t="shared" si="32"/>
        <v>FAMATGP052027</v>
      </c>
      <c r="G477" t="s">
        <v>1785</v>
      </c>
      <c r="H477" t="s">
        <v>1536</v>
      </c>
      <c r="I477" s="38" t="str">
        <f>VLOOKUP(J477,Planilha2!B:C,2,0)</f>
        <v>GP05</v>
      </c>
      <c r="J477" s="69" t="s">
        <v>577</v>
      </c>
      <c r="K477" s="69" t="s">
        <v>165</v>
      </c>
      <c r="L477" s="69"/>
      <c r="M477" s="78" t="s">
        <v>164</v>
      </c>
      <c r="N477" s="78" t="s">
        <v>558</v>
      </c>
      <c r="O477" s="71"/>
      <c r="P477" s="69" t="s">
        <v>44</v>
      </c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69" t="s">
        <v>1542</v>
      </c>
      <c r="AB477" s="71"/>
      <c r="AC477" s="71"/>
      <c r="AD477" s="71"/>
      <c r="AE477" s="69" t="s">
        <v>551</v>
      </c>
    </row>
    <row r="478" spans="1:31" ht="45" hidden="1">
      <c r="A478" t="str">
        <f t="shared" si="29"/>
        <v>FAMATGP062022</v>
      </c>
      <c r="B478" t="str">
        <f t="shared" si="30"/>
        <v>FAMATGP062023</v>
      </c>
      <c r="C478" t="str">
        <f t="shared" si="31"/>
        <v>FAMATGP062024</v>
      </c>
      <c r="D478" t="str">
        <f t="shared" si="32"/>
        <v>FAMATGP062025</v>
      </c>
      <c r="E478" t="str">
        <f t="shared" si="32"/>
        <v>FAMATGP062026</v>
      </c>
      <c r="F478" t="str">
        <f t="shared" si="32"/>
        <v>FAMATGP062027</v>
      </c>
      <c r="G478" t="s">
        <v>1785</v>
      </c>
      <c r="H478" t="s">
        <v>1536</v>
      </c>
      <c r="I478" s="38" t="str">
        <f>VLOOKUP(J478,Planilha2!B:C,2,0)</f>
        <v>GP06</v>
      </c>
      <c r="J478" s="69" t="s">
        <v>579</v>
      </c>
      <c r="K478" s="69" t="s">
        <v>165</v>
      </c>
      <c r="L478" s="69"/>
      <c r="M478" s="78" t="s">
        <v>164</v>
      </c>
      <c r="N478" s="78" t="s">
        <v>558</v>
      </c>
      <c r="O478" s="71" t="s">
        <v>1666</v>
      </c>
      <c r="P478" s="69" t="s">
        <v>44</v>
      </c>
      <c r="Q478" s="105" t="s">
        <v>1807</v>
      </c>
      <c r="R478" s="71">
        <v>4.7</v>
      </c>
      <c r="S478" s="71">
        <v>4.7</v>
      </c>
      <c r="T478" s="71">
        <v>4.7</v>
      </c>
      <c r="U478" s="71">
        <v>4.7</v>
      </c>
      <c r="V478" s="71">
        <v>4.7</v>
      </c>
      <c r="W478" s="71">
        <v>4.7</v>
      </c>
      <c r="X478" s="71" t="s">
        <v>142</v>
      </c>
      <c r="Y478" s="71" t="s">
        <v>172</v>
      </c>
      <c r="Z478" s="71"/>
      <c r="AA478" s="69" t="s">
        <v>555</v>
      </c>
      <c r="AB478" s="71" t="s">
        <v>144</v>
      </c>
      <c r="AC478" s="71"/>
      <c r="AD478" s="71" t="s">
        <v>1785</v>
      </c>
      <c r="AE478" s="69" t="s">
        <v>551</v>
      </c>
    </row>
    <row r="479" spans="1:31" ht="45" hidden="1">
      <c r="A479" t="str">
        <f t="shared" si="29"/>
        <v>FAMATGP072022</v>
      </c>
      <c r="B479" t="str">
        <f t="shared" si="30"/>
        <v>FAMATGP072023</v>
      </c>
      <c r="C479" t="str">
        <f t="shared" si="31"/>
        <v>FAMATGP072024</v>
      </c>
      <c r="D479" t="str">
        <f t="shared" si="32"/>
        <v>FAMATGP072025</v>
      </c>
      <c r="E479" t="str">
        <f t="shared" si="32"/>
        <v>FAMATGP072026</v>
      </c>
      <c r="F479" t="str">
        <f t="shared" si="32"/>
        <v>FAMATGP072027</v>
      </c>
      <c r="G479" t="s">
        <v>1785</v>
      </c>
      <c r="H479" t="s">
        <v>1536</v>
      </c>
      <c r="I479" s="38" t="str">
        <f>VLOOKUP(J479,Planilha2!B:C,2,0)</f>
        <v>GP07</v>
      </c>
      <c r="J479" s="69" t="s">
        <v>583</v>
      </c>
      <c r="K479" s="69" t="s">
        <v>165</v>
      </c>
      <c r="L479" s="69"/>
      <c r="M479" s="78" t="s">
        <v>164</v>
      </c>
      <c r="N479" s="78" t="s">
        <v>558</v>
      </c>
      <c r="O479" s="71" t="s">
        <v>1667</v>
      </c>
      <c r="P479" s="69" t="s">
        <v>44</v>
      </c>
      <c r="Q479" s="105" t="s">
        <v>1808</v>
      </c>
      <c r="R479" s="71">
        <v>1.33</v>
      </c>
      <c r="S479" s="71">
        <v>1.33</v>
      </c>
      <c r="T479" s="71">
        <v>1.33</v>
      </c>
      <c r="U479" s="71">
        <v>1.33</v>
      </c>
      <c r="V479" s="71">
        <v>1.33</v>
      </c>
      <c r="W479" s="71">
        <v>1.33</v>
      </c>
      <c r="X479" s="71" t="s">
        <v>142</v>
      </c>
      <c r="Y479" s="71" t="s">
        <v>172</v>
      </c>
      <c r="Z479" s="71"/>
      <c r="AA479" s="69" t="s">
        <v>555</v>
      </c>
      <c r="AB479" s="71" t="s">
        <v>144</v>
      </c>
      <c r="AC479" s="71"/>
      <c r="AD479" s="105" t="s">
        <v>1785</v>
      </c>
      <c r="AE479" s="69" t="s">
        <v>551</v>
      </c>
    </row>
    <row r="480" spans="1:31" ht="60" hidden="1">
      <c r="A480" t="str">
        <f t="shared" si="29"/>
        <v>FAMATI012022</v>
      </c>
      <c r="B480" t="str">
        <f t="shared" si="30"/>
        <v>FAMATI012023</v>
      </c>
      <c r="C480" t="str">
        <f t="shared" si="31"/>
        <v>FAMATI012024</v>
      </c>
      <c r="D480" t="str">
        <f t="shared" si="32"/>
        <v>FAMATI012025</v>
      </c>
      <c r="E480" t="str">
        <f t="shared" si="32"/>
        <v>FAMATI012026</v>
      </c>
      <c r="F480" t="str">
        <f t="shared" si="32"/>
        <v>FAMATI012027</v>
      </c>
      <c r="G480" t="s">
        <v>1785</v>
      </c>
      <c r="H480" t="s">
        <v>1545</v>
      </c>
      <c r="I480" s="38" t="str">
        <f>VLOOKUP(J480,Planilha2!B:C,2,0)</f>
        <v>I01</v>
      </c>
      <c r="J480" s="87" t="s">
        <v>923</v>
      </c>
      <c r="K480" s="87" t="s">
        <v>145</v>
      </c>
      <c r="L480" s="87" t="s">
        <v>924</v>
      </c>
      <c r="M480" s="87" t="s">
        <v>926</v>
      </c>
      <c r="N480" s="92" t="s">
        <v>164</v>
      </c>
      <c r="O480" s="71" t="s">
        <v>1656</v>
      </c>
      <c r="P480" s="69" t="s">
        <v>749</v>
      </c>
      <c r="Q480" s="106">
        <v>2</v>
      </c>
      <c r="R480" s="107">
        <v>0</v>
      </c>
      <c r="S480" s="107">
        <v>2</v>
      </c>
      <c r="T480" s="107">
        <v>2</v>
      </c>
      <c r="U480" s="107">
        <v>2</v>
      </c>
      <c r="V480" s="107">
        <v>2</v>
      </c>
      <c r="W480" s="107">
        <v>2</v>
      </c>
      <c r="X480" s="71" t="s">
        <v>142</v>
      </c>
      <c r="Y480" s="71" t="s">
        <v>172</v>
      </c>
      <c r="Z480" s="71"/>
      <c r="AA480" s="80" t="s">
        <v>1547</v>
      </c>
      <c r="AB480" s="71" t="s">
        <v>144</v>
      </c>
      <c r="AC480" s="71"/>
      <c r="AD480" s="71" t="s">
        <v>1785</v>
      </c>
      <c r="AE480" s="69" t="s">
        <v>922</v>
      </c>
    </row>
    <row r="481" spans="1:31" ht="60" hidden="1">
      <c r="A481" t="str">
        <f t="shared" si="29"/>
        <v>FAMATI022022</v>
      </c>
      <c r="B481" t="str">
        <f t="shared" si="30"/>
        <v>FAMATI022023</v>
      </c>
      <c r="C481" t="str">
        <f t="shared" si="31"/>
        <v>FAMATI022024</v>
      </c>
      <c r="D481" t="str">
        <f t="shared" si="32"/>
        <v>FAMATI022025</v>
      </c>
      <c r="E481" t="str">
        <f t="shared" si="32"/>
        <v>FAMATI022026</v>
      </c>
      <c r="F481" t="str">
        <f t="shared" si="32"/>
        <v>FAMATI022027</v>
      </c>
      <c r="G481" t="s">
        <v>1785</v>
      </c>
      <c r="H481" t="s">
        <v>1545</v>
      </c>
      <c r="I481" s="38" t="str">
        <f>VLOOKUP(J481,Planilha2!B:C,2,0)</f>
        <v>I02</v>
      </c>
      <c r="J481" s="87" t="s">
        <v>931</v>
      </c>
      <c r="K481" s="87" t="s">
        <v>145</v>
      </c>
      <c r="L481" s="87" t="s">
        <v>932</v>
      </c>
      <c r="M481" s="87" t="s">
        <v>926</v>
      </c>
      <c r="N481" s="92" t="s">
        <v>164</v>
      </c>
      <c r="O481" s="71" t="s">
        <v>1658</v>
      </c>
      <c r="P481" s="69" t="s">
        <v>749</v>
      </c>
      <c r="Q481" s="108">
        <v>4</v>
      </c>
      <c r="R481" s="109">
        <v>0</v>
      </c>
      <c r="S481" s="109">
        <v>1</v>
      </c>
      <c r="T481" s="109">
        <v>2</v>
      </c>
      <c r="U481" s="109">
        <v>2</v>
      </c>
      <c r="V481" s="109">
        <v>3</v>
      </c>
      <c r="W481" s="109">
        <v>3</v>
      </c>
      <c r="X481" s="71" t="s">
        <v>363</v>
      </c>
      <c r="Y481" s="71" t="s">
        <v>172</v>
      </c>
      <c r="Z481" s="71"/>
      <c r="AA481" s="80" t="s">
        <v>1547</v>
      </c>
      <c r="AB481" s="71" t="s">
        <v>144</v>
      </c>
      <c r="AC481" s="71"/>
      <c r="AD481" s="71" t="s">
        <v>1785</v>
      </c>
      <c r="AE481" s="69" t="s">
        <v>922</v>
      </c>
    </row>
    <row r="482" spans="1:31" ht="60" hidden="1">
      <c r="A482" t="str">
        <f t="shared" si="29"/>
        <v>FAMATI052022</v>
      </c>
      <c r="B482" t="str">
        <f t="shared" si="30"/>
        <v>FAMATI052023</v>
      </c>
      <c r="C482" t="str">
        <f t="shared" si="31"/>
        <v>FAMATI052024</v>
      </c>
      <c r="D482" t="str">
        <f t="shared" si="32"/>
        <v>FAMATI052025</v>
      </c>
      <c r="E482" t="str">
        <f t="shared" si="32"/>
        <v>FAMATI052026</v>
      </c>
      <c r="F482" t="str">
        <f t="shared" si="32"/>
        <v>FAMATI052027</v>
      </c>
      <c r="G482" t="s">
        <v>1785</v>
      </c>
      <c r="H482" t="s">
        <v>1545</v>
      </c>
      <c r="I482" s="38" t="str">
        <f>VLOOKUP(J482,Planilha2!B:C,2,0)</f>
        <v>I05</v>
      </c>
      <c r="J482" s="87" t="s">
        <v>948</v>
      </c>
      <c r="K482" s="87" t="s">
        <v>145</v>
      </c>
      <c r="L482" s="87" t="s">
        <v>949</v>
      </c>
      <c r="M482" s="87" t="s">
        <v>926</v>
      </c>
      <c r="N482" s="92" t="s">
        <v>164</v>
      </c>
      <c r="O482" s="71" t="s">
        <v>1549</v>
      </c>
      <c r="P482" s="69" t="s">
        <v>749</v>
      </c>
      <c r="Q482" s="108">
        <v>0</v>
      </c>
      <c r="R482" s="109">
        <v>0</v>
      </c>
      <c r="S482" s="109">
        <v>0</v>
      </c>
      <c r="T482" s="109">
        <v>0</v>
      </c>
      <c r="U482" s="109">
        <v>0</v>
      </c>
      <c r="V482" s="109">
        <v>0</v>
      </c>
      <c r="W482" s="109">
        <v>0</v>
      </c>
      <c r="X482" s="71" t="s">
        <v>363</v>
      </c>
      <c r="Y482" s="71" t="s">
        <v>172</v>
      </c>
      <c r="Z482" s="71"/>
      <c r="AA482" s="80" t="s">
        <v>1547</v>
      </c>
      <c r="AB482" s="71" t="s">
        <v>144</v>
      </c>
      <c r="AC482" s="71"/>
      <c r="AD482" s="71" t="s">
        <v>1785</v>
      </c>
      <c r="AE482" s="69" t="s">
        <v>922</v>
      </c>
    </row>
    <row r="483" spans="1:31" ht="60" hidden="1">
      <c r="A483" t="str">
        <f t="shared" si="29"/>
        <v>FAMATI062022</v>
      </c>
      <c r="B483" t="str">
        <f t="shared" si="30"/>
        <v>FAMATI062023</v>
      </c>
      <c r="C483" t="str">
        <f t="shared" si="31"/>
        <v>FAMATI062024</v>
      </c>
      <c r="D483" t="str">
        <f t="shared" si="32"/>
        <v>FAMATI062025</v>
      </c>
      <c r="E483" t="str">
        <f t="shared" si="32"/>
        <v>FAMATI062026</v>
      </c>
      <c r="F483" t="str">
        <f t="shared" si="32"/>
        <v>FAMATI062027</v>
      </c>
      <c r="G483" t="s">
        <v>1785</v>
      </c>
      <c r="H483" t="s">
        <v>1545</v>
      </c>
      <c r="I483" s="38" t="str">
        <f>VLOOKUP(J483,Planilha2!B:C,2,0)</f>
        <v>I06</v>
      </c>
      <c r="J483" s="87" t="s">
        <v>954</v>
      </c>
      <c r="K483" s="87" t="s">
        <v>145</v>
      </c>
      <c r="L483" s="87" t="s">
        <v>955</v>
      </c>
      <c r="M483" s="87" t="s">
        <v>926</v>
      </c>
      <c r="N483" s="92" t="s">
        <v>164</v>
      </c>
      <c r="O483" s="71" t="s">
        <v>1550</v>
      </c>
      <c r="P483" s="69" t="s">
        <v>749</v>
      </c>
      <c r="Q483" s="71">
        <v>5</v>
      </c>
      <c r="R483" s="71">
        <v>5</v>
      </c>
      <c r="S483" s="71">
        <v>6</v>
      </c>
      <c r="T483" s="71">
        <v>6</v>
      </c>
      <c r="U483" s="71">
        <v>6</v>
      </c>
      <c r="V483" s="71">
        <v>6</v>
      </c>
      <c r="W483" s="71">
        <v>7</v>
      </c>
      <c r="X483" s="71" t="s">
        <v>142</v>
      </c>
      <c r="Y483" s="71" t="s">
        <v>172</v>
      </c>
      <c r="Z483" s="71" t="s">
        <v>1794</v>
      </c>
      <c r="AA483" s="80" t="s">
        <v>1547</v>
      </c>
      <c r="AB483" s="71" t="s">
        <v>144</v>
      </c>
      <c r="AC483" s="71"/>
      <c r="AD483" s="71" t="s">
        <v>1785</v>
      </c>
      <c r="AE483" s="69" t="s">
        <v>922</v>
      </c>
    </row>
    <row r="484" spans="1:31" ht="60" hidden="1">
      <c r="A484" t="str">
        <f t="shared" si="29"/>
        <v>FAMATI072022</v>
      </c>
      <c r="B484" t="str">
        <f t="shared" si="30"/>
        <v>FAMATI072023</v>
      </c>
      <c r="C484" t="str">
        <f t="shared" si="31"/>
        <v>FAMATI072024</v>
      </c>
      <c r="D484" t="str">
        <f t="shared" si="32"/>
        <v>FAMATI072025</v>
      </c>
      <c r="E484" t="str">
        <f t="shared" si="32"/>
        <v>FAMATI072026</v>
      </c>
      <c r="F484" t="str">
        <f t="shared" si="32"/>
        <v>FAMATI072027</v>
      </c>
      <c r="G484" t="s">
        <v>1785</v>
      </c>
      <c r="H484" t="s">
        <v>1545</v>
      </c>
      <c r="I484" s="38" t="str">
        <f>VLOOKUP(J484,Planilha2!B:C,2,0)</f>
        <v>I07</v>
      </c>
      <c r="J484" s="87" t="s">
        <v>958</v>
      </c>
      <c r="K484" s="87" t="s">
        <v>145</v>
      </c>
      <c r="L484" s="87" t="s">
        <v>959</v>
      </c>
      <c r="M484" s="87" t="s">
        <v>926</v>
      </c>
      <c r="N484" s="92" t="s">
        <v>164</v>
      </c>
      <c r="O484" s="71" t="s">
        <v>1762</v>
      </c>
      <c r="P484" s="69" t="s">
        <v>749</v>
      </c>
      <c r="Q484" s="71">
        <v>0</v>
      </c>
      <c r="R484" s="71">
        <v>0</v>
      </c>
      <c r="S484" s="71">
        <v>0</v>
      </c>
      <c r="T484" s="71">
        <v>0</v>
      </c>
      <c r="U484" s="71">
        <v>0</v>
      </c>
      <c r="V484" s="71">
        <v>0</v>
      </c>
      <c r="W484" s="71">
        <v>0</v>
      </c>
      <c r="X484" s="71" t="s">
        <v>142</v>
      </c>
      <c r="Y484" s="71" t="s">
        <v>172</v>
      </c>
      <c r="Z484" s="71"/>
      <c r="AA484" s="80" t="s">
        <v>1547</v>
      </c>
      <c r="AB484" s="71" t="s">
        <v>144</v>
      </c>
      <c r="AC484" s="71"/>
      <c r="AD484" s="105" t="s">
        <v>1785</v>
      </c>
      <c r="AE484" s="69" t="s">
        <v>922</v>
      </c>
    </row>
    <row r="485" spans="1:31" ht="60" hidden="1">
      <c r="A485" t="str">
        <f t="shared" si="29"/>
        <v>FAMATI082022</v>
      </c>
      <c r="B485" t="str">
        <f t="shared" si="30"/>
        <v>FAMATI082023</v>
      </c>
      <c r="C485" t="str">
        <f t="shared" si="31"/>
        <v>FAMATI082024</v>
      </c>
      <c r="D485" t="str">
        <f t="shared" si="32"/>
        <v>FAMATI082025</v>
      </c>
      <c r="E485" t="str">
        <f t="shared" si="32"/>
        <v>FAMATI082026</v>
      </c>
      <c r="F485" t="str">
        <f t="shared" si="32"/>
        <v>FAMATI082027</v>
      </c>
      <c r="G485" t="s">
        <v>1785</v>
      </c>
      <c r="H485" t="s">
        <v>1545</v>
      </c>
      <c r="I485" s="38" t="str">
        <f>VLOOKUP(J485,Planilha2!B:C,2,0)</f>
        <v>I08</v>
      </c>
      <c r="J485" s="87" t="s">
        <v>964</v>
      </c>
      <c r="K485" s="87" t="s">
        <v>145</v>
      </c>
      <c r="L485" s="87" t="s">
        <v>965</v>
      </c>
      <c r="M485" s="87" t="s">
        <v>926</v>
      </c>
      <c r="N485" s="92" t="s">
        <v>164</v>
      </c>
      <c r="O485" s="71" t="s">
        <v>1763</v>
      </c>
      <c r="P485" s="69" t="s">
        <v>749</v>
      </c>
      <c r="Q485" s="71">
        <v>0</v>
      </c>
      <c r="R485" s="71">
        <v>0</v>
      </c>
      <c r="S485" s="71">
        <v>0</v>
      </c>
      <c r="T485" s="71">
        <v>0</v>
      </c>
      <c r="U485" s="71">
        <v>0</v>
      </c>
      <c r="V485" s="71">
        <v>0</v>
      </c>
      <c r="W485" s="71">
        <v>0</v>
      </c>
      <c r="X485" s="71" t="s">
        <v>142</v>
      </c>
      <c r="Y485" s="71" t="s">
        <v>172</v>
      </c>
      <c r="Z485" s="71"/>
      <c r="AA485" s="80" t="s">
        <v>1547</v>
      </c>
      <c r="AB485" s="71" t="s">
        <v>144</v>
      </c>
      <c r="AC485" s="71"/>
      <c r="AD485" s="105" t="s">
        <v>1785</v>
      </c>
      <c r="AE485" s="69" t="s">
        <v>922</v>
      </c>
    </row>
    <row r="486" spans="1:31" ht="60" hidden="1">
      <c r="A486" t="str">
        <f t="shared" si="29"/>
        <v>FAMATI122022</v>
      </c>
      <c r="B486" t="str">
        <f t="shared" si="30"/>
        <v>FAMATI122023</v>
      </c>
      <c r="C486" t="str">
        <f t="shared" si="31"/>
        <v>FAMATI122024</v>
      </c>
      <c r="D486" t="str">
        <f t="shared" si="32"/>
        <v>FAMATI122025</v>
      </c>
      <c r="E486" t="str">
        <f t="shared" si="32"/>
        <v>FAMATI122026</v>
      </c>
      <c r="F486" t="str">
        <f t="shared" si="32"/>
        <v>FAMATI122027</v>
      </c>
      <c r="G486" t="s">
        <v>1785</v>
      </c>
      <c r="H486" t="s">
        <v>1545</v>
      </c>
      <c r="I486" s="38" t="str">
        <f>VLOOKUP(J486,Planilha2!B:C,2,0)</f>
        <v>I12</v>
      </c>
      <c r="J486" s="87" t="s">
        <v>980</v>
      </c>
      <c r="K486" s="87" t="s">
        <v>145</v>
      </c>
      <c r="L486" s="87" t="s">
        <v>1554</v>
      </c>
      <c r="M486" s="87" t="s">
        <v>983</v>
      </c>
      <c r="N486" s="92" t="s">
        <v>164</v>
      </c>
      <c r="O486" s="71" t="s">
        <v>1595</v>
      </c>
      <c r="P486" s="69" t="s">
        <v>44</v>
      </c>
      <c r="Q486" s="75">
        <v>12.19</v>
      </c>
      <c r="R486" s="75">
        <v>17.170000000000002</v>
      </c>
      <c r="S486" s="75">
        <v>26.31</v>
      </c>
      <c r="T486" s="75">
        <v>29.54</v>
      </c>
      <c r="U486" s="75">
        <v>26.5</v>
      </c>
      <c r="V486" s="75">
        <v>26.5</v>
      </c>
      <c r="W486" s="75">
        <v>33</v>
      </c>
      <c r="X486" s="71" t="s">
        <v>142</v>
      </c>
      <c r="Y486" s="71" t="s">
        <v>172</v>
      </c>
      <c r="Z486" s="71" t="s">
        <v>1794</v>
      </c>
      <c r="AA486" s="80" t="s">
        <v>1547</v>
      </c>
      <c r="AB486" s="71" t="s">
        <v>144</v>
      </c>
      <c r="AC486" s="71"/>
      <c r="AD486" s="105" t="s">
        <v>1785</v>
      </c>
      <c r="AE486" s="69" t="s">
        <v>922</v>
      </c>
    </row>
    <row r="487" spans="1:31" ht="60" hidden="1">
      <c r="A487" t="str">
        <f t="shared" si="29"/>
        <v>FAMATI132022</v>
      </c>
      <c r="B487" t="str">
        <f t="shared" si="30"/>
        <v>FAMATI132023</v>
      </c>
      <c r="C487" t="str">
        <f t="shared" si="31"/>
        <v>FAMATI132024</v>
      </c>
      <c r="D487" t="str">
        <f t="shared" si="32"/>
        <v>FAMATI132025</v>
      </c>
      <c r="E487" t="str">
        <f t="shared" si="32"/>
        <v>FAMATI132026</v>
      </c>
      <c r="F487" t="str">
        <f t="shared" si="32"/>
        <v>FAMATI132027</v>
      </c>
      <c r="G487" t="s">
        <v>1785</v>
      </c>
      <c r="H487" t="s">
        <v>1545</v>
      </c>
      <c r="I487" s="38" t="str">
        <f>VLOOKUP(J487,Planilha2!B:C,2,0)</f>
        <v>I13</v>
      </c>
      <c r="J487" s="87" t="s">
        <v>985</v>
      </c>
      <c r="K487" s="87" t="s">
        <v>145</v>
      </c>
      <c r="L487" s="87" t="s">
        <v>986</v>
      </c>
      <c r="M487" s="87" t="s">
        <v>988</v>
      </c>
      <c r="N487" s="87" t="s">
        <v>1021</v>
      </c>
      <c r="O487" s="71" t="s">
        <v>1555</v>
      </c>
      <c r="P487" s="69" t="s">
        <v>44</v>
      </c>
      <c r="Q487" s="71">
        <v>40</v>
      </c>
      <c r="R487" s="71">
        <v>100</v>
      </c>
      <c r="S487" s="71">
        <v>120</v>
      </c>
      <c r="T487" s="71">
        <v>130</v>
      </c>
      <c r="U487" s="71">
        <v>130</v>
      </c>
      <c r="V487" s="71">
        <v>140</v>
      </c>
      <c r="W487" s="71">
        <v>150</v>
      </c>
      <c r="X487" s="71" t="s">
        <v>142</v>
      </c>
      <c r="Y487" s="71" t="s">
        <v>172</v>
      </c>
      <c r="Z487" s="71" t="s">
        <v>1794</v>
      </c>
      <c r="AA487" s="80" t="s">
        <v>1547</v>
      </c>
      <c r="AB487" s="71" t="s">
        <v>144</v>
      </c>
      <c r="AC487" s="71"/>
      <c r="AD487" s="71" t="s">
        <v>1785</v>
      </c>
      <c r="AE487" s="69" t="s">
        <v>922</v>
      </c>
    </row>
    <row r="488" spans="1:31" ht="45" hidden="1">
      <c r="A488" t="str">
        <f t="shared" si="29"/>
        <v>FAMEDG072022</v>
      </c>
      <c r="B488" t="str">
        <f t="shared" si="30"/>
        <v>FAMEDG072023</v>
      </c>
      <c r="C488" t="str">
        <f t="shared" si="31"/>
        <v>FAMEDG072024</v>
      </c>
      <c r="D488" t="str">
        <f t="shared" si="32"/>
        <v>FAMEDG072025</v>
      </c>
      <c r="E488" t="str">
        <f t="shared" si="32"/>
        <v>FAMEDG072026</v>
      </c>
      <c r="F488" t="str">
        <f t="shared" si="32"/>
        <v>FAMEDG072027</v>
      </c>
      <c r="G488" t="s">
        <v>1809</v>
      </c>
      <c r="H488" t="s">
        <v>1429</v>
      </c>
      <c r="I488" s="38" t="str">
        <f>VLOOKUP(J488,Planilha2!B:C,2,0)</f>
        <v>G07</v>
      </c>
      <c r="J488" s="93" t="s">
        <v>1430</v>
      </c>
      <c r="K488" s="93" t="s">
        <v>145</v>
      </c>
      <c r="L488" s="93" t="s">
        <v>1669</v>
      </c>
      <c r="M488" s="93" t="s">
        <v>715</v>
      </c>
      <c r="N488" s="93" t="s">
        <v>1431</v>
      </c>
      <c r="O488" s="94" t="s">
        <v>1432</v>
      </c>
      <c r="P488" s="93" t="s">
        <v>44</v>
      </c>
      <c r="Q488" s="94">
        <v>52</v>
      </c>
      <c r="R488" s="94">
        <v>52</v>
      </c>
      <c r="S488" s="94">
        <v>52</v>
      </c>
      <c r="T488" s="94">
        <v>53</v>
      </c>
      <c r="U488" s="94">
        <v>53</v>
      </c>
      <c r="V488" s="94">
        <v>53</v>
      </c>
      <c r="W488" s="94">
        <v>54</v>
      </c>
      <c r="X488" s="94" t="s">
        <v>363</v>
      </c>
      <c r="Y488" s="94" t="s">
        <v>172</v>
      </c>
      <c r="Z488" s="94" t="s">
        <v>1441</v>
      </c>
      <c r="AA488" s="110" t="s">
        <v>273</v>
      </c>
      <c r="AB488" s="94" t="s">
        <v>144</v>
      </c>
      <c r="AC488" s="94"/>
      <c r="AD488" s="94" t="s">
        <v>1809</v>
      </c>
      <c r="AE488" s="93" t="s">
        <v>1672</v>
      </c>
    </row>
    <row r="489" spans="1:31" ht="45" hidden="1">
      <c r="A489" t="str">
        <f t="shared" si="29"/>
        <v>FAMEDG012022</v>
      </c>
      <c r="B489" t="str">
        <f t="shared" si="30"/>
        <v>FAMEDG012023</v>
      </c>
      <c r="C489" t="str">
        <f t="shared" si="31"/>
        <v>FAMEDG012024</v>
      </c>
      <c r="D489" t="str">
        <f t="shared" si="32"/>
        <v>FAMEDG012025</v>
      </c>
      <c r="E489" t="str">
        <f t="shared" si="32"/>
        <v>FAMEDG012026</v>
      </c>
      <c r="F489" t="str">
        <f t="shared" si="32"/>
        <v>FAMEDG012027</v>
      </c>
      <c r="G489" t="s">
        <v>1809</v>
      </c>
      <c r="H489" t="s">
        <v>1429</v>
      </c>
      <c r="I489" s="38" t="str">
        <f>VLOOKUP(J489,Planilha2!B:C,2,0)</f>
        <v>G01</v>
      </c>
      <c r="J489" s="93" t="s">
        <v>41</v>
      </c>
      <c r="K489" s="93" t="s">
        <v>145</v>
      </c>
      <c r="L489" s="93" t="s">
        <v>1810</v>
      </c>
      <c r="M489" s="93" t="s">
        <v>715</v>
      </c>
      <c r="N489" s="93" t="s">
        <v>1431</v>
      </c>
      <c r="O489" s="94" t="s">
        <v>1811</v>
      </c>
      <c r="P489" s="93" t="s">
        <v>44</v>
      </c>
      <c r="Q489" s="94">
        <v>70.7</v>
      </c>
      <c r="R489" s="94">
        <v>70.7</v>
      </c>
      <c r="S489" s="94">
        <v>70.7</v>
      </c>
      <c r="T489" s="94">
        <v>70.7</v>
      </c>
      <c r="U489" s="94">
        <v>70.7</v>
      </c>
      <c r="V489" s="94">
        <v>70.7</v>
      </c>
      <c r="W489" s="94">
        <v>70.7</v>
      </c>
      <c r="X489" s="94" t="s">
        <v>363</v>
      </c>
      <c r="Y489" s="94" t="s">
        <v>172</v>
      </c>
      <c r="Z489" s="94" t="s">
        <v>1441</v>
      </c>
      <c r="AA489" s="110" t="s">
        <v>273</v>
      </c>
      <c r="AB489" s="94" t="s">
        <v>144</v>
      </c>
      <c r="AC489" s="94"/>
      <c r="AD489" s="94" t="s">
        <v>1809</v>
      </c>
      <c r="AE489" s="93" t="s">
        <v>1672</v>
      </c>
    </row>
    <row r="490" spans="1:31" ht="45" hidden="1">
      <c r="A490" t="str">
        <f t="shared" si="29"/>
        <v>FAMEDG022022</v>
      </c>
      <c r="B490" t="str">
        <f t="shared" si="30"/>
        <v>FAMEDG022023</v>
      </c>
      <c r="C490" t="str">
        <f t="shared" si="31"/>
        <v>FAMEDG022024</v>
      </c>
      <c r="D490" t="str">
        <f t="shared" si="32"/>
        <v>FAMEDG022025</v>
      </c>
      <c r="E490" t="str">
        <f t="shared" si="32"/>
        <v>FAMEDG022026</v>
      </c>
      <c r="F490" t="str">
        <f t="shared" si="32"/>
        <v>FAMEDG022027</v>
      </c>
      <c r="G490" t="s">
        <v>1809</v>
      </c>
      <c r="H490" t="s">
        <v>1429</v>
      </c>
      <c r="I490" s="38" t="str">
        <f>VLOOKUP(J490,Planilha2!B:C,2,0)</f>
        <v>G02</v>
      </c>
      <c r="J490" s="93" t="s">
        <v>1812</v>
      </c>
      <c r="K490" s="93" t="s">
        <v>145</v>
      </c>
      <c r="L490" s="93"/>
      <c r="M490" s="93" t="s">
        <v>717</v>
      </c>
      <c r="N490" s="93" t="s">
        <v>1431</v>
      </c>
      <c r="O490" s="94" t="s">
        <v>1437</v>
      </c>
      <c r="P490" s="93" t="s">
        <v>44</v>
      </c>
      <c r="Q490" s="94">
        <v>4.66</v>
      </c>
      <c r="R490" s="94">
        <v>4.66</v>
      </c>
      <c r="S490" s="94">
        <v>4.66</v>
      </c>
      <c r="T490" s="94">
        <v>4.66</v>
      </c>
      <c r="U490" s="94">
        <v>4.66</v>
      </c>
      <c r="V490" s="94">
        <v>4.66</v>
      </c>
      <c r="W490" s="94">
        <v>4.66</v>
      </c>
      <c r="X490" s="94" t="s">
        <v>363</v>
      </c>
      <c r="Y490" s="94" t="s">
        <v>172</v>
      </c>
      <c r="Z490" s="94" t="s">
        <v>1441</v>
      </c>
      <c r="AA490" s="110" t="s">
        <v>273</v>
      </c>
      <c r="AB490" s="94" t="s">
        <v>144</v>
      </c>
      <c r="AC490" s="94"/>
      <c r="AD490" s="94" t="s">
        <v>1809</v>
      </c>
      <c r="AE490" s="93" t="s">
        <v>1672</v>
      </c>
    </row>
    <row r="491" spans="1:31" ht="45" hidden="1">
      <c r="A491" t="str">
        <f t="shared" si="29"/>
        <v>FAMEDG032022</v>
      </c>
      <c r="B491" t="str">
        <f t="shared" si="30"/>
        <v>FAMEDG032023</v>
      </c>
      <c r="C491" t="str">
        <f t="shared" si="31"/>
        <v>FAMEDG032024</v>
      </c>
      <c r="D491" t="str">
        <f t="shared" si="32"/>
        <v>FAMEDG032025</v>
      </c>
      <c r="E491" t="str">
        <f t="shared" si="32"/>
        <v>FAMEDG032026</v>
      </c>
      <c r="F491" t="str">
        <f t="shared" si="32"/>
        <v>FAMEDG032027</v>
      </c>
      <c r="G491" t="s">
        <v>1809</v>
      </c>
      <c r="H491" t="s">
        <v>1429</v>
      </c>
      <c r="I491" s="38" t="str">
        <f>VLOOKUP(J491,Planilha2!B:C,2,0)</f>
        <v>G03</v>
      </c>
      <c r="J491" s="93" t="s">
        <v>1813</v>
      </c>
      <c r="K491" s="93" t="s">
        <v>165</v>
      </c>
      <c r="L491" s="96" t="s">
        <v>1439</v>
      </c>
      <c r="M491" s="93" t="s">
        <v>717</v>
      </c>
      <c r="N491" s="93" t="s">
        <v>1431</v>
      </c>
      <c r="O491" s="94" t="s">
        <v>1440</v>
      </c>
      <c r="P491" s="93" t="s">
        <v>44</v>
      </c>
      <c r="Q491" s="94">
        <v>4.4000000000000004</v>
      </c>
      <c r="R491" s="94">
        <v>4.4000000000000004</v>
      </c>
      <c r="S491" s="94">
        <v>4.4000000000000004</v>
      </c>
      <c r="T491" s="94">
        <v>4.4000000000000004</v>
      </c>
      <c r="U491" s="94">
        <v>4.4000000000000004</v>
      </c>
      <c r="V491" s="94">
        <v>4.4000000000000004</v>
      </c>
      <c r="W491" s="94">
        <v>4.4000000000000004</v>
      </c>
      <c r="X491" s="94" t="s">
        <v>363</v>
      </c>
      <c r="Y491" s="94" t="s">
        <v>172</v>
      </c>
      <c r="Z491" s="94" t="s">
        <v>1441</v>
      </c>
      <c r="AA491" s="110" t="s">
        <v>273</v>
      </c>
      <c r="AB491" s="94" t="s">
        <v>144</v>
      </c>
      <c r="AC491" s="94"/>
      <c r="AD491" s="94" t="s">
        <v>1809</v>
      </c>
      <c r="AE491" s="93" t="s">
        <v>1672</v>
      </c>
    </row>
    <row r="492" spans="1:31" ht="45" hidden="1">
      <c r="A492" t="str">
        <f t="shared" si="29"/>
        <v>FAMEDG042022</v>
      </c>
      <c r="B492" t="str">
        <f t="shared" si="30"/>
        <v>FAMEDG042023</v>
      </c>
      <c r="C492" t="str">
        <f t="shared" si="31"/>
        <v>FAMEDG042024</v>
      </c>
      <c r="D492" t="str">
        <f t="shared" si="32"/>
        <v>FAMEDG042025</v>
      </c>
      <c r="E492" t="str">
        <f t="shared" si="32"/>
        <v>FAMEDG042026</v>
      </c>
      <c r="F492" t="str">
        <f t="shared" si="32"/>
        <v>FAMEDG042027</v>
      </c>
      <c r="G492" t="s">
        <v>1809</v>
      </c>
      <c r="H492" t="s">
        <v>1429</v>
      </c>
      <c r="I492" s="38" t="str">
        <f>VLOOKUP(J492,Planilha2!B:C,2,0)</f>
        <v>G04</v>
      </c>
      <c r="J492" s="93" t="s">
        <v>1814</v>
      </c>
      <c r="K492" s="93" t="s">
        <v>145</v>
      </c>
      <c r="L492" s="93"/>
      <c r="M492" s="93" t="s">
        <v>717</v>
      </c>
      <c r="N492" s="93" t="s">
        <v>1431</v>
      </c>
      <c r="O492" s="94" t="s">
        <v>1566</v>
      </c>
      <c r="P492" s="93" t="s">
        <v>44</v>
      </c>
      <c r="Q492" s="94">
        <v>34.78</v>
      </c>
      <c r="R492" s="94">
        <v>34.78</v>
      </c>
      <c r="S492" s="94">
        <v>34.78</v>
      </c>
      <c r="T492" s="94">
        <v>34</v>
      </c>
      <c r="U492" s="94">
        <v>34</v>
      </c>
      <c r="V492" s="94">
        <v>33</v>
      </c>
      <c r="W492" s="94">
        <v>32</v>
      </c>
      <c r="X492" s="94" t="s">
        <v>142</v>
      </c>
      <c r="Y492" s="94" t="s">
        <v>172</v>
      </c>
      <c r="Z492" s="94" t="s">
        <v>1441</v>
      </c>
      <c r="AA492" s="110" t="s">
        <v>273</v>
      </c>
      <c r="AB492" s="94" t="s">
        <v>144</v>
      </c>
      <c r="AC492" s="94"/>
      <c r="AD492" s="94" t="s">
        <v>1809</v>
      </c>
      <c r="AE492" s="93" t="s">
        <v>1672</v>
      </c>
    </row>
    <row r="493" spans="1:31" ht="45" hidden="1">
      <c r="A493" t="str">
        <f t="shared" si="29"/>
        <v>FAMEDG052022</v>
      </c>
      <c r="B493" t="str">
        <f t="shared" si="30"/>
        <v>FAMEDG052023</v>
      </c>
      <c r="C493" t="str">
        <f t="shared" si="31"/>
        <v>FAMEDG052024</v>
      </c>
      <c r="D493" t="str">
        <f t="shared" si="32"/>
        <v>FAMEDG052025</v>
      </c>
      <c r="E493" t="str">
        <f t="shared" si="32"/>
        <v>FAMEDG052026</v>
      </c>
      <c r="F493" t="str">
        <f t="shared" si="32"/>
        <v>FAMEDG052027</v>
      </c>
      <c r="G493" t="s">
        <v>1809</v>
      </c>
      <c r="H493" t="s">
        <v>1429</v>
      </c>
      <c r="I493" s="38" t="str">
        <f>VLOOKUP(J493,Planilha2!B:C,2,0)</f>
        <v>G05</v>
      </c>
      <c r="J493" s="93" t="s">
        <v>1815</v>
      </c>
      <c r="K493" s="93" t="s">
        <v>165</v>
      </c>
      <c r="L493" s="96" t="s">
        <v>1439</v>
      </c>
      <c r="M493" s="93" t="s">
        <v>717</v>
      </c>
      <c r="N493" s="93" t="s">
        <v>1431</v>
      </c>
      <c r="O493" s="94" t="s">
        <v>1447</v>
      </c>
      <c r="P493" s="93" t="s">
        <v>44</v>
      </c>
      <c r="Q493" s="94">
        <v>34.299999999999997</v>
      </c>
      <c r="R493" s="94">
        <v>34.299999999999997</v>
      </c>
      <c r="S493" s="94">
        <v>34.299999999999997</v>
      </c>
      <c r="T493" s="94">
        <v>34</v>
      </c>
      <c r="U493" s="94">
        <v>34</v>
      </c>
      <c r="V493" s="94">
        <v>33</v>
      </c>
      <c r="W493" s="94">
        <v>32</v>
      </c>
      <c r="X493" s="94" t="s">
        <v>363</v>
      </c>
      <c r="Y493" s="94" t="s">
        <v>172</v>
      </c>
      <c r="Z493" s="94" t="s">
        <v>1441</v>
      </c>
      <c r="AA493" s="110" t="s">
        <v>273</v>
      </c>
      <c r="AB493" s="94" t="s">
        <v>144</v>
      </c>
      <c r="AC493" s="94"/>
      <c r="AD493" s="94" t="s">
        <v>1809</v>
      </c>
      <c r="AE493" s="93" t="s">
        <v>1672</v>
      </c>
    </row>
    <row r="494" spans="1:31" ht="45" hidden="1">
      <c r="A494" t="str">
        <f t="shared" si="29"/>
        <v>FAMEDExcluído2022</v>
      </c>
      <c r="B494" t="str">
        <f t="shared" si="30"/>
        <v>FAMEDExcluído2023</v>
      </c>
      <c r="C494" t="str">
        <f t="shared" si="31"/>
        <v>FAMEDExcluído2024</v>
      </c>
      <c r="D494" t="str">
        <f t="shared" si="32"/>
        <v>FAMEDExcluído2025</v>
      </c>
      <c r="E494" t="str">
        <f t="shared" si="32"/>
        <v>FAMEDExcluído2026</v>
      </c>
      <c r="F494" t="str">
        <f t="shared" si="32"/>
        <v>FAMEDExcluído2027</v>
      </c>
      <c r="G494" t="s">
        <v>1809</v>
      </c>
      <c r="H494" t="s">
        <v>1429</v>
      </c>
      <c r="I494" s="38" t="str">
        <f>VLOOKUP(J494,Planilha2!B:C,2,0)</f>
        <v>Excluído</v>
      </c>
      <c r="J494" s="93" t="s">
        <v>1449</v>
      </c>
      <c r="K494" s="93" t="s">
        <v>165</v>
      </c>
      <c r="L494" s="93" t="s">
        <v>1683</v>
      </c>
      <c r="M494" s="93" t="s">
        <v>1451</v>
      </c>
      <c r="N494" s="93" t="s">
        <v>1452</v>
      </c>
      <c r="O494" s="94" t="s">
        <v>1568</v>
      </c>
      <c r="P494" s="93" t="s">
        <v>44</v>
      </c>
      <c r="Q494" s="94">
        <v>0</v>
      </c>
      <c r="R494" s="94"/>
      <c r="S494" s="94"/>
      <c r="T494" s="94"/>
      <c r="U494" s="94"/>
      <c r="V494" s="94"/>
      <c r="W494" s="94"/>
      <c r="X494" s="94"/>
      <c r="Y494" s="94"/>
      <c r="Z494" s="94"/>
      <c r="AA494" s="110" t="s">
        <v>273</v>
      </c>
      <c r="AB494" s="94"/>
      <c r="AC494" s="94"/>
      <c r="AD494" s="94"/>
      <c r="AE494" s="93" t="s">
        <v>1672</v>
      </c>
    </row>
    <row r="495" spans="1:31" ht="45" hidden="1">
      <c r="A495" t="str">
        <f t="shared" si="29"/>
        <v>FAMEDG062022</v>
      </c>
      <c r="B495" t="str">
        <f t="shared" si="30"/>
        <v>FAMEDG062023</v>
      </c>
      <c r="C495" t="str">
        <f t="shared" si="31"/>
        <v>FAMEDG062024</v>
      </c>
      <c r="D495" t="str">
        <f t="shared" si="32"/>
        <v>FAMEDG062025</v>
      </c>
      <c r="E495" t="str">
        <f t="shared" si="32"/>
        <v>FAMEDG062026</v>
      </c>
      <c r="F495" t="str">
        <f t="shared" si="32"/>
        <v>FAMEDG062027</v>
      </c>
      <c r="G495" t="s">
        <v>1809</v>
      </c>
      <c r="H495" t="s">
        <v>1429</v>
      </c>
      <c r="I495" s="38" t="str">
        <f>VLOOKUP(J495,Planilha2!B:C,2,0)</f>
        <v>G06</v>
      </c>
      <c r="J495" s="93" t="s">
        <v>58</v>
      </c>
      <c r="K495" s="93" t="s">
        <v>145</v>
      </c>
      <c r="L495" s="93" t="s">
        <v>1816</v>
      </c>
      <c r="M495" s="93" t="s">
        <v>164</v>
      </c>
      <c r="N495" s="93" t="s">
        <v>1431</v>
      </c>
      <c r="O495" s="94" t="s">
        <v>1454</v>
      </c>
      <c r="P495" s="93" t="s">
        <v>44</v>
      </c>
      <c r="Q495" s="94">
        <v>43.05</v>
      </c>
      <c r="R495" s="94">
        <v>43.05</v>
      </c>
      <c r="S495" s="94">
        <v>43.05</v>
      </c>
      <c r="T495" s="94">
        <v>43.05</v>
      </c>
      <c r="U495" s="94">
        <v>43.05</v>
      </c>
      <c r="V495" s="94">
        <v>43.05</v>
      </c>
      <c r="W495" s="94">
        <v>43.05</v>
      </c>
      <c r="X495" s="94" t="s">
        <v>363</v>
      </c>
      <c r="Y495" s="94" t="s">
        <v>172</v>
      </c>
      <c r="Z495" s="94" t="s">
        <v>1441</v>
      </c>
      <c r="AA495" s="110" t="s">
        <v>273</v>
      </c>
      <c r="AB495" s="94" t="s">
        <v>144</v>
      </c>
      <c r="AC495" s="94"/>
      <c r="AD495" s="94" t="s">
        <v>1817</v>
      </c>
      <c r="AE495" s="93" t="s">
        <v>1672</v>
      </c>
    </row>
    <row r="496" spans="1:31" ht="60" hidden="1">
      <c r="A496" t="str">
        <f t="shared" si="29"/>
        <v>FAMEDG082022</v>
      </c>
      <c r="B496" t="str">
        <f t="shared" si="30"/>
        <v>FAMEDG082023</v>
      </c>
      <c r="C496" t="str">
        <f t="shared" si="31"/>
        <v>FAMEDG082024</v>
      </c>
      <c r="D496" t="str">
        <f t="shared" si="32"/>
        <v>FAMEDG082025</v>
      </c>
      <c r="E496" t="str">
        <f t="shared" si="32"/>
        <v>FAMEDG082026</v>
      </c>
      <c r="F496" t="str">
        <f t="shared" si="32"/>
        <v>FAMEDG082027</v>
      </c>
      <c r="G496" t="s">
        <v>1809</v>
      </c>
      <c r="H496" t="s">
        <v>1429</v>
      </c>
      <c r="I496" s="38" t="str">
        <f>VLOOKUP(J496,Planilha2!B:C,2,0)</f>
        <v>G08</v>
      </c>
      <c r="J496" s="93" t="s">
        <v>722</v>
      </c>
      <c r="K496" s="93" t="s">
        <v>145</v>
      </c>
      <c r="L496" s="93" t="s">
        <v>723</v>
      </c>
      <c r="M496" s="93" t="s">
        <v>185</v>
      </c>
      <c r="N496" s="93" t="s">
        <v>1431</v>
      </c>
      <c r="O496" s="94" t="s">
        <v>1818</v>
      </c>
      <c r="P496" s="93" t="s">
        <v>44</v>
      </c>
      <c r="Q496" s="94">
        <v>13.33</v>
      </c>
      <c r="R496" s="94">
        <v>13.33</v>
      </c>
      <c r="S496" s="94">
        <v>13.33</v>
      </c>
      <c r="T496" s="94">
        <v>13.33</v>
      </c>
      <c r="U496" s="94">
        <v>13.33</v>
      </c>
      <c r="V496" s="94">
        <v>13.33</v>
      </c>
      <c r="W496" s="94">
        <v>13.33</v>
      </c>
      <c r="X496" s="94" t="s">
        <v>363</v>
      </c>
      <c r="Y496" s="94" t="s">
        <v>172</v>
      </c>
      <c r="Z496" s="94" t="s">
        <v>1441</v>
      </c>
      <c r="AA496" s="110" t="s">
        <v>273</v>
      </c>
      <c r="AB496" s="94" t="s">
        <v>144</v>
      </c>
      <c r="AC496" s="94"/>
      <c r="AD496" s="94" t="s">
        <v>1809</v>
      </c>
      <c r="AE496" s="93" t="s">
        <v>1672</v>
      </c>
    </row>
    <row r="497" spans="1:31" ht="45" hidden="1">
      <c r="A497" t="str">
        <f t="shared" si="29"/>
        <v>FAMEDG152022</v>
      </c>
      <c r="B497" t="str">
        <f t="shared" si="30"/>
        <v>FAMEDG152023</v>
      </c>
      <c r="C497" t="str">
        <f t="shared" si="31"/>
        <v>FAMEDG152024</v>
      </c>
      <c r="D497" t="str">
        <f t="shared" si="32"/>
        <v>FAMEDG152025</v>
      </c>
      <c r="E497" t="str">
        <f t="shared" si="32"/>
        <v>FAMEDG152026</v>
      </c>
      <c r="F497" t="str">
        <f t="shared" si="32"/>
        <v>FAMEDG152027</v>
      </c>
      <c r="G497" t="s">
        <v>1809</v>
      </c>
      <c r="H497" t="s">
        <v>1429</v>
      </c>
      <c r="I497" s="38" t="str">
        <f>VLOOKUP(J497,Planilha2!B:C,2,0)</f>
        <v>G15</v>
      </c>
      <c r="J497" s="93" t="s">
        <v>743</v>
      </c>
      <c r="K497" s="93" t="s">
        <v>145</v>
      </c>
      <c r="L497" s="93" t="s">
        <v>744</v>
      </c>
      <c r="M497" s="93" t="s">
        <v>164</v>
      </c>
      <c r="N497" s="93" t="s">
        <v>1431</v>
      </c>
      <c r="O497" s="94" t="s">
        <v>1456</v>
      </c>
      <c r="P497" s="93" t="s">
        <v>44</v>
      </c>
      <c r="Q497" s="94">
        <v>0</v>
      </c>
      <c r="R497" s="94">
        <v>100</v>
      </c>
      <c r="S497" s="94"/>
      <c r="T497" s="94"/>
      <c r="U497" s="94"/>
      <c r="V497" s="94"/>
      <c r="W497" s="94"/>
      <c r="X497" s="94" t="s">
        <v>171</v>
      </c>
      <c r="Y497" s="94" t="s">
        <v>172</v>
      </c>
      <c r="Z497" s="94" t="s">
        <v>1441</v>
      </c>
      <c r="AA497" s="110" t="s">
        <v>273</v>
      </c>
      <c r="AB497" s="94" t="s">
        <v>144</v>
      </c>
      <c r="AC497" s="94"/>
      <c r="AD497" s="94" t="s">
        <v>1817</v>
      </c>
      <c r="AE497" s="93" t="s">
        <v>1672</v>
      </c>
    </row>
    <row r="498" spans="1:31" ht="45" hidden="1">
      <c r="A498" t="str">
        <f t="shared" si="29"/>
        <v>FAMEDG162022</v>
      </c>
      <c r="B498" t="str">
        <f t="shared" si="30"/>
        <v>FAMEDG162023</v>
      </c>
      <c r="C498" t="str">
        <f t="shared" si="31"/>
        <v>FAMEDG162024</v>
      </c>
      <c r="D498" t="str">
        <f t="shared" si="32"/>
        <v>FAMEDG162025</v>
      </c>
      <c r="E498" t="str">
        <f t="shared" si="32"/>
        <v>FAMEDG162026</v>
      </c>
      <c r="F498" t="str">
        <f t="shared" si="32"/>
        <v>FAMEDG162027</v>
      </c>
      <c r="G498" t="s">
        <v>1809</v>
      </c>
      <c r="H498" t="s">
        <v>1429</v>
      </c>
      <c r="I498" s="38" t="str">
        <f>VLOOKUP(J498,Planilha2!B:C,2,0)</f>
        <v>G16</v>
      </c>
      <c r="J498" s="93" t="s">
        <v>1457</v>
      </c>
      <c r="K498" s="93" t="s">
        <v>165</v>
      </c>
      <c r="L498" s="93" t="s">
        <v>747</v>
      </c>
      <c r="M498" s="93" t="s">
        <v>164</v>
      </c>
      <c r="N498" s="93" t="s">
        <v>631</v>
      </c>
      <c r="O498" s="94" t="s">
        <v>1458</v>
      </c>
      <c r="P498" s="93" t="s">
        <v>749</v>
      </c>
      <c r="Q498" s="94">
        <v>0</v>
      </c>
      <c r="R498" s="94"/>
      <c r="S498" s="94"/>
      <c r="T498" s="94"/>
      <c r="U498" s="94"/>
      <c r="V498" s="94"/>
      <c r="W498" s="94"/>
      <c r="X498" s="94"/>
      <c r="Y498" s="94"/>
      <c r="Z498" s="94"/>
      <c r="AA498" s="110" t="s">
        <v>273</v>
      </c>
      <c r="AB498" s="94"/>
      <c r="AC498" s="94"/>
      <c r="AD498" s="94"/>
      <c r="AE498" s="93" t="s">
        <v>1672</v>
      </c>
    </row>
    <row r="499" spans="1:31" ht="45" hidden="1">
      <c r="A499" t="str">
        <f t="shared" si="29"/>
        <v>FAMEDG092022</v>
      </c>
      <c r="B499" t="str">
        <f t="shared" si="30"/>
        <v>FAMEDG092023</v>
      </c>
      <c r="C499" t="str">
        <f t="shared" si="31"/>
        <v>FAMEDG092024</v>
      </c>
      <c r="D499" t="str">
        <f t="shared" si="32"/>
        <v>FAMEDG092025</v>
      </c>
      <c r="E499" t="str">
        <f t="shared" si="32"/>
        <v>FAMEDG092026</v>
      </c>
      <c r="F499" t="str">
        <f t="shared" si="32"/>
        <v>FAMEDG092027</v>
      </c>
      <c r="G499" t="s">
        <v>1809</v>
      </c>
      <c r="H499" t="s">
        <v>1429</v>
      </c>
      <c r="I499" s="38" t="str">
        <f>VLOOKUP(J499,Planilha2!B:C,2,0)</f>
        <v>G09</v>
      </c>
      <c r="J499" s="93" t="s">
        <v>66</v>
      </c>
      <c r="K499" s="93" t="s">
        <v>145</v>
      </c>
      <c r="L499" s="93" t="s">
        <v>1689</v>
      </c>
      <c r="M499" s="93" t="s">
        <v>164</v>
      </c>
      <c r="N499" s="93" t="s">
        <v>631</v>
      </c>
      <c r="O499" s="94" t="s">
        <v>1455</v>
      </c>
      <c r="P499" s="93" t="s">
        <v>69</v>
      </c>
      <c r="Q499" s="94">
        <v>4.33</v>
      </c>
      <c r="R499" s="94">
        <v>4.33</v>
      </c>
      <c r="S499" s="94">
        <v>4.33</v>
      </c>
      <c r="T499" s="94">
        <v>4.33</v>
      </c>
      <c r="U499" s="94">
        <v>4.66</v>
      </c>
      <c r="V499" s="94">
        <v>4.66</v>
      </c>
      <c r="W499" s="94">
        <v>4.66</v>
      </c>
      <c r="X499" s="94" t="s">
        <v>363</v>
      </c>
      <c r="Y499" s="94" t="s">
        <v>172</v>
      </c>
      <c r="Z499" s="94" t="s">
        <v>1441</v>
      </c>
      <c r="AA499" s="110" t="s">
        <v>273</v>
      </c>
      <c r="AB499" s="94" t="s">
        <v>144</v>
      </c>
      <c r="AC499" s="94"/>
      <c r="AD499" s="94" t="s">
        <v>1819</v>
      </c>
      <c r="AE499" s="93" t="s">
        <v>1672</v>
      </c>
    </row>
    <row r="500" spans="1:31" ht="45" hidden="1">
      <c r="A500" t="str">
        <f t="shared" si="29"/>
        <v>FAMEDG112022</v>
      </c>
      <c r="B500" t="str">
        <f t="shared" si="30"/>
        <v>FAMEDG112023</v>
      </c>
      <c r="C500" t="str">
        <f t="shared" si="31"/>
        <v>FAMEDG112024</v>
      </c>
      <c r="D500" t="str">
        <f t="shared" si="32"/>
        <v>FAMEDG112025</v>
      </c>
      <c r="E500" t="str">
        <f t="shared" si="32"/>
        <v>FAMEDG112026</v>
      </c>
      <c r="F500" t="str">
        <f t="shared" si="32"/>
        <v>FAMEDG112027</v>
      </c>
      <c r="G500" t="s">
        <v>1809</v>
      </c>
      <c r="H500" t="s">
        <v>1429</v>
      </c>
      <c r="I500" s="38" t="str">
        <f>VLOOKUP(J500,Planilha2!B:C,2,0)</f>
        <v>G11</v>
      </c>
      <c r="J500" s="93" t="s">
        <v>71</v>
      </c>
      <c r="K500" s="93" t="s">
        <v>145</v>
      </c>
      <c r="L500" s="93" t="s">
        <v>1689</v>
      </c>
      <c r="M500" s="93" t="s">
        <v>164</v>
      </c>
      <c r="N500" s="93" t="s">
        <v>631</v>
      </c>
      <c r="O500" s="94" t="s">
        <v>1460</v>
      </c>
      <c r="P500" s="93" t="s">
        <v>69</v>
      </c>
      <c r="Q500" s="94">
        <v>4</v>
      </c>
      <c r="R500" s="94">
        <v>4</v>
      </c>
      <c r="S500" s="94">
        <v>4</v>
      </c>
      <c r="T500" s="94">
        <v>4</v>
      </c>
      <c r="U500" s="94">
        <v>4</v>
      </c>
      <c r="V500" s="94">
        <v>4</v>
      </c>
      <c r="W500" s="94">
        <v>4</v>
      </c>
      <c r="X500" s="94" t="s">
        <v>363</v>
      </c>
      <c r="Y500" s="94" t="s">
        <v>172</v>
      </c>
      <c r="Z500" s="94" t="s">
        <v>1441</v>
      </c>
      <c r="AA500" s="110" t="s">
        <v>273</v>
      </c>
      <c r="AB500" s="94" t="s">
        <v>144</v>
      </c>
      <c r="AC500" s="94"/>
      <c r="AD500" s="94" t="s">
        <v>1819</v>
      </c>
      <c r="AE500" s="93" t="s">
        <v>1672</v>
      </c>
    </row>
    <row r="501" spans="1:31" ht="45" hidden="1">
      <c r="A501" t="str">
        <f t="shared" si="29"/>
        <v>FAMEDG172022</v>
      </c>
      <c r="B501" t="str">
        <f t="shared" si="30"/>
        <v>FAMEDG172023</v>
      </c>
      <c r="C501" t="str">
        <f t="shared" si="31"/>
        <v>FAMEDG172024</v>
      </c>
      <c r="D501" t="str">
        <f t="shared" si="32"/>
        <v>FAMEDG172025</v>
      </c>
      <c r="E501" t="str">
        <f t="shared" si="32"/>
        <v>FAMEDG172026</v>
      </c>
      <c r="F501" t="str">
        <f t="shared" si="32"/>
        <v>FAMEDG172027</v>
      </c>
      <c r="G501" t="s">
        <v>1809</v>
      </c>
      <c r="H501" t="s">
        <v>1429</v>
      </c>
      <c r="I501" s="38" t="str">
        <f>VLOOKUP(J501,Planilha2!B:C,2,0)</f>
        <v>G17</v>
      </c>
      <c r="J501" s="93" t="s">
        <v>750</v>
      </c>
      <c r="K501" s="93" t="s">
        <v>165</v>
      </c>
      <c r="L501" s="93" t="s">
        <v>1691</v>
      </c>
      <c r="M501" s="93" t="s">
        <v>164</v>
      </c>
      <c r="N501" s="93" t="s">
        <v>1452</v>
      </c>
      <c r="O501" s="94"/>
      <c r="P501" s="93" t="s">
        <v>44</v>
      </c>
      <c r="Q501" s="94">
        <v>11.54</v>
      </c>
      <c r="R501" s="94"/>
      <c r="S501" s="94"/>
      <c r="T501" s="94"/>
      <c r="U501" s="94"/>
      <c r="V501" s="94"/>
      <c r="W501" s="94"/>
      <c r="X501" s="94"/>
      <c r="Y501" s="94"/>
      <c r="Z501" s="94"/>
      <c r="AA501" s="110" t="s">
        <v>273</v>
      </c>
      <c r="AB501" s="94"/>
      <c r="AC501" s="94"/>
      <c r="AD501" s="94"/>
      <c r="AE501" s="93" t="s">
        <v>1672</v>
      </c>
    </row>
    <row r="502" spans="1:31" ht="45">
      <c r="A502" t="str">
        <f t="shared" si="29"/>
        <v>FAMEDEC012022</v>
      </c>
      <c r="B502" t="str">
        <f t="shared" si="30"/>
        <v>FAMEDEC012023</v>
      </c>
      <c r="C502" t="str">
        <f t="shared" si="31"/>
        <v>FAMEDEC012024</v>
      </c>
      <c r="D502" t="str">
        <f t="shared" si="32"/>
        <v>FAMEDEC012025</v>
      </c>
      <c r="E502" t="str">
        <f t="shared" si="32"/>
        <v>FAMEDEC012026</v>
      </c>
      <c r="F502" t="str">
        <f t="shared" si="32"/>
        <v>FAMEDEC012027</v>
      </c>
      <c r="G502" t="s">
        <v>1809</v>
      </c>
      <c r="H502" t="s">
        <v>1429</v>
      </c>
      <c r="I502" s="38" t="str">
        <f>VLOOKUP(J502,Planilha2!B:C,2,0)</f>
        <v>EC01</v>
      </c>
      <c r="J502" s="93" t="s">
        <v>378</v>
      </c>
      <c r="K502" s="93" t="s">
        <v>145</v>
      </c>
      <c r="L502" s="93" t="s">
        <v>379</v>
      </c>
      <c r="M502" s="93" t="s">
        <v>381</v>
      </c>
      <c r="N502" s="93" t="s">
        <v>385</v>
      </c>
      <c r="O502" s="94" t="s">
        <v>1572</v>
      </c>
      <c r="P502" s="93" t="s">
        <v>44</v>
      </c>
      <c r="Q502" s="94">
        <v>22</v>
      </c>
      <c r="R502" s="94">
        <v>22</v>
      </c>
      <c r="S502" s="94">
        <v>24</v>
      </c>
      <c r="T502" s="94">
        <v>26</v>
      </c>
      <c r="U502" s="94">
        <v>30</v>
      </c>
      <c r="V502" s="94">
        <v>33</v>
      </c>
      <c r="W502" s="94">
        <v>35</v>
      </c>
      <c r="X502" s="94" t="s">
        <v>142</v>
      </c>
      <c r="Y502" s="94" t="s">
        <v>195</v>
      </c>
      <c r="Z502" s="94" t="s">
        <v>172</v>
      </c>
      <c r="AA502" s="110" t="s">
        <v>273</v>
      </c>
      <c r="AB502" s="94" t="s">
        <v>144</v>
      </c>
      <c r="AC502" s="94"/>
      <c r="AD502" s="94" t="s">
        <v>1820</v>
      </c>
      <c r="AE502" s="93" t="s">
        <v>1672</v>
      </c>
    </row>
    <row r="503" spans="1:31" ht="45" hidden="1">
      <c r="A503" t="str">
        <f t="shared" si="29"/>
        <v>FAMEDExcluído2022</v>
      </c>
      <c r="B503" t="str">
        <f t="shared" si="30"/>
        <v>FAMEDExcluído2023</v>
      </c>
      <c r="C503" t="str">
        <f t="shared" si="31"/>
        <v>FAMEDExcluído2024</v>
      </c>
      <c r="D503" t="str">
        <f t="shared" si="32"/>
        <v>FAMEDExcluído2025</v>
      </c>
      <c r="E503" t="str">
        <f t="shared" si="32"/>
        <v>FAMEDExcluído2026</v>
      </c>
      <c r="F503" t="str">
        <f t="shared" si="32"/>
        <v>FAMEDExcluído2027</v>
      </c>
      <c r="G503" t="s">
        <v>1809</v>
      </c>
      <c r="H503" t="s">
        <v>1429</v>
      </c>
      <c r="I503" s="38" t="str">
        <f>VLOOKUP(J503,Planilha2!B:C,2,0)</f>
        <v>Excluído</v>
      </c>
      <c r="J503" s="93" t="s">
        <v>1464</v>
      </c>
      <c r="K503" s="93" t="s">
        <v>165</v>
      </c>
      <c r="L503" s="93" t="s">
        <v>1693</v>
      </c>
      <c r="M503" s="93" t="s">
        <v>164</v>
      </c>
      <c r="N503" s="93" t="s">
        <v>1452</v>
      </c>
      <c r="O503" s="94"/>
      <c r="P503" s="93" t="s">
        <v>44</v>
      </c>
      <c r="Q503" s="94"/>
      <c r="R503" s="94"/>
      <c r="S503" s="94"/>
      <c r="T503" s="94"/>
      <c r="U503" s="94"/>
      <c r="V503" s="94"/>
      <c r="W503" s="94"/>
      <c r="X503" s="94"/>
      <c r="Y503" s="94"/>
      <c r="Z503" s="94"/>
      <c r="AA503" s="110" t="s">
        <v>273</v>
      </c>
      <c r="AB503" s="94"/>
      <c r="AC503" s="94"/>
      <c r="AD503" s="94"/>
      <c r="AE503" s="93" t="s">
        <v>1672</v>
      </c>
    </row>
    <row r="504" spans="1:31" ht="60" hidden="1">
      <c r="A504" t="str">
        <f t="shared" si="29"/>
        <v>FAMEDG192022</v>
      </c>
      <c r="B504" t="str">
        <f t="shared" si="30"/>
        <v>FAMEDG192023</v>
      </c>
      <c r="C504" t="str">
        <f t="shared" si="31"/>
        <v>FAMEDG192024</v>
      </c>
      <c r="D504" t="str">
        <f t="shared" si="32"/>
        <v>FAMEDG192025</v>
      </c>
      <c r="E504" t="str">
        <f t="shared" si="32"/>
        <v>FAMEDG192026</v>
      </c>
      <c r="F504" t="str">
        <f t="shared" si="32"/>
        <v>FAMEDG192027</v>
      </c>
      <c r="G504" t="s">
        <v>1809</v>
      </c>
      <c r="H504" t="s">
        <v>1429</v>
      </c>
      <c r="I504" s="38" t="str">
        <f>VLOOKUP(J504,Planilha2!B:C,2,0)</f>
        <v>G19</v>
      </c>
      <c r="J504" s="93" t="s">
        <v>759</v>
      </c>
      <c r="K504" s="93" t="s">
        <v>165</v>
      </c>
      <c r="L504" s="93" t="s">
        <v>1821</v>
      </c>
      <c r="M504" s="93" t="s">
        <v>164</v>
      </c>
      <c r="N504" s="93" t="s">
        <v>1452</v>
      </c>
      <c r="O504" s="94"/>
      <c r="P504" s="93" t="s">
        <v>44</v>
      </c>
      <c r="Q504" s="94"/>
      <c r="R504" s="94"/>
      <c r="S504" s="94"/>
      <c r="T504" s="94"/>
      <c r="U504" s="94"/>
      <c r="V504" s="94"/>
      <c r="W504" s="94"/>
      <c r="X504" s="94"/>
      <c r="Y504" s="94"/>
      <c r="Z504" s="94"/>
      <c r="AA504" s="110" t="s">
        <v>273</v>
      </c>
      <c r="AB504" s="94"/>
      <c r="AC504" s="94"/>
      <c r="AD504" s="94"/>
      <c r="AE504" s="93" t="s">
        <v>1672</v>
      </c>
    </row>
    <row r="505" spans="1:31" ht="45" hidden="1">
      <c r="A505" t="str">
        <f t="shared" si="29"/>
        <v>FAMEDG182022</v>
      </c>
      <c r="B505" t="str">
        <f t="shared" si="30"/>
        <v>FAMEDG182023</v>
      </c>
      <c r="C505" t="str">
        <f t="shared" si="31"/>
        <v>FAMEDG182024</v>
      </c>
      <c r="D505" t="str">
        <f t="shared" si="32"/>
        <v>FAMEDG182025</v>
      </c>
      <c r="E505" t="str">
        <f t="shared" si="32"/>
        <v>FAMEDG182026</v>
      </c>
      <c r="F505" t="str">
        <f t="shared" si="32"/>
        <v>FAMEDG182027</v>
      </c>
      <c r="G505" t="s">
        <v>1809</v>
      </c>
      <c r="H505" t="s">
        <v>1429</v>
      </c>
      <c r="I505" s="38" t="str">
        <f>VLOOKUP(J505,Planilha2!B:C,2,0)</f>
        <v>G18</v>
      </c>
      <c r="J505" s="93" t="s">
        <v>1696</v>
      </c>
      <c r="K505" s="93" t="s">
        <v>165</v>
      </c>
      <c r="L505" s="93" t="s">
        <v>1822</v>
      </c>
      <c r="M505" s="93" t="s">
        <v>164</v>
      </c>
      <c r="N505" s="93" t="s">
        <v>1452</v>
      </c>
      <c r="O505" s="94"/>
      <c r="P505" s="93" t="s">
        <v>994</v>
      </c>
      <c r="Q505" s="94"/>
      <c r="R505" s="94"/>
      <c r="S505" s="94"/>
      <c r="T505" s="94"/>
      <c r="U505" s="94"/>
      <c r="V505" s="94"/>
      <c r="W505" s="94"/>
      <c r="X505" s="94"/>
      <c r="Y505" s="94"/>
      <c r="Z505" s="94"/>
      <c r="AA505" s="110" t="s">
        <v>273</v>
      </c>
      <c r="AB505" s="94"/>
      <c r="AC505" s="94"/>
      <c r="AD505" s="94"/>
      <c r="AE505" s="93" t="s">
        <v>1672</v>
      </c>
    </row>
    <row r="506" spans="1:31" ht="45" hidden="1">
      <c r="A506" t="str">
        <f t="shared" si="29"/>
        <v>FAMEDG202022</v>
      </c>
      <c r="B506" t="str">
        <f t="shared" si="30"/>
        <v>FAMEDG202023</v>
      </c>
      <c r="C506" t="str">
        <f t="shared" si="31"/>
        <v>FAMEDG202024</v>
      </c>
      <c r="D506" t="str">
        <f t="shared" si="32"/>
        <v>FAMEDG202025</v>
      </c>
      <c r="E506" t="str">
        <f t="shared" si="32"/>
        <v>FAMEDG202026</v>
      </c>
      <c r="F506" t="str">
        <f t="shared" si="32"/>
        <v>FAMEDG202027</v>
      </c>
      <c r="G506" t="s">
        <v>1809</v>
      </c>
      <c r="H506" t="s">
        <v>1429</v>
      </c>
      <c r="I506" s="38" t="str">
        <f>VLOOKUP(J506,Planilha2!B:C,2,0)</f>
        <v>G20</v>
      </c>
      <c r="J506" s="93" t="s">
        <v>762</v>
      </c>
      <c r="K506" s="93" t="s">
        <v>165</v>
      </c>
      <c r="L506" s="93" t="s">
        <v>1823</v>
      </c>
      <c r="M506" s="93" t="s">
        <v>164</v>
      </c>
      <c r="N506" s="93" t="s">
        <v>1452</v>
      </c>
      <c r="O506" s="94"/>
      <c r="P506" s="93" t="s">
        <v>994</v>
      </c>
      <c r="Q506" s="94"/>
      <c r="R506" s="94"/>
      <c r="S506" s="94"/>
      <c r="T506" s="94"/>
      <c r="U506" s="94"/>
      <c r="V506" s="94"/>
      <c r="W506" s="94"/>
      <c r="X506" s="94"/>
      <c r="Y506" s="94"/>
      <c r="Z506" s="94"/>
      <c r="AA506" s="110" t="s">
        <v>273</v>
      </c>
      <c r="AB506" s="94"/>
      <c r="AC506" s="94"/>
      <c r="AD506" s="94"/>
      <c r="AE506" s="93" t="s">
        <v>1672</v>
      </c>
    </row>
    <row r="507" spans="1:31" ht="45" hidden="1">
      <c r="A507" t="str">
        <f t="shared" si="29"/>
        <v>FAMEDPP022022</v>
      </c>
      <c r="B507" t="str">
        <f t="shared" si="30"/>
        <v>FAMEDPP022023</v>
      </c>
      <c r="C507" t="str">
        <f t="shared" si="31"/>
        <v>FAMEDPP022024</v>
      </c>
      <c r="D507" t="str">
        <f t="shared" si="32"/>
        <v>FAMEDPP022025</v>
      </c>
      <c r="E507" t="str">
        <f t="shared" si="32"/>
        <v>FAMEDPP022026</v>
      </c>
      <c r="F507" t="str">
        <f t="shared" si="32"/>
        <v>FAMEDPP022027</v>
      </c>
      <c r="G507" t="s">
        <v>1809</v>
      </c>
      <c r="H507" t="s">
        <v>1476</v>
      </c>
      <c r="I507" s="38" t="str">
        <f>VLOOKUP(J507,Planilha2!B:C,2,0)</f>
        <v>PP02</v>
      </c>
      <c r="J507" s="93" t="s">
        <v>1701</v>
      </c>
      <c r="K507" s="93" t="s">
        <v>145</v>
      </c>
      <c r="L507" s="93" t="s">
        <v>1038</v>
      </c>
      <c r="M507" s="93" t="s">
        <v>1040</v>
      </c>
      <c r="N507" s="93" t="s">
        <v>1036</v>
      </c>
      <c r="O507" s="97" t="s">
        <v>1824</v>
      </c>
      <c r="P507" s="93" t="s">
        <v>69</v>
      </c>
      <c r="Q507" s="98">
        <v>4</v>
      </c>
      <c r="R507" s="98">
        <v>4</v>
      </c>
      <c r="S507" s="98">
        <v>4</v>
      </c>
      <c r="T507" s="98">
        <v>4</v>
      </c>
      <c r="U507" s="98">
        <v>4</v>
      </c>
      <c r="V507" s="98">
        <v>4</v>
      </c>
      <c r="W507" s="98">
        <v>4</v>
      </c>
      <c r="X507" s="94" t="s">
        <v>142</v>
      </c>
      <c r="Y507" s="94" t="s">
        <v>172</v>
      </c>
      <c r="Z507" s="94" t="s">
        <v>1441</v>
      </c>
      <c r="AA507" s="110" t="s">
        <v>273</v>
      </c>
      <c r="AB507" s="94" t="s">
        <v>144</v>
      </c>
      <c r="AC507" s="94"/>
      <c r="AD507" s="94" t="s">
        <v>1809</v>
      </c>
      <c r="AE507" s="93" t="s">
        <v>1030</v>
      </c>
    </row>
    <row r="508" spans="1:31" ht="45" hidden="1">
      <c r="A508" t="str">
        <f t="shared" si="29"/>
        <v>FAMEDPP032022</v>
      </c>
      <c r="B508" t="str">
        <f t="shared" si="30"/>
        <v>FAMEDPP032023</v>
      </c>
      <c r="C508" t="str">
        <f t="shared" si="31"/>
        <v>FAMEDPP032024</v>
      </c>
      <c r="D508" t="str">
        <f t="shared" si="32"/>
        <v>FAMEDPP032025</v>
      </c>
      <c r="E508" t="str">
        <f t="shared" si="32"/>
        <v>FAMEDPP032026</v>
      </c>
      <c r="F508" t="str">
        <f t="shared" si="32"/>
        <v>FAMEDPP032027</v>
      </c>
      <c r="G508" t="s">
        <v>1809</v>
      </c>
      <c r="H508" t="s">
        <v>1476</v>
      </c>
      <c r="I508" s="38" t="str">
        <f>VLOOKUP(J508,Planilha2!B:C,2,0)</f>
        <v>PP03</v>
      </c>
      <c r="J508" s="93" t="s">
        <v>1704</v>
      </c>
      <c r="K508" s="93" t="s">
        <v>145</v>
      </c>
      <c r="L508" s="93" t="s">
        <v>1705</v>
      </c>
      <c r="M508" s="93" t="s">
        <v>139</v>
      </c>
      <c r="N508" s="93" t="s">
        <v>1036</v>
      </c>
      <c r="O508" s="97" t="s">
        <v>1620</v>
      </c>
      <c r="P508" s="93" t="s">
        <v>309</v>
      </c>
      <c r="Q508" s="98">
        <v>246</v>
      </c>
      <c r="R508" s="98">
        <v>246</v>
      </c>
      <c r="S508" s="98">
        <v>246</v>
      </c>
      <c r="T508" s="98">
        <v>246</v>
      </c>
      <c r="U508" s="98">
        <v>246</v>
      </c>
      <c r="V508" s="98">
        <v>246</v>
      </c>
      <c r="W508" s="98">
        <v>246</v>
      </c>
      <c r="X508" s="94" t="s">
        <v>171</v>
      </c>
      <c r="Y508" s="94" t="s">
        <v>172</v>
      </c>
      <c r="Z508" s="94" t="s">
        <v>1441</v>
      </c>
      <c r="AA508" s="110" t="s">
        <v>273</v>
      </c>
      <c r="AB508" s="94" t="s">
        <v>144</v>
      </c>
      <c r="AC508" s="94"/>
      <c r="AD508" s="94" t="s">
        <v>1809</v>
      </c>
      <c r="AE508" s="93" t="s">
        <v>1030</v>
      </c>
    </row>
    <row r="509" spans="1:31" ht="45" hidden="1">
      <c r="A509" t="str">
        <f t="shared" si="29"/>
        <v>FAMEDPP012022</v>
      </c>
      <c r="B509" t="str">
        <f t="shared" si="30"/>
        <v>FAMEDPP012023</v>
      </c>
      <c r="C509" t="str">
        <f t="shared" si="31"/>
        <v>FAMEDPP012024</v>
      </c>
      <c r="D509" t="str">
        <f t="shared" si="32"/>
        <v>FAMEDPP012025</v>
      </c>
      <c r="E509" t="str">
        <f t="shared" si="32"/>
        <v>FAMEDPP012026</v>
      </c>
      <c r="F509" t="str">
        <f t="shared" si="32"/>
        <v>FAMEDPP012027</v>
      </c>
      <c r="G509" t="s">
        <v>1809</v>
      </c>
      <c r="H509" t="s">
        <v>1476</v>
      </c>
      <c r="I509" s="38" t="str">
        <f>VLOOKUP(J509,Planilha2!B:C,2,0)</f>
        <v>PP01</v>
      </c>
      <c r="J509" s="93" t="s">
        <v>1706</v>
      </c>
      <c r="K509" s="93" t="s">
        <v>145</v>
      </c>
      <c r="L509" s="93" t="s">
        <v>1825</v>
      </c>
      <c r="M509" s="93" t="s">
        <v>139</v>
      </c>
      <c r="N509" s="93" t="s">
        <v>1036</v>
      </c>
      <c r="O509" s="97" t="s">
        <v>1488</v>
      </c>
      <c r="P509" s="93" t="s">
        <v>994</v>
      </c>
      <c r="Q509" s="98">
        <v>4</v>
      </c>
      <c r="R509" s="98">
        <v>4</v>
      </c>
      <c r="S509" s="98">
        <v>4</v>
      </c>
      <c r="T509" s="98">
        <v>5</v>
      </c>
      <c r="U509" s="98">
        <v>5</v>
      </c>
      <c r="V509" s="98">
        <v>5</v>
      </c>
      <c r="W509" s="98">
        <v>6</v>
      </c>
      <c r="X509" s="94" t="s">
        <v>142</v>
      </c>
      <c r="Y509" s="94" t="s">
        <v>172</v>
      </c>
      <c r="Z509" s="94" t="s">
        <v>1441</v>
      </c>
      <c r="AA509" s="110" t="s">
        <v>273</v>
      </c>
      <c r="AB509" s="94" t="s">
        <v>144</v>
      </c>
      <c r="AC509" s="94"/>
      <c r="AD509" s="94" t="s">
        <v>1809</v>
      </c>
      <c r="AE509" s="93" t="s">
        <v>1030</v>
      </c>
    </row>
    <row r="510" spans="1:31" ht="45" hidden="1">
      <c r="A510" t="str">
        <f t="shared" si="29"/>
        <v>FAMEDExcluído2022</v>
      </c>
      <c r="B510" t="str">
        <f t="shared" si="30"/>
        <v>FAMEDExcluído2023</v>
      </c>
      <c r="C510" t="str">
        <f t="shared" si="31"/>
        <v>FAMEDExcluído2024</v>
      </c>
      <c r="D510" t="str">
        <f t="shared" si="32"/>
        <v>FAMEDExcluído2025</v>
      </c>
      <c r="E510" t="str">
        <f t="shared" si="32"/>
        <v>FAMEDExcluído2026</v>
      </c>
      <c r="F510" t="str">
        <f t="shared" si="32"/>
        <v>FAMEDExcluído2027</v>
      </c>
      <c r="G510" t="s">
        <v>1809</v>
      </c>
      <c r="H510" t="s">
        <v>1476</v>
      </c>
      <c r="I510" s="38" t="str">
        <f>VLOOKUP(J510,Planilha2!B:C,2,0)</f>
        <v>Excluído</v>
      </c>
      <c r="J510" s="93" t="s">
        <v>1489</v>
      </c>
      <c r="K510" s="93" t="s">
        <v>165</v>
      </c>
      <c r="L510" s="93" t="s">
        <v>1490</v>
      </c>
      <c r="M510" s="93" t="s">
        <v>139</v>
      </c>
      <c r="N510" s="93" t="s">
        <v>1036</v>
      </c>
      <c r="O510" s="97" t="s">
        <v>1627</v>
      </c>
      <c r="P510" s="93" t="s">
        <v>1070</v>
      </c>
      <c r="Q510" s="98">
        <v>22</v>
      </c>
      <c r="R510" s="98">
        <v>30</v>
      </c>
      <c r="S510" s="98">
        <v>30</v>
      </c>
      <c r="T510" s="98">
        <v>30</v>
      </c>
      <c r="U510" s="98">
        <v>30</v>
      </c>
      <c r="V510" s="98">
        <v>30</v>
      </c>
      <c r="W510" s="98">
        <v>30</v>
      </c>
      <c r="X510" s="94" t="s">
        <v>142</v>
      </c>
      <c r="Y510" s="94" t="s">
        <v>172</v>
      </c>
      <c r="Z510" s="94" t="s">
        <v>1441</v>
      </c>
      <c r="AA510" s="110" t="s">
        <v>273</v>
      </c>
      <c r="AB510" s="94" t="s">
        <v>144</v>
      </c>
      <c r="AC510" s="94"/>
      <c r="AD510" s="94" t="s">
        <v>1809</v>
      </c>
      <c r="AE510" s="93" t="s">
        <v>1030</v>
      </c>
    </row>
    <row r="511" spans="1:31" ht="45" hidden="1">
      <c r="A511" t="str">
        <f t="shared" si="29"/>
        <v>FAMEDExcluído2022</v>
      </c>
      <c r="B511" t="str">
        <f t="shared" si="30"/>
        <v>FAMEDExcluído2023</v>
      </c>
      <c r="C511" t="str">
        <f t="shared" si="31"/>
        <v>FAMEDExcluído2024</v>
      </c>
      <c r="D511" t="str">
        <f t="shared" si="32"/>
        <v>FAMEDExcluído2025</v>
      </c>
      <c r="E511" t="str">
        <f t="shared" si="32"/>
        <v>FAMEDExcluído2026</v>
      </c>
      <c r="F511" t="str">
        <f t="shared" si="32"/>
        <v>FAMEDExcluído2027</v>
      </c>
      <c r="G511" t="s">
        <v>1809</v>
      </c>
      <c r="H511" t="s">
        <v>1476</v>
      </c>
      <c r="I511" s="38" t="str">
        <f>VLOOKUP(J511,Planilha2!B:C,2,0)</f>
        <v>Excluído</v>
      </c>
      <c r="J511" s="93" t="s">
        <v>1493</v>
      </c>
      <c r="K511" s="93" t="s">
        <v>165</v>
      </c>
      <c r="L511" s="93" t="s">
        <v>1494</v>
      </c>
      <c r="M511" s="93" t="s">
        <v>139</v>
      </c>
      <c r="N511" s="93" t="s">
        <v>1036</v>
      </c>
      <c r="O511" s="97" t="s">
        <v>1630</v>
      </c>
      <c r="P511" s="93" t="s">
        <v>1070</v>
      </c>
      <c r="Q511" s="98">
        <v>22</v>
      </c>
      <c r="R511" s="98">
        <v>30</v>
      </c>
      <c r="S511" s="98">
        <v>30</v>
      </c>
      <c r="T511" s="98">
        <v>30</v>
      </c>
      <c r="U511" s="98">
        <v>30</v>
      </c>
      <c r="V511" s="98">
        <v>30</v>
      </c>
      <c r="W511" s="98">
        <v>30</v>
      </c>
      <c r="X511" s="94" t="s">
        <v>142</v>
      </c>
      <c r="Y511" s="94" t="s">
        <v>172</v>
      </c>
      <c r="Z511" s="94" t="s">
        <v>1441</v>
      </c>
      <c r="AA511" s="110" t="s">
        <v>273</v>
      </c>
      <c r="AB511" s="94" t="s">
        <v>144</v>
      </c>
      <c r="AC511" s="94"/>
      <c r="AD511" s="94" t="s">
        <v>1809</v>
      </c>
      <c r="AE511" s="93" t="s">
        <v>1030</v>
      </c>
    </row>
    <row r="512" spans="1:31" ht="45" hidden="1">
      <c r="A512" t="str">
        <f t="shared" si="29"/>
        <v>FAMEDPP042022</v>
      </c>
      <c r="B512" t="str">
        <f t="shared" si="30"/>
        <v>FAMEDPP042023</v>
      </c>
      <c r="C512" t="str">
        <f t="shared" si="31"/>
        <v>FAMEDPP042024</v>
      </c>
      <c r="D512" t="str">
        <f t="shared" si="32"/>
        <v>FAMEDPP042025</v>
      </c>
      <c r="E512" t="str">
        <f t="shared" si="32"/>
        <v>FAMEDPP042026</v>
      </c>
      <c r="F512" t="str">
        <f t="shared" si="32"/>
        <v>FAMEDPP042027</v>
      </c>
      <c r="G512" t="s">
        <v>1809</v>
      </c>
      <c r="H512" t="s">
        <v>1476</v>
      </c>
      <c r="I512" s="38" t="str">
        <f>VLOOKUP(J512,Planilha2!B:C,2,0)</f>
        <v>PP04</v>
      </c>
      <c r="J512" s="93" t="s">
        <v>1495</v>
      </c>
      <c r="K512" s="93" t="s">
        <v>165</v>
      </c>
      <c r="L512" s="93" t="s">
        <v>1496</v>
      </c>
      <c r="M512" s="93" t="s">
        <v>139</v>
      </c>
      <c r="N512" s="93" t="s">
        <v>1036</v>
      </c>
      <c r="O512" s="97" t="s">
        <v>1826</v>
      </c>
      <c r="P512" s="93" t="s">
        <v>44</v>
      </c>
      <c r="Q512" s="98">
        <v>1</v>
      </c>
      <c r="R512" s="98">
        <v>2</v>
      </c>
      <c r="S512" s="98">
        <v>2</v>
      </c>
      <c r="T512" s="98">
        <v>2</v>
      </c>
      <c r="U512" s="98">
        <v>2</v>
      </c>
      <c r="V512" s="98">
        <v>2</v>
      </c>
      <c r="W512" s="98">
        <v>2</v>
      </c>
      <c r="X512" s="94" t="s">
        <v>142</v>
      </c>
      <c r="Y512" s="94" t="s">
        <v>172</v>
      </c>
      <c r="Z512" s="94" t="s">
        <v>1441</v>
      </c>
      <c r="AA512" s="110" t="s">
        <v>273</v>
      </c>
      <c r="AB512" s="94" t="s">
        <v>144</v>
      </c>
      <c r="AC512" s="94"/>
      <c r="AD512" s="94" t="s">
        <v>1809</v>
      </c>
      <c r="AE512" s="93" t="s">
        <v>1030</v>
      </c>
    </row>
    <row r="513" spans="1:31" ht="45" hidden="1">
      <c r="A513" t="str">
        <f t="shared" si="29"/>
        <v>FAMED?2022</v>
      </c>
      <c r="B513" t="str">
        <f t="shared" si="30"/>
        <v>FAMED?2023</v>
      </c>
      <c r="C513" t="str">
        <f t="shared" si="31"/>
        <v>FAMED?2024</v>
      </c>
      <c r="D513" t="str">
        <f t="shared" si="32"/>
        <v>FAMED?2025</v>
      </c>
      <c r="E513" t="str">
        <f t="shared" si="32"/>
        <v>FAMED?2026</v>
      </c>
      <c r="F513" t="str">
        <f t="shared" si="32"/>
        <v>FAMED?2027</v>
      </c>
      <c r="G513" t="s">
        <v>1809</v>
      </c>
      <c r="H513" t="s">
        <v>1476</v>
      </c>
      <c r="I513" s="38" t="str">
        <f>VLOOKUP(J513,Planilha2!B:C,2,0)</f>
        <v>?</v>
      </c>
      <c r="J513" s="93" t="s">
        <v>1497</v>
      </c>
      <c r="K513" s="93" t="s">
        <v>165</v>
      </c>
      <c r="L513" s="93" t="s">
        <v>1498</v>
      </c>
      <c r="M513" s="93" t="s">
        <v>139</v>
      </c>
      <c r="N513" s="93" t="s">
        <v>1036</v>
      </c>
      <c r="O513" s="97" t="s">
        <v>1827</v>
      </c>
      <c r="P513" s="93"/>
      <c r="Q513" s="98">
        <v>44</v>
      </c>
      <c r="R513" s="98">
        <v>44</v>
      </c>
      <c r="S513" s="98">
        <v>44</v>
      </c>
      <c r="T513" s="98">
        <v>44</v>
      </c>
      <c r="U513" s="98">
        <v>44</v>
      </c>
      <c r="V513" s="98">
        <v>44</v>
      </c>
      <c r="W513" s="98">
        <v>44</v>
      </c>
      <c r="X513" s="94" t="s">
        <v>142</v>
      </c>
      <c r="Y513" s="94" t="s">
        <v>172</v>
      </c>
      <c r="Z513" s="94" t="s">
        <v>1441</v>
      </c>
      <c r="AA513" s="110"/>
      <c r="AB513" s="94" t="s">
        <v>144</v>
      </c>
      <c r="AC513" s="94"/>
      <c r="AD513" s="94" t="s">
        <v>1809</v>
      </c>
      <c r="AE513" s="93" t="s">
        <v>1030</v>
      </c>
    </row>
    <row r="514" spans="1:31" ht="45" hidden="1">
      <c r="A514" t="str">
        <f t="shared" si="29"/>
        <v>FAMEDPP052022</v>
      </c>
      <c r="B514" t="str">
        <f t="shared" si="30"/>
        <v>FAMEDPP052023</v>
      </c>
      <c r="C514" t="str">
        <f t="shared" si="31"/>
        <v>FAMEDPP052024</v>
      </c>
      <c r="D514" t="str">
        <f t="shared" si="32"/>
        <v>FAMEDPP052025</v>
      </c>
      <c r="E514" t="str">
        <f t="shared" si="32"/>
        <v>FAMEDPP052026</v>
      </c>
      <c r="F514" t="str">
        <f t="shared" si="32"/>
        <v>FAMEDPP052027</v>
      </c>
      <c r="G514" t="s">
        <v>1809</v>
      </c>
      <c r="H514" t="s">
        <v>1476</v>
      </c>
      <c r="I514" s="38" t="str">
        <f>VLOOKUP(J514,Planilha2!B:C,2,0)</f>
        <v>PP05</v>
      </c>
      <c r="J514" s="93" t="s">
        <v>1047</v>
      </c>
      <c r="K514" s="93" t="s">
        <v>165</v>
      </c>
      <c r="L514" s="93" t="s">
        <v>1828</v>
      </c>
      <c r="M514" s="93" t="s">
        <v>139</v>
      </c>
      <c r="N514" s="93" t="s">
        <v>1036</v>
      </c>
      <c r="O514" s="97" t="s">
        <v>1829</v>
      </c>
      <c r="P514" s="93"/>
      <c r="Q514" s="98">
        <v>290</v>
      </c>
      <c r="R514" s="98">
        <v>290</v>
      </c>
      <c r="S514" s="98">
        <v>290</v>
      </c>
      <c r="T514" s="98">
        <v>290</v>
      </c>
      <c r="U514" s="98">
        <v>290</v>
      </c>
      <c r="V514" s="98">
        <v>290</v>
      </c>
      <c r="W514" s="98">
        <v>290</v>
      </c>
      <c r="X514" s="94" t="s">
        <v>142</v>
      </c>
      <c r="Y514" s="94" t="s">
        <v>172</v>
      </c>
      <c r="Z514" s="94" t="s">
        <v>1441</v>
      </c>
      <c r="AA514" s="110"/>
      <c r="AB514" s="94" t="s">
        <v>144</v>
      </c>
      <c r="AC514" s="94"/>
      <c r="AD514" s="94" t="s">
        <v>1809</v>
      </c>
      <c r="AE514" s="93" t="s">
        <v>1030</v>
      </c>
    </row>
    <row r="515" spans="1:31" ht="45" hidden="1">
      <c r="A515" t="str">
        <f t="shared" si="29"/>
        <v>FAMEDPP062022</v>
      </c>
      <c r="B515" t="str">
        <f t="shared" si="30"/>
        <v>FAMEDPP062023</v>
      </c>
      <c r="C515" t="str">
        <f t="shared" si="31"/>
        <v>FAMEDPP062024</v>
      </c>
      <c r="D515" t="str">
        <f t="shared" si="32"/>
        <v>FAMEDPP062025</v>
      </c>
      <c r="E515" t="str">
        <f t="shared" si="32"/>
        <v>FAMEDPP062026</v>
      </c>
      <c r="F515" t="str">
        <f t="shared" si="32"/>
        <v>FAMEDPP062027</v>
      </c>
      <c r="G515" t="s">
        <v>1809</v>
      </c>
      <c r="H515" t="s">
        <v>1476</v>
      </c>
      <c r="I515" s="38" t="str">
        <f>VLOOKUP(J515,Planilha2!B:C,2,0)</f>
        <v>PP06</v>
      </c>
      <c r="J515" s="93" t="s">
        <v>1050</v>
      </c>
      <c r="K515" s="93" t="s">
        <v>165</v>
      </c>
      <c r="L515" s="93" t="s">
        <v>1713</v>
      </c>
      <c r="M515" s="93" t="s">
        <v>139</v>
      </c>
      <c r="N515" s="93" t="s">
        <v>1036</v>
      </c>
      <c r="O515" s="97" t="s">
        <v>1799</v>
      </c>
      <c r="P515" s="93"/>
      <c r="Q515" s="98">
        <v>15</v>
      </c>
      <c r="R515" s="98">
        <v>15</v>
      </c>
      <c r="S515" s="98">
        <v>18</v>
      </c>
      <c r="T515" s="98">
        <v>18</v>
      </c>
      <c r="U515" s="98">
        <v>18</v>
      </c>
      <c r="V515" s="98">
        <v>18</v>
      </c>
      <c r="W515" s="98">
        <v>18</v>
      </c>
      <c r="X515" s="94" t="s">
        <v>142</v>
      </c>
      <c r="Y515" s="94" t="s">
        <v>172</v>
      </c>
      <c r="Z515" s="94" t="s">
        <v>1441</v>
      </c>
      <c r="AA515" s="110"/>
      <c r="AB515" s="94" t="s">
        <v>144</v>
      </c>
      <c r="AC515" s="94"/>
      <c r="AD515" s="94" t="s">
        <v>1809</v>
      </c>
      <c r="AE515" s="93" t="s">
        <v>1030</v>
      </c>
    </row>
    <row r="516" spans="1:31" ht="45" hidden="1">
      <c r="A516" t="str">
        <f t="shared" ref="A516:A579" si="33">$G516&amp;$I516&amp;R$1</f>
        <v>FAMEDPP072022</v>
      </c>
      <c r="B516" t="str">
        <f t="shared" ref="B516:B579" si="34">$G516&amp;$I516&amp;S$1</f>
        <v>FAMEDPP072023</v>
      </c>
      <c r="C516" t="str">
        <f t="shared" ref="C516:C579" si="35">$G516&amp;$I516&amp;T$1</f>
        <v>FAMEDPP072024</v>
      </c>
      <c r="D516" t="str">
        <f t="shared" ref="D516:F579" si="36">$G516&amp;$I516&amp;U$1</f>
        <v>FAMEDPP072025</v>
      </c>
      <c r="E516" t="str">
        <f t="shared" si="36"/>
        <v>FAMEDPP072026</v>
      </c>
      <c r="F516" t="str">
        <f t="shared" si="36"/>
        <v>FAMEDPP072027</v>
      </c>
      <c r="G516" t="s">
        <v>1809</v>
      </c>
      <c r="H516" t="s">
        <v>1476</v>
      </c>
      <c r="I516" s="38" t="str">
        <f>VLOOKUP(J516,Planilha2!B:C,2,0)</f>
        <v>PP07</v>
      </c>
      <c r="J516" s="93" t="s">
        <v>1054</v>
      </c>
      <c r="K516" s="93" t="s">
        <v>165</v>
      </c>
      <c r="L516" s="93" t="s">
        <v>1830</v>
      </c>
      <c r="M516" s="93" t="s">
        <v>139</v>
      </c>
      <c r="N516" s="93" t="s">
        <v>1036</v>
      </c>
      <c r="O516" s="97" t="s">
        <v>1800</v>
      </c>
      <c r="P516" s="93"/>
      <c r="Q516" s="98">
        <v>73</v>
      </c>
      <c r="R516" s="98">
        <v>73</v>
      </c>
      <c r="S516" s="98">
        <v>93</v>
      </c>
      <c r="T516" s="98">
        <v>93</v>
      </c>
      <c r="U516" s="98">
        <v>93</v>
      </c>
      <c r="V516" s="98">
        <v>93</v>
      </c>
      <c r="W516" s="98">
        <v>93</v>
      </c>
      <c r="X516" s="94" t="s">
        <v>142</v>
      </c>
      <c r="Y516" s="94" t="s">
        <v>172</v>
      </c>
      <c r="Z516" s="94" t="s">
        <v>1441</v>
      </c>
      <c r="AA516" s="110"/>
      <c r="AB516" s="94" t="s">
        <v>144</v>
      </c>
      <c r="AC516" s="94"/>
      <c r="AD516" s="94" t="s">
        <v>1809</v>
      </c>
      <c r="AE516" s="93" t="s">
        <v>1030</v>
      </c>
    </row>
    <row r="517" spans="1:31" ht="93.75" hidden="1">
      <c r="A517" t="str">
        <f t="shared" si="33"/>
        <v>FAMEDPP082022</v>
      </c>
      <c r="B517" t="str">
        <f t="shared" si="34"/>
        <v>FAMEDPP082023</v>
      </c>
      <c r="C517" t="str">
        <f t="shared" si="35"/>
        <v>FAMEDPP082024</v>
      </c>
      <c r="D517" t="str">
        <f t="shared" si="36"/>
        <v>FAMEDPP082025</v>
      </c>
      <c r="E517" t="str">
        <f t="shared" si="36"/>
        <v>FAMEDPP082026</v>
      </c>
      <c r="F517" t="str">
        <f t="shared" si="36"/>
        <v>FAMEDPP082027</v>
      </c>
      <c r="G517" t="s">
        <v>1809</v>
      </c>
      <c r="H517" t="s">
        <v>1476</v>
      </c>
      <c r="I517" s="38" t="s">
        <v>112</v>
      </c>
      <c r="J517" s="93" t="s">
        <v>1831</v>
      </c>
      <c r="K517" s="93" t="s">
        <v>165</v>
      </c>
      <c r="L517" s="93" t="s">
        <v>1058</v>
      </c>
      <c r="M517" s="93" t="s">
        <v>381</v>
      </c>
      <c r="N517" s="93" t="s">
        <v>1501</v>
      </c>
      <c r="O517" s="97" t="s">
        <v>1502</v>
      </c>
      <c r="P517" s="93" t="s">
        <v>44</v>
      </c>
      <c r="Q517" s="98">
        <v>85</v>
      </c>
      <c r="R517" s="98">
        <v>90</v>
      </c>
      <c r="S517" s="98">
        <v>90</v>
      </c>
      <c r="T517" s="98">
        <v>90</v>
      </c>
      <c r="U517" s="98">
        <v>90</v>
      </c>
      <c r="V517" s="98">
        <v>90</v>
      </c>
      <c r="W517" s="98">
        <v>90</v>
      </c>
      <c r="X517" s="94" t="s">
        <v>142</v>
      </c>
      <c r="Y517" s="94" t="s">
        <v>172</v>
      </c>
      <c r="Z517" s="94" t="s">
        <v>1441</v>
      </c>
      <c r="AA517" s="110" t="s">
        <v>273</v>
      </c>
      <c r="AB517" s="94" t="s">
        <v>144</v>
      </c>
      <c r="AC517" s="94"/>
      <c r="AD517" s="94" t="s">
        <v>1809</v>
      </c>
      <c r="AE517" s="93" t="s">
        <v>1030</v>
      </c>
    </row>
    <row r="518" spans="1:31" ht="55.5" hidden="1">
      <c r="A518" t="str">
        <f t="shared" si="33"/>
        <v>FAMEDPP092022</v>
      </c>
      <c r="B518" t="str">
        <f t="shared" si="34"/>
        <v>FAMEDPP092023</v>
      </c>
      <c r="C518" t="str">
        <f t="shared" si="35"/>
        <v>FAMEDPP092024</v>
      </c>
      <c r="D518" t="str">
        <f t="shared" si="36"/>
        <v>FAMEDPP092025</v>
      </c>
      <c r="E518" t="str">
        <f t="shared" si="36"/>
        <v>FAMEDPP092026</v>
      </c>
      <c r="F518" t="str">
        <f t="shared" si="36"/>
        <v>FAMEDPP092027</v>
      </c>
      <c r="G518" t="s">
        <v>1809</v>
      </c>
      <c r="H518" t="s">
        <v>1476</v>
      </c>
      <c r="I518" s="38" t="s">
        <v>113</v>
      </c>
      <c r="J518" s="93" t="s">
        <v>1832</v>
      </c>
      <c r="K518" s="93" t="s">
        <v>145</v>
      </c>
      <c r="L518" s="93" t="s">
        <v>1833</v>
      </c>
      <c r="M518" s="93" t="s">
        <v>164</v>
      </c>
      <c r="N518" s="93" t="s">
        <v>1501</v>
      </c>
      <c r="O518" s="97" t="s">
        <v>1635</v>
      </c>
      <c r="P518" s="93" t="s">
        <v>44</v>
      </c>
      <c r="Q518" s="98">
        <v>67</v>
      </c>
      <c r="R518" s="98">
        <v>67</v>
      </c>
      <c r="S518" s="98">
        <v>67</v>
      </c>
      <c r="T518" s="98">
        <v>70</v>
      </c>
      <c r="U518" s="98">
        <v>73</v>
      </c>
      <c r="V518" s="98">
        <v>73</v>
      </c>
      <c r="W518" s="98">
        <v>73</v>
      </c>
      <c r="X518" s="94" t="s">
        <v>142</v>
      </c>
      <c r="Y518" s="94" t="s">
        <v>172</v>
      </c>
      <c r="Z518" s="94" t="s">
        <v>1441</v>
      </c>
      <c r="AA518" s="110" t="s">
        <v>273</v>
      </c>
      <c r="AB518" s="94" t="s">
        <v>144</v>
      </c>
      <c r="AC518" s="94"/>
      <c r="AD518" s="94" t="s">
        <v>1809</v>
      </c>
      <c r="AE518" s="93" t="s">
        <v>1030</v>
      </c>
    </row>
    <row r="519" spans="1:31" ht="45" hidden="1">
      <c r="A519" t="str">
        <f t="shared" si="33"/>
        <v>FAMEDPP102022</v>
      </c>
      <c r="B519" t="str">
        <f t="shared" si="34"/>
        <v>FAMEDPP102023</v>
      </c>
      <c r="C519" t="str">
        <f t="shared" si="35"/>
        <v>FAMEDPP102024</v>
      </c>
      <c r="D519" t="str">
        <f t="shared" si="36"/>
        <v>FAMEDPP102025</v>
      </c>
      <c r="E519" t="str">
        <f t="shared" si="36"/>
        <v>FAMEDPP102026</v>
      </c>
      <c r="F519" t="str">
        <f t="shared" si="36"/>
        <v>FAMEDPP102027</v>
      </c>
      <c r="G519" t="s">
        <v>1809</v>
      </c>
      <c r="H519" t="s">
        <v>1476</v>
      </c>
      <c r="I519" s="38" t="str">
        <f>VLOOKUP(J519,Planilha2!B:C,2,0)</f>
        <v>PP10</v>
      </c>
      <c r="J519" s="93" t="s">
        <v>1063</v>
      </c>
      <c r="K519" s="93" t="s">
        <v>145</v>
      </c>
      <c r="L519" s="93" t="s">
        <v>1834</v>
      </c>
      <c r="M519" s="93" t="s">
        <v>164</v>
      </c>
      <c r="N519" s="93" t="s">
        <v>1501</v>
      </c>
      <c r="O519" s="97" t="s">
        <v>1509</v>
      </c>
      <c r="P519" s="93" t="s">
        <v>749</v>
      </c>
      <c r="Q519" s="98">
        <v>15</v>
      </c>
      <c r="R519" s="98">
        <v>15</v>
      </c>
      <c r="S519" s="98">
        <v>15</v>
      </c>
      <c r="T519" s="98">
        <v>16</v>
      </c>
      <c r="U519" s="98">
        <v>17</v>
      </c>
      <c r="V519" s="98">
        <v>18</v>
      </c>
      <c r="W519" s="98">
        <v>18</v>
      </c>
      <c r="X519" s="94" t="s">
        <v>363</v>
      </c>
      <c r="Y519" s="94" t="s">
        <v>172</v>
      </c>
      <c r="Z519" s="94" t="s">
        <v>1441</v>
      </c>
      <c r="AA519" s="110" t="s">
        <v>273</v>
      </c>
      <c r="AB519" s="94" t="s">
        <v>144</v>
      </c>
      <c r="AC519" s="94"/>
      <c r="AD519" s="94" t="s">
        <v>1809</v>
      </c>
      <c r="AE519" s="93" t="s">
        <v>1030</v>
      </c>
    </row>
    <row r="520" spans="1:31" ht="45" hidden="1">
      <c r="A520" t="str">
        <f t="shared" si="33"/>
        <v>FAMEDExcluído2022</v>
      </c>
      <c r="B520" t="str">
        <f t="shared" si="34"/>
        <v>FAMEDExcluído2023</v>
      </c>
      <c r="C520" t="str">
        <f t="shared" si="35"/>
        <v>FAMEDExcluído2024</v>
      </c>
      <c r="D520" t="str">
        <f t="shared" si="36"/>
        <v>FAMEDExcluído2025</v>
      </c>
      <c r="E520" t="str">
        <f t="shared" si="36"/>
        <v>FAMEDExcluído2026</v>
      </c>
      <c r="F520" t="str">
        <f t="shared" si="36"/>
        <v>FAMEDExcluído2027</v>
      </c>
      <c r="G520" t="s">
        <v>1809</v>
      </c>
      <c r="H520" t="s">
        <v>1476</v>
      </c>
      <c r="I520" s="38" t="str">
        <f>VLOOKUP(J520,Planilha2!B:C,2,0)</f>
        <v>Excluído</v>
      </c>
      <c r="J520" s="93" t="s">
        <v>1511</v>
      </c>
      <c r="K520" s="93" t="s">
        <v>165</v>
      </c>
      <c r="L520" s="93" t="s">
        <v>1512</v>
      </c>
      <c r="M520" s="93" t="s">
        <v>164</v>
      </c>
      <c r="N520" s="93" t="s">
        <v>1501</v>
      </c>
      <c r="O520" s="94" t="s">
        <v>1638</v>
      </c>
      <c r="P520" s="93" t="s">
        <v>44</v>
      </c>
      <c r="Q520" s="94">
        <v>39</v>
      </c>
      <c r="R520" s="94">
        <v>39</v>
      </c>
      <c r="S520" s="94">
        <v>39</v>
      </c>
      <c r="T520" s="94">
        <v>40</v>
      </c>
      <c r="U520" s="94">
        <v>40</v>
      </c>
      <c r="V520" s="94">
        <v>42</v>
      </c>
      <c r="W520" s="94">
        <v>42</v>
      </c>
      <c r="X520" s="94" t="s">
        <v>363</v>
      </c>
      <c r="Y520" s="94" t="s">
        <v>172</v>
      </c>
      <c r="Z520" s="94" t="s">
        <v>1441</v>
      </c>
      <c r="AA520" s="110" t="s">
        <v>273</v>
      </c>
      <c r="AB520" s="94" t="s">
        <v>144</v>
      </c>
      <c r="AC520" s="94"/>
      <c r="AD520" s="94" t="s">
        <v>1809</v>
      </c>
      <c r="AE520" s="93" t="s">
        <v>1030</v>
      </c>
    </row>
    <row r="521" spans="1:31" ht="45" hidden="1">
      <c r="A521" t="str">
        <f t="shared" si="33"/>
        <v>FAMEDExcluído2022</v>
      </c>
      <c r="B521" t="str">
        <f t="shared" si="34"/>
        <v>FAMEDExcluído2023</v>
      </c>
      <c r="C521" t="str">
        <f t="shared" si="35"/>
        <v>FAMEDExcluído2024</v>
      </c>
      <c r="D521" t="str">
        <f t="shared" si="36"/>
        <v>FAMEDExcluído2025</v>
      </c>
      <c r="E521" t="str">
        <f t="shared" si="36"/>
        <v>FAMEDExcluído2026</v>
      </c>
      <c r="F521" t="str">
        <f t="shared" si="36"/>
        <v>FAMEDExcluído2027</v>
      </c>
      <c r="G521" t="s">
        <v>1809</v>
      </c>
      <c r="H521" t="s">
        <v>1476</v>
      </c>
      <c r="I521" s="38" t="str">
        <f>VLOOKUP(J521,Planilha2!B:C,2,0)</f>
        <v>Excluído</v>
      </c>
      <c r="J521" s="93" t="s">
        <v>1067</v>
      </c>
      <c r="K521" s="93" t="s">
        <v>145</v>
      </c>
      <c r="L521" s="93" t="s">
        <v>1068</v>
      </c>
      <c r="M521" s="93" t="s">
        <v>164</v>
      </c>
      <c r="N521" s="93" t="s">
        <v>1501</v>
      </c>
      <c r="O521" s="94" t="s">
        <v>1513</v>
      </c>
      <c r="P521" s="93" t="s">
        <v>1070</v>
      </c>
      <c r="Q521" s="94">
        <v>240</v>
      </c>
      <c r="R521" s="94">
        <v>240</v>
      </c>
      <c r="S521" s="94">
        <v>240</v>
      </c>
      <c r="T521" s="94">
        <v>245</v>
      </c>
      <c r="U521" s="94">
        <v>245</v>
      </c>
      <c r="V521" s="94">
        <v>250</v>
      </c>
      <c r="W521" s="94">
        <v>250</v>
      </c>
      <c r="X521" s="94" t="s">
        <v>363</v>
      </c>
      <c r="Y521" s="94" t="s">
        <v>172</v>
      </c>
      <c r="Z521" s="94" t="s">
        <v>1441</v>
      </c>
      <c r="AA521" s="110" t="s">
        <v>273</v>
      </c>
      <c r="AB521" s="94" t="s">
        <v>144</v>
      </c>
      <c r="AC521" s="94"/>
      <c r="AD521" s="94" t="s">
        <v>1809</v>
      </c>
      <c r="AE521" s="93" t="s">
        <v>1030</v>
      </c>
    </row>
    <row r="522" spans="1:31" ht="45" hidden="1">
      <c r="A522" t="str">
        <f t="shared" si="33"/>
        <v>FAMEDExcluído2022</v>
      </c>
      <c r="B522" t="str">
        <f t="shared" si="34"/>
        <v>FAMEDExcluído2023</v>
      </c>
      <c r="C522" t="str">
        <f t="shared" si="35"/>
        <v>FAMEDExcluído2024</v>
      </c>
      <c r="D522" t="str">
        <f t="shared" si="36"/>
        <v>FAMEDExcluído2025</v>
      </c>
      <c r="E522" t="str">
        <f t="shared" si="36"/>
        <v>FAMEDExcluído2026</v>
      </c>
      <c r="F522" t="str">
        <f t="shared" si="36"/>
        <v>FAMEDExcluído2027</v>
      </c>
      <c r="G522" t="s">
        <v>1809</v>
      </c>
      <c r="H522" t="s">
        <v>1476</v>
      </c>
      <c r="I522" s="38" t="str">
        <f>VLOOKUP(J522,Planilha2!B:C,2,0)</f>
        <v>Excluído</v>
      </c>
      <c r="J522" s="93" t="s">
        <v>1722</v>
      </c>
      <c r="K522" s="93" t="s">
        <v>145</v>
      </c>
      <c r="L522" s="93" t="s">
        <v>1076</v>
      </c>
      <c r="M522" s="93" t="s">
        <v>164</v>
      </c>
      <c r="N522" s="93" t="s">
        <v>1501</v>
      </c>
      <c r="O522" s="94" t="s">
        <v>1835</v>
      </c>
      <c r="P522" s="93" t="s">
        <v>1070</v>
      </c>
      <c r="Q522" s="94">
        <v>87</v>
      </c>
      <c r="R522" s="94">
        <v>87</v>
      </c>
      <c r="S522" s="94">
        <v>87</v>
      </c>
      <c r="T522" s="94">
        <v>87</v>
      </c>
      <c r="U522" s="94">
        <v>88</v>
      </c>
      <c r="V522" s="94">
        <v>89</v>
      </c>
      <c r="W522" s="94">
        <v>90</v>
      </c>
      <c r="X522" s="94" t="s">
        <v>363</v>
      </c>
      <c r="Y522" s="94" t="s">
        <v>172</v>
      </c>
      <c r="Z522" s="94" t="s">
        <v>1441</v>
      </c>
      <c r="AA522" s="110" t="s">
        <v>273</v>
      </c>
      <c r="AB522" s="94" t="s">
        <v>144</v>
      </c>
      <c r="AC522" s="94"/>
      <c r="AD522" s="94" t="s">
        <v>1809</v>
      </c>
      <c r="AE522" s="93" t="s">
        <v>1030</v>
      </c>
    </row>
    <row r="523" spans="1:31" ht="45" hidden="1">
      <c r="A523" t="str">
        <f t="shared" si="33"/>
        <v>FAMEDExcluído2022</v>
      </c>
      <c r="B523" t="str">
        <f t="shared" si="34"/>
        <v>FAMEDExcluído2023</v>
      </c>
      <c r="C523" t="str">
        <f t="shared" si="35"/>
        <v>FAMEDExcluído2024</v>
      </c>
      <c r="D523" t="str">
        <f t="shared" si="36"/>
        <v>FAMEDExcluído2025</v>
      </c>
      <c r="E523" t="str">
        <f t="shared" si="36"/>
        <v>FAMEDExcluído2026</v>
      </c>
      <c r="F523" t="str">
        <f t="shared" si="36"/>
        <v>FAMEDExcluído2027</v>
      </c>
      <c r="G523" t="s">
        <v>1809</v>
      </c>
      <c r="H523" t="s">
        <v>1476</v>
      </c>
      <c r="I523" s="38" t="str">
        <f>VLOOKUP(J523,Planilha2!B:C,2,0)</f>
        <v>Excluído</v>
      </c>
      <c r="J523" s="93" t="s">
        <v>1836</v>
      </c>
      <c r="K523" s="93" t="s">
        <v>145</v>
      </c>
      <c r="L523" s="93" t="s">
        <v>1837</v>
      </c>
      <c r="M523" s="93" t="s">
        <v>164</v>
      </c>
      <c r="N523" s="93" t="s">
        <v>1501</v>
      </c>
      <c r="O523" s="94" t="s">
        <v>1838</v>
      </c>
      <c r="P523" s="93" t="s">
        <v>1082</v>
      </c>
      <c r="Q523" s="94">
        <v>0</v>
      </c>
      <c r="R523" s="94">
        <v>0</v>
      </c>
      <c r="S523" s="94">
        <v>0</v>
      </c>
      <c r="T523" s="94">
        <v>0</v>
      </c>
      <c r="U523" s="94">
        <v>1</v>
      </c>
      <c r="V523" s="94">
        <v>1</v>
      </c>
      <c r="W523" s="94">
        <v>1</v>
      </c>
      <c r="X523" s="94" t="s">
        <v>363</v>
      </c>
      <c r="Y523" s="94" t="s">
        <v>172</v>
      </c>
      <c r="Z523" s="94" t="s">
        <v>1441</v>
      </c>
      <c r="AA523" s="110" t="s">
        <v>273</v>
      </c>
      <c r="AB523" s="94" t="s">
        <v>144</v>
      </c>
      <c r="AC523" s="94"/>
      <c r="AD523" s="94" t="s">
        <v>1809</v>
      </c>
      <c r="AE523" s="93" t="s">
        <v>1030</v>
      </c>
    </row>
    <row r="524" spans="1:31" ht="45" hidden="1">
      <c r="A524" t="str">
        <f t="shared" si="33"/>
        <v>FAMEDExcluído2022</v>
      </c>
      <c r="B524" t="str">
        <f t="shared" si="34"/>
        <v>FAMEDExcluído2023</v>
      </c>
      <c r="C524" t="str">
        <f t="shared" si="35"/>
        <v>FAMEDExcluído2024</v>
      </c>
      <c r="D524" t="str">
        <f t="shared" si="36"/>
        <v>FAMEDExcluído2025</v>
      </c>
      <c r="E524" t="str">
        <f t="shared" si="36"/>
        <v>FAMEDExcluído2026</v>
      </c>
      <c r="F524" t="str">
        <f t="shared" si="36"/>
        <v>FAMEDExcluído2027</v>
      </c>
      <c r="G524" t="s">
        <v>1809</v>
      </c>
      <c r="H524" t="s">
        <v>1476</v>
      </c>
      <c r="I524" s="38" t="str">
        <f>VLOOKUP(J524,Planilha2!B:C,2,0)</f>
        <v>Excluído</v>
      </c>
      <c r="J524" s="93" t="s">
        <v>1085</v>
      </c>
      <c r="K524" s="93" t="s">
        <v>145</v>
      </c>
      <c r="L524" s="93" t="s">
        <v>1086</v>
      </c>
      <c r="M524" s="93" t="s">
        <v>139</v>
      </c>
      <c r="N524" s="93" t="s">
        <v>1501</v>
      </c>
      <c r="O524" s="94" t="s">
        <v>1516</v>
      </c>
      <c r="P524" s="93" t="s">
        <v>1070</v>
      </c>
      <c r="Q524" s="94">
        <v>40</v>
      </c>
      <c r="R524" s="94">
        <v>40</v>
      </c>
      <c r="S524" s="94">
        <v>40</v>
      </c>
      <c r="T524" s="94">
        <v>40</v>
      </c>
      <c r="U524" s="94">
        <v>42</v>
      </c>
      <c r="V524" s="94">
        <v>45</v>
      </c>
      <c r="W524" s="94">
        <v>45</v>
      </c>
      <c r="X524" s="94" t="s">
        <v>363</v>
      </c>
      <c r="Y524" s="94" t="s">
        <v>172</v>
      </c>
      <c r="Z524" s="94" t="s">
        <v>1441</v>
      </c>
      <c r="AA524" s="110" t="s">
        <v>273</v>
      </c>
      <c r="AB524" s="94" t="s">
        <v>144</v>
      </c>
      <c r="AC524" s="94"/>
      <c r="AD524" s="94" t="s">
        <v>1809</v>
      </c>
      <c r="AE524" s="93" t="s">
        <v>1030</v>
      </c>
    </row>
    <row r="525" spans="1:31" ht="45" hidden="1">
      <c r="A525" t="str">
        <f t="shared" si="33"/>
        <v>FAMEDExcluído2022</v>
      </c>
      <c r="B525" t="str">
        <f t="shared" si="34"/>
        <v>FAMEDExcluído2023</v>
      </c>
      <c r="C525" t="str">
        <f t="shared" si="35"/>
        <v>FAMEDExcluído2024</v>
      </c>
      <c r="D525" t="str">
        <f t="shared" si="36"/>
        <v>FAMEDExcluído2025</v>
      </c>
      <c r="E525" t="str">
        <f t="shared" si="36"/>
        <v>FAMEDExcluído2026</v>
      </c>
      <c r="F525" t="str">
        <f t="shared" si="36"/>
        <v>FAMEDExcluído2027</v>
      </c>
      <c r="G525" t="s">
        <v>1809</v>
      </c>
      <c r="H525" t="s">
        <v>1476</v>
      </c>
      <c r="I525" s="38" t="str">
        <f>VLOOKUP(J525,Planilha2!B:C,2,0)</f>
        <v>Excluído</v>
      </c>
      <c r="J525" s="93" t="s">
        <v>1090</v>
      </c>
      <c r="K525" s="93" t="s">
        <v>145</v>
      </c>
      <c r="L525" s="93" t="s">
        <v>1091</v>
      </c>
      <c r="M525" s="93" t="s">
        <v>139</v>
      </c>
      <c r="N525" s="93" t="s">
        <v>1501</v>
      </c>
      <c r="O525" s="94" t="s">
        <v>1517</v>
      </c>
      <c r="P525" s="93" t="s">
        <v>1070</v>
      </c>
      <c r="Q525" s="94">
        <v>16</v>
      </c>
      <c r="R525" s="94">
        <v>16</v>
      </c>
      <c r="S525" s="94">
        <v>16</v>
      </c>
      <c r="T525" s="94">
        <v>16</v>
      </c>
      <c r="U525" s="94">
        <v>17</v>
      </c>
      <c r="V525" s="94">
        <v>18</v>
      </c>
      <c r="W525" s="94">
        <v>20</v>
      </c>
      <c r="X525" s="94" t="s">
        <v>363</v>
      </c>
      <c r="Y525" s="94" t="s">
        <v>172</v>
      </c>
      <c r="Z525" s="94" t="s">
        <v>1441</v>
      </c>
      <c r="AA525" s="110" t="s">
        <v>273</v>
      </c>
      <c r="AB525" s="94" t="s">
        <v>144</v>
      </c>
      <c r="AC525" s="94"/>
      <c r="AD525" s="94" t="s">
        <v>1809</v>
      </c>
      <c r="AE525" s="93" t="s">
        <v>1030</v>
      </c>
    </row>
    <row r="526" spans="1:31" ht="45" hidden="1">
      <c r="A526" t="str">
        <f t="shared" si="33"/>
        <v>FAMEDExcluído2022</v>
      </c>
      <c r="B526" t="str">
        <f t="shared" si="34"/>
        <v>FAMEDExcluído2023</v>
      </c>
      <c r="C526" t="str">
        <f t="shared" si="35"/>
        <v>FAMEDExcluído2024</v>
      </c>
      <c r="D526" t="str">
        <f t="shared" si="36"/>
        <v>FAMEDExcluído2025</v>
      </c>
      <c r="E526" t="str">
        <f t="shared" si="36"/>
        <v>FAMEDExcluído2026</v>
      </c>
      <c r="F526" t="str">
        <f t="shared" si="36"/>
        <v>FAMEDExcluído2027</v>
      </c>
      <c r="G526" t="s">
        <v>1809</v>
      </c>
      <c r="H526" t="s">
        <v>1476</v>
      </c>
      <c r="I526" s="38" t="str">
        <f>VLOOKUP(J526,Planilha2!B:C,2,0)</f>
        <v>Excluído</v>
      </c>
      <c r="J526" s="93" t="s">
        <v>1095</v>
      </c>
      <c r="K526" s="93" t="s">
        <v>145</v>
      </c>
      <c r="L526" s="93" t="s">
        <v>1096</v>
      </c>
      <c r="M526" s="93" t="s">
        <v>139</v>
      </c>
      <c r="N526" s="93" t="s">
        <v>1501</v>
      </c>
      <c r="O526" s="94" t="s">
        <v>1518</v>
      </c>
      <c r="P526" s="93" t="s">
        <v>1070</v>
      </c>
      <c r="Q526" s="94">
        <v>10</v>
      </c>
      <c r="R526" s="94">
        <v>10</v>
      </c>
      <c r="S526" s="94">
        <v>10</v>
      </c>
      <c r="T526" s="94">
        <v>10</v>
      </c>
      <c r="U526" s="94">
        <v>10</v>
      </c>
      <c r="V526" s="94">
        <v>11</v>
      </c>
      <c r="W526" s="94">
        <v>12</v>
      </c>
      <c r="X526" s="94" t="s">
        <v>363</v>
      </c>
      <c r="Y526" s="94" t="s">
        <v>172</v>
      </c>
      <c r="Z526" s="94" t="s">
        <v>1441</v>
      </c>
      <c r="AA526" s="110" t="s">
        <v>273</v>
      </c>
      <c r="AB526" s="94" t="s">
        <v>144</v>
      </c>
      <c r="AC526" s="94"/>
      <c r="AD526" s="94" t="s">
        <v>1809</v>
      </c>
      <c r="AE526" s="93" t="s">
        <v>1030</v>
      </c>
    </row>
    <row r="527" spans="1:31" ht="45" hidden="1">
      <c r="A527" t="str">
        <f t="shared" si="33"/>
        <v>FAMEDEC092022</v>
      </c>
      <c r="B527" t="str">
        <f t="shared" si="34"/>
        <v>FAMEDEC092023</v>
      </c>
      <c r="C527" t="str">
        <f t="shared" si="35"/>
        <v>FAMEDEC092024</v>
      </c>
      <c r="D527" t="str">
        <f t="shared" si="36"/>
        <v>FAMEDEC092025</v>
      </c>
      <c r="E527" t="str">
        <f t="shared" si="36"/>
        <v>FAMEDEC092026</v>
      </c>
      <c r="F527" t="str">
        <f t="shared" si="36"/>
        <v>FAMEDEC092027</v>
      </c>
      <c r="G527" t="s">
        <v>1809</v>
      </c>
      <c r="H527" t="s">
        <v>1519</v>
      </c>
      <c r="I527" s="38" t="str">
        <f>VLOOKUP(J527,Planilha2!B:C,2,0)</f>
        <v>EC09</v>
      </c>
      <c r="J527" s="99" t="s">
        <v>418</v>
      </c>
      <c r="K527" s="99" t="s">
        <v>165</v>
      </c>
      <c r="L527" s="99" t="s">
        <v>419</v>
      </c>
      <c r="M527" s="99" t="s">
        <v>381</v>
      </c>
      <c r="N527" s="99" t="s">
        <v>385</v>
      </c>
      <c r="O527" s="94" t="s">
        <v>1521</v>
      </c>
      <c r="P527" s="93" t="s">
        <v>44</v>
      </c>
      <c r="Q527" s="94">
        <v>57</v>
      </c>
      <c r="R527" s="94">
        <v>60</v>
      </c>
      <c r="S527" s="94">
        <v>62</v>
      </c>
      <c r="T527" s="94">
        <v>65</v>
      </c>
      <c r="U527" s="94">
        <v>66</v>
      </c>
      <c r="V527" s="94">
        <v>68</v>
      </c>
      <c r="W527" s="94">
        <v>70</v>
      </c>
      <c r="X527" s="94" t="s">
        <v>363</v>
      </c>
      <c r="Y527" s="94" t="s">
        <v>195</v>
      </c>
      <c r="Z527" s="94" t="s">
        <v>172</v>
      </c>
      <c r="AA527" s="110" t="s">
        <v>273</v>
      </c>
      <c r="AB527" s="94" t="s">
        <v>144</v>
      </c>
      <c r="AC527" s="94"/>
      <c r="AD527" s="94" t="s">
        <v>1820</v>
      </c>
      <c r="AE527" s="93" t="s">
        <v>377</v>
      </c>
    </row>
    <row r="528" spans="1:31" ht="45" hidden="1">
      <c r="A528" t="str">
        <f t="shared" si="33"/>
        <v>FAMEDEC102022</v>
      </c>
      <c r="B528" t="str">
        <f t="shared" si="34"/>
        <v>FAMEDEC102023</v>
      </c>
      <c r="C528" t="str">
        <f t="shared" si="35"/>
        <v>FAMEDEC102024</v>
      </c>
      <c r="D528" t="str">
        <f t="shared" si="36"/>
        <v>FAMEDEC102025</v>
      </c>
      <c r="E528" t="str">
        <f t="shared" si="36"/>
        <v>FAMEDEC102026</v>
      </c>
      <c r="F528" t="str">
        <f t="shared" si="36"/>
        <v>FAMEDEC102027</v>
      </c>
      <c r="G528" t="s">
        <v>1809</v>
      </c>
      <c r="H528" t="s">
        <v>1519</v>
      </c>
      <c r="I528" s="38" t="str">
        <f>VLOOKUP(J528,Planilha2!B:C,2,0)</f>
        <v>EC10</v>
      </c>
      <c r="J528" s="99" t="s">
        <v>421</v>
      </c>
      <c r="K528" s="99" t="s">
        <v>165</v>
      </c>
      <c r="L528" s="99" t="s">
        <v>422</v>
      </c>
      <c r="M528" s="99" t="s">
        <v>381</v>
      </c>
      <c r="N528" s="99" t="s">
        <v>385</v>
      </c>
      <c r="O528" s="94" t="s">
        <v>1526</v>
      </c>
      <c r="P528" s="93" t="s">
        <v>44</v>
      </c>
      <c r="Q528" s="94">
        <v>21.74</v>
      </c>
      <c r="R528" s="94">
        <v>21.74</v>
      </c>
      <c r="S528" s="94">
        <v>23</v>
      </c>
      <c r="T528" s="94">
        <v>25</v>
      </c>
      <c r="U528" s="94">
        <v>27</v>
      </c>
      <c r="V528" s="94">
        <v>28</v>
      </c>
      <c r="W528" s="94">
        <v>30</v>
      </c>
      <c r="X528" s="94" t="s">
        <v>363</v>
      </c>
      <c r="Y528" s="94" t="s">
        <v>195</v>
      </c>
      <c r="Z528" s="94" t="s">
        <v>172</v>
      </c>
      <c r="AA528" s="110" t="s">
        <v>273</v>
      </c>
      <c r="AB528" s="94" t="s">
        <v>144</v>
      </c>
      <c r="AC528" s="94"/>
      <c r="AD528" s="94" t="s">
        <v>1820</v>
      </c>
      <c r="AE528" s="93" t="s">
        <v>377</v>
      </c>
    </row>
    <row r="529" spans="1:31" ht="45" hidden="1">
      <c r="A529" t="str">
        <f t="shared" si="33"/>
        <v>FAMEDEC082022</v>
      </c>
      <c r="B529" t="str">
        <f t="shared" si="34"/>
        <v>FAMEDEC082023</v>
      </c>
      <c r="C529" t="str">
        <f t="shared" si="35"/>
        <v>FAMEDEC082024</v>
      </c>
      <c r="D529" t="str">
        <f t="shared" si="36"/>
        <v>FAMEDEC082025</v>
      </c>
      <c r="E529" t="str">
        <f t="shared" si="36"/>
        <v>FAMEDEC082026</v>
      </c>
      <c r="F529" t="str">
        <f t="shared" si="36"/>
        <v>FAMEDEC082027</v>
      </c>
      <c r="G529" t="s">
        <v>1809</v>
      </c>
      <c r="H529" t="s">
        <v>1519</v>
      </c>
      <c r="I529" s="38" t="str">
        <f>VLOOKUP(J529,Planilha2!B:C,2,0)</f>
        <v>EC08</v>
      </c>
      <c r="J529" s="99" t="s">
        <v>415</v>
      </c>
      <c r="K529" s="99" t="s">
        <v>145</v>
      </c>
      <c r="L529" s="99" t="s">
        <v>1528</v>
      </c>
      <c r="M529" s="99" t="s">
        <v>381</v>
      </c>
      <c r="N529" s="99" t="s">
        <v>1529</v>
      </c>
      <c r="O529" s="94" t="s">
        <v>1588</v>
      </c>
      <c r="P529" s="93" t="s">
        <v>44</v>
      </c>
      <c r="Q529" s="94">
        <v>100</v>
      </c>
      <c r="R529" s="94">
        <v>100</v>
      </c>
      <c r="S529" s="94">
        <v>100</v>
      </c>
      <c r="T529" s="94">
        <v>100</v>
      </c>
      <c r="U529" s="94">
        <v>100</v>
      </c>
      <c r="V529" s="94">
        <v>100</v>
      </c>
      <c r="W529" s="94">
        <v>100</v>
      </c>
      <c r="X529" s="94" t="s">
        <v>142</v>
      </c>
      <c r="Y529" s="94" t="s">
        <v>195</v>
      </c>
      <c r="Z529" s="94" t="s">
        <v>172</v>
      </c>
      <c r="AA529" s="110" t="s">
        <v>273</v>
      </c>
      <c r="AB529" s="94" t="s">
        <v>144</v>
      </c>
      <c r="AC529" s="94"/>
      <c r="AD529" s="94" t="s">
        <v>1820</v>
      </c>
      <c r="AE529" s="93" t="s">
        <v>377</v>
      </c>
    </row>
    <row r="530" spans="1:31" ht="45" hidden="1">
      <c r="A530" t="str">
        <f t="shared" si="33"/>
        <v>FAMEDEC282022</v>
      </c>
      <c r="B530" t="str">
        <f t="shared" si="34"/>
        <v>FAMEDEC282023</v>
      </c>
      <c r="C530" t="str">
        <f t="shared" si="35"/>
        <v>FAMEDEC282024</v>
      </c>
      <c r="D530" t="str">
        <f t="shared" si="36"/>
        <v>FAMEDEC282025</v>
      </c>
      <c r="E530" t="str">
        <f t="shared" si="36"/>
        <v>FAMEDEC282026</v>
      </c>
      <c r="F530" t="str">
        <f t="shared" si="36"/>
        <v>FAMEDEC282027</v>
      </c>
      <c r="G530" t="s">
        <v>1809</v>
      </c>
      <c r="H530" t="s">
        <v>1519</v>
      </c>
      <c r="I530" s="38" t="str">
        <f>VLOOKUP(J530,Planilha2!B:C,2,0)</f>
        <v>EC28</v>
      </c>
      <c r="J530" s="99" t="s">
        <v>503</v>
      </c>
      <c r="K530" s="99" t="s">
        <v>165</v>
      </c>
      <c r="L530" s="99" t="s">
        <v>504</v>
      </c>
      <c r="M530" s="99" t="s">
        <v>381</v>
      </c>
      <c r="N530" s="99" t="s">
        <v>1530</v>
      </c>
      <c r="O530" s="94" t="s">
        <v>1589</v>
      </c>
      <c r="P530" s="93" t="s">
        <v>44</v>
      </c>
      <c r="Q530" s="94">
        <v>100</v>
      </c>
      <c r="R530" s="94">
        <v>100</v>
      </c>
      <c r="S530" s="94">
        <v>100</v>
      </c>
      <c r="T530" s="94">
        <v>100</v>
      </c>
      <c r="U530" s="94">
        <v>100</v>
      </c>
      <c r="V530" s="94">
        <v>100</v>
      </c>
      <c r="W530" s="94">
        <v>100</v>
      </c>
      <c r="X530" s="94" t="s">
        <v>171</v>
      </c>
      <c r="Y530" s="94" t="s">
        <v>195</v>
      </c>
      <c r="Z530" s="94" t="s">
        <v>172</v>
      </c>
      <c r="AA530" s="110" t="s">
        <v>273</v>
      </c>
      <c r="AB530" s="94" t="s">
        <v>144</v>
      </c>
      <c r="AC530" s="94"/>
      <c r="AD530" s="94" t="s">
        <v>1820</v>
      </c>
      <c r="AE530" s="93" t="s">
        <v>377</v>
      </c>
    </row>
    <row r="531" spans="1:31" ht="45" hidden="1">
      <c r="A531" t="str">
        <f t="shared" si="33"/>
        <v>FAMEDEC052022</v>
      </c>
      <c r="B531" t="str">
        <f t="shared" si="34"/>
        <v>FAMEDEC052023</v>
      </c>
      <c r="C531" t="str">
        <f t="shared" si="35"/>
        <v>FAMEDEC052024</v>
      </c>
      <c r="D531" t="str">
        <f t="shared" si="36"/>
        <v>FAMEDEC052025</v>
      </c>
      <c r="E531" t="str">
        <f t="shared" si="36"/>
        <v>FAMEDEC052026</v>
      </c>
      <c r="F531" t="str">
        <f t="shared" si="36"/>
        <v>FAMEDEC052027</v>
      </c>
      <c r="G531" t="s">
        <v>1809</v>
      </c>
      <c r="H531" t="s">
        <v>1519</v>
      </c>
      <c r="I531" s="38" t="str">
        <f>VLOOKUP(J531,Planilha2!B:C,2,0)</f>
        <v>EC05</v>
      </c>
      <c r="J531" s="93" t="s">
        <v>1839</v>
      </c>
      <c r="K531" s="99" t="s">
        <v>165</v>
      </c>
      <c r="L531" s="93" t="s">
        <v>1840</v>
      </c>
      <c r="M531" s="93" t="s">
        <v>164</v>
      </c>
      <c r="N531" s="93" t="s">
        <v>1529</v>
      </c>
      <c r="O531" s="94" t="s">
        <v>1841</v>
      </c>
      <c r="P531" s="93" t="s">
        <v>309</v>
      </c>
      <c r="Q531" s="94">
        <v>0</v>
      </c>
      <c r="R531" s="94">
        <v>10</v>
      </c>
      <c r="S531" s="94">
        <v>13</v>
      </c>
      <c r="T531" s="94">
        <v>15</v>
      </c>
      <c r="U531" s="94">
        <v>16</v>
      </c>
      <c r="V531" s="94">
        <v>17</v>
      </c>
      <c r="W531" s="94">
        <v>18</v>
      </c>
      <c r="X531" s="94" t="s">
        <v>363</v>
      </c>
      <c r="Y531" s="94" t="s">
        <v>195</v>
      </c>
      <c r="Z531" s="94" t="s">
        <v>172</v>
      </c>
      <c r="AA531" s="110" t="s">
        <v>273</v>
      </c>
      <c r="AB531" s="94" t="s">
        <v>144</v>
      </c>
      <c r="AC531" s="94"/>
      <c r="AD531" s="94" t="s">
        <v>1820</v>
      </c>
      <c r="AE531" s="93" t="s">
        <v>377</v>
      </c>
    </row>
    <row r="532" spans="1:31" ht="45" hidden="1">
      <c r="A532" t="str">
        <f t="shared" si="33"/>
        <v>FAMEDEC072022</v>
      </c>
      <c r="B532" t="str">
        <f t="shared" si="34"/>
        <v>FAMEDEC072023</v>
      </c>
      <c r="C532" t="str">
        <f t="shared" si="35"/>
        <v>FAMEDEC072024</v>
      </c>
      <c r="D532" t="str">
        <f t="shared" si="36"/>
        <v>FAMEDEC072025</v>
      </c>
      <c r="E532" t="str">
        <f t="shared" si="36"/>
        <v>FAMEDEC072026</v>
      </c>
      <c r="F532" t="str">
        <f t="shared" si="36"/>
        <v>FAMEDEC072027</v>
      </c>
      <c r="G532" t="s">
        <v>1809</v>
      </c>
      <c r="H532" t="s">
        <v>1519</v>
      </c>
      <c r="I532" s="38" t="str">
        <f>VLOOKUP(J532,Planilha2!B:C,2,0)</f>
        <v>EC07</v>
      </c>
      <c r="J532" s="99" t="s">
        <v>1534</v>
      </c>
      <c r="K532" s="99" t="s">
        <v>165</v>
      </c>
      <c r="L532" s="99" t="s">
        <v>1535</v>
      </c>
      <c r="M532" s="99" t="s">
        <v>381</v>
      </c>
      <c r="N532" s="99" t="s">
        <v>1529</v>
      </c>
      <c r="O532" s="94" t="s">
        <v>1842</v>
      </c>
      <c r="P532" s="93" t="s">
        <v>44</v>
      </c>
      <c r="Q532" s="94">
        <v>0</v>
      </c>
      <c r="R532" s="94">
        <v>100</v>
      </c>
      <c r="S532" s="94">
        <v>100</v>
      </c>
      <c r="T532" s="94">
        <v>100</v>
      </c>
      <c r="U532" s="94">
        <v>100</v>
      </c>
      <c r="V532" s="94">
        <v>100</v>
      </c>
      <c r="W532" s="94">
        <v>100</v>
      </c>
      <c r="X532" s="94" t="s">
        <v>171</v>
      </c>
      <c r="Y532" s="94" t="s">
        <v>195</v>
      </c>
      <c r="Z532" s="94" t="s">
        <v>172</v>
      </c>
      <c r="AA532" s="110" t="s">
        <v>273</v>
      </c>
      <c r="AB532" s="94" t="s">
        <v>144</v>
      </c>
      <c r="AC532" s="94"/>
      <c r="AD532" s="94" t="s">
        <v>1820</v>
      </c>
      <c r="AE532" s="93" t="s">
        <v>377</v>
      </c>
    </row>
    <row r="533" spans="1:31" ht="45" hidden="1">
      <c r="A533" t="str">
        <f t="shared" si="33"/>
        <v>FAMEDEC332022</v>
      </c>
      <c r="B533" t="str">
        <f t="shared" si="34"/>
        <v>FAMEDEC332023</v>
      </c>
      <c r="C533" t="str">
        <f t="shared" si="35"/>
        <v>FAMEDEC332024</v>
      </c>
      <c r="D533" t="str">
        <f t="shared" si="36"/>
        <v>FAMEDEC332025</v>
      </c>
      <c r="E533" t="str">
        <f t="shared" si="36"/>
        <v>FAMEDEC332026</v>
      </c>
      <c r="F533" t="str">
        <f t="shared" si="36"/>
        <v>FAMEDEC332027</v>
      </c>
      <c r="G533" t="s">
        <v>1809</v>
      </c>
      <c r="H533" t="s">
        <v>1519</v>
      </c>
      <c r="I533" s="38" t="str">
        <f>VLOOKUP(J533,Planilha2!B:C,2,0)</f>
        <v>EC33</v>
      </c>
      <c r="J533" s="99" t="s">
        <v>527</v>
      </c>
      <c r="K533" s="99" t="s">
        <v>165</v>
      </c>
      <c r="L533" s="99" t="s">
        <v>528</v>
      </c>
      <c r="M533" s="99" t="s">
        <v>164</v>
      </c>
      <c r="N533" s="99" t="s">
        <v>1529</v>
      </c>
      <c r="O533" s="94" t="s">
        <v>1843</v>
      </c>
      <c r="P533" s="93" t="s">
        <v>530</v>
      </c>
      <c r="Q533" s="94">
        <v>0</v>
      </c>
      <c r="R533" s="94">
        <v>0</v>
      </c>
      <c r="S533" s="94">
        <v>0</v>
      </c>
      <c r="T533" s="94">
        <v>0</v>
      </c>
      <c r="U533" s="94">
        <v>0</v>
      </c>
      <c r="V533" s="94">
        <v>0</v>
      </c>
      <c r="W533" s="94">
        <v>0</v>
      </c>
      <c r="X533" s="94" t="s">
        <v>363</v>
      </c>
      <c r="Y533" s="94" t="s">
        <v>195</v>
      </c>
      <c r="Z533" s="94" t="s">
        <v>172</v>
      </c>
      <c r="AA533" s="110" t="s">
        <v>273</v>
      </c>
      <c r="AB533" s="94" t="s">
        <v>144</v>
      </c>
      <c r="AC533" s="94"/>
      <c r="AD533" s="94" t="s">
        <v>1820</v>
      </c>
      <c r="AE533" s="93" t="s">
        <v>377</v>
      </c>
    </row>
    <row r="534" spans="1:31" ht="45" hidden="1">
      <c r="A534" t="str">
        <f t="shared" si="33"/>
        <v>FAMEDGP012022</v>
      </c>
      <c r="B534" t="str">
        <f t="shared" si="34"/>
        <v>FAMEDGP012023</v>
      </c>
      <c r="C534" t="str">
        <f t="shared" si="35"/>
        <v>FAMEDGP012024</v>
      </c>
      <c r="D534" t="str">
        <f t="shared" si="36"/>
        <v>FAMEDGP012025</v>
      </c>
      <c r="E534" t="str">
        <f t="shared" si="36"/>
        <v>FAMEDGP012026</v>
      </c>
      <c r="F534" t="str">
        <f t="shared" si="36"/>
        <v>FAMEDGP012027</v>
      </c>
      <c r="G534" t="s">
        <v>1809</v>
      </c>
      <c r="H534" t="s">
        <v>1536</v>
      </c>
      <c r="I534" s="38" t="str">
        <f>VLOOKUP(J534,Planilha2!B:C,2,0)</f>
        <v>GP01</v>
      </c>
      <c r="J534" s="93" t="s">
        <v>552</v>
      </c>
      <c r="K534" s="93" t="s">
        <v>145</v>
      </c>
      <c r="L534" s="93" t="s">
        <v>1537</v>
      </c>
      <c r="M534" s="93" t="s">
        <v>139</v>
      </c>
      <c r="N534" s="101" t="s">
        <v>558</v>
      </c>
      <c r="O534" s="94" t="s">
        <v>1538</v>
      </c>
      <c r="P534" s="93" t="s">
        <v>44</v>
      </c>
      <c r="Q534" s="94">
        <v>18.13</v>
      </c>
      <c r="R534" s="94">
        <v>18.13</v>
      </c>
      <c r="S534" s="94">
        <v>20</v>
      </c>
      <c r="T534" s="94">
        <v>22</v>
      </c>
      <c r="U534" s="94">
        <v>22</v>
      </c>
      <c r="V534" s="94">
        <v>24</v>
      </c>
      <c r="W534" s="94">
        <v>25</v>
      </c>
      <c r="X534" s="94" t="s">
        <v>363</v>
      </c>
      <c r="Y534" s="94" t="s">
        <v>1471</v>
      </c>
      <c r="Z534" s="94" t="s">
        <v>195</v>
      </c>
      <c r="AA534" s="93" t="s">
        <v>555</v>
      </c>
      <c r="AB534" s="94" t="s">
        <v>630</v>
      </c>
      <c r="AC534" s="94"/>
      <c r="AD534" s="94" t="s">
        <v>1844</v>
      </c>
      <c r="AE534" s="93" t="s">
        <v>551</v>
      </c>
    </row>
    <row r="535" spans="1:31" ht="45" hidden="1">
      <c r="A535" t="str">
        <f t="shared" si="33"/>
        <v>FAMEDGP022022</v>
      </c>
      <c r="B535" t="str">
        <f t="shared" si="34"/>
        <v>FAMEDGP022023</v>
      </c>
      <c r="C535" t="str">
        <f t="shared" si="35"/>
        <v>FAMEDGP022024</v>
      </c>
      <c r="D535" t="str">
        <f t="shared" si="36"/>
        <v>FAMEDGP022025</v>
      </c>
      <c r="E535" t="str">
        <f t="shared" si="36"/>
        <v>FAMEDGP022026</v>
      </c>
      <c r="F535" t="str">
        <f t="shared" si="36"/>
        <v>FAMEDGP022027</v>
      </c>
      <c r="G535" t="s">
        <v>1809</v>
      </c>
      <c r="H535" t="s">
        <v>1536</v>
      </c>
      <c r="I535" s="38" t="str">
        <f>VLOOKUP(J535,Planilha2!B:C,2,0)</f>
        <v>GP02</v>
      </c>
      <c r="J535" s="93" t="s">
        <v>560</v>
      </c>
      <c r="K535" s="93" t="s">
        <v>165</v>
      </c>
      <c r="L535" s="93" t="s">
        <v>1539</v>
      </c>
      <c r="M535" s="93" t="s">
        <v>139</v>
      </c>
      <c r="N535" s="101" t="s">
        <v>558</v>
      </c>
      <c r="O535" s="94" t="s">
        <v>1654</v>
      </c>
      <c r="P535" s="93" t="s">
        <v>44</v>
      </c>
      <c r="Q535" s="94">
        <v>64.91</v>
      </c>
      <c r="R535" s="94">
        <v>64.91</v>
      </c>
      <c r="S535" s="94">
        <v>64.91</v>
      </c>
      <c r="T535" s="94">
        <v>64.91</v>
      </c>
      <c r="U535" s="94">
        <v>64.91</v>
      </c>
      <c r="V535" s="94">
        <v>64.91</v>
      </c>
      <c r="W535" s="94">
        <v>64.91</v>
      </c>
      <c r="X535" s="94" t="s">
        <v>363</v>
      </c>
      <c r="Y535" s="94" t="s">
        <v>195</v>
      </c>
      <c r="Z535" s="94" t="s">
        <v>1471</v>
      </c>
      <c r="AA535" s="93" t="s">
        <v>1733</v>
      </c>
      <c r="AB535" s="94" t="s">
        <v>630</v>
      </c>
      <c r="AC535" s="94"/>
      <c r="AD535" s="94" t="s">
        <v>1845</v>
      </c>
      <c r="AE535" s="93" t="s">
        <v>551</v>
      </c>
    </row>
    <row r="536" spans="1:31" ht="45" hidden="1">
      <c r="A536" t="str">
        <f t="shared" si="33"/>
        <v>FAMEDGP032022</v>
      </c>
      <c r="B536" t="str">
        <f t="shared" si="34"/>
        <v>FAMEDGP032023</v>
      </c>
      <c r="C536" t="str">
        <f t="shared" si="35"/>
        <v>FAMEDGP032024</v>
      </c>
      <c r="D536" t="str">
        <f t="shared" si="36"/>
        <v>FAMEDGP032025</v>
      </c>
      <c r="E536" t="str">
        <f t="shared" si="36"/>
        <v>FAMEDGP032026</v>
      </c>
      <c r="F536" t="str">
        <f t="shared" si="36"/>
        <v>FAMEDGP032027</v>
      </c>
      <c r="G536" t="s">
        <v>1809</v>
      </c>
      <c r="H536" t="s">
        <v>1536</v>
      </c>
      <c r="I536" s="38" t="str">
        <f>VLOOKUP(J536,Planilha2!B:C,2,0)</f>
        <v>GP03</v>
      </c>
      <c r="J536" s="93" t="s">
        <v>567</v>
      </c>
      <c r="K536" s="93" t="s">
        <v>145</v>
      </c>
      <c r="L536" s="93"/>
      <c r="M536" s="93" t="s">
        <v>139</v>
      </c>
      <c r="N536" s="101" t="s">
        <v>558</v>
      </c>
      <c r="O536" s="94" t="s">
        <v>1592</v>
      </c>
      <c r="P536" s="93" t="s">
        <v>569</v>
      </c>
      <c r="Q536" s="94">
        <v>154</v>
      </c>
      <c r="R536" s="94">
        <v>157</v>
      </c>
      <c r="S536" s="94">
        <v>164</v>
      </c>
      <c r="T536" s="94">
        <v>168</v>
      </c>
      <c r="U536" s="94">
        <v>172</v>
      </c>
      <c r="V536" s="94">
        <v>176</v>
      </c>
      <c r="W536" s="94">
        <v>181</v>
      </c>
      <c r="X536" s="94" t="s">
        <v>363</v>
      </c>
      <c r="Y536" s="94" t="s">
        <v>1471</v>
      </c>
      <c r="Z536" s="94" t="s">
        <v>195</v>
      </c>
      <c r="AA536" s="93" t="s">
        <v>570</v>
      </c>
      <c r="AB536" s="94" t="s">
        <v>630</v>
      </c>
      <c r="AC536" s="94"/>
      <c r="AD536" s="94" t="s">
        <v>1844</v>
      </c>
      <c r="AE536" s="93" t="s">
        <v>551</v>
      </c>
    </row>
    <row r="537" spans="1:31" ht="45" hidden="1">
      <c r="A537" t="str">
        <f t="shared" si="33"/>
        <v>FAMEDGP042022</v>
      </c>
      <c r="B537" t="str">
        <f t="shared" si="34"/>
        <v>FAMEDGP042023</v>
      </c>
      <c r="C537" t="str">
        <f t="shared" si="35"/>
        <v>FAMEDGP042024</v>
      </c>
      <c r="D537" t="str">
        <f t="shared" si="36"/>
        <v>FAMEDGP042025</v>
      </c>
      <c r="E537" t="str">
        <f t="shared" si="36"/>
        <v>FAMEDGP042026</v>
      </c>
      <c r="F537" t="str">
        <f t="shared" si="36"/>
        <v>FAMEDGP042027</v>
      </c>
      <c r="G537" t="s">
        <v>1809</v>
      </c>
      <c r="H537" t="s">
        <v>1536</v>
      </c>
      <c r="I537" s="38" t="str">
        <f>VLOOKUP(J537,Planilha2!B:C,2,0)</f>
        <v>GP04</v>
      </c>
      <c r="J537" s="93" t="s">
        <v>574</v>
      </c>
      <c r="K537" s="93" t="s">
        <v>165</v>
      </c>
      <c r="L537" s="93"/>
      <c r="M537" s="101" t="s">
        <v>164</v>
      </c>
      <c r="N537" s="101" t="s">
        <v>558</v>
      </c>
      <c r="O537" s="94"/>
      <c r="P537" s="93" t="s">
        <v>44</v>
      </c>
      <c r="Q537" s="94"/>
      <c r="R537" s="94"/>
      <c r="S537" s="94"/>
      <c r="T537" s="94"/>
      <c r="U537" s="94"/>
      <c r="V537" s="94"/>
      <c r="W537" s="94"/>
      <c r="X537" s="94"/>
      <c r="Y537" s="94"/>
      <c r="Z537" s="94"/>
      <c r="AA537" s="93" t="s">
        <v>1541</v>
      </c>
      <c r="AB537" s="94"/>
      <c r="AC537" s="94"/>
      <c r="AD537" s="94"/>
      <c r="AE537" s="93" t="s">
        <v>551</v>
      </c>
    </row>
    <row r="538" spans="1:31" ht="45" hidden="1">
      <c r="A538" t="str">
        <f t="shared" si="33"/>
        <v>FAMEDGP052022</v>
      </c>
      <c r="B538" t="str">
        <f t="shared" si="34"/>
        <v>FAMEDGP052023</v>
      </c>
      <c r="C538" t="str">
        <f t="shared" si="35"/>
        <v>FAMEDGP052024</v>
      </c>
      <c r="D538" t="str">
        <f t="shared" si="36"/>
        <v>FAMEDGP052025</v>
      </c>
      <c r="E538" t="str">
        <f t="shared" si="36"/>
        <v>FAMEDGP052026</v>
      </c>
      <c r="F538" t="str">
        <f t="shared" si="36"/>
        <v>FAMEDGP052027</v>
      </c>
      <c r="G538" t="s">
        <v>1809</v>
      </c>
      <c r="H538" t="s">
        <v>1536</v>
      </c>
      <c r="I538" s="38" t="str">
        <f>VLOOKUP(J538,Planilha2!B:C,2,0)</f>
        <v>GP05</v>
      </c>
      <c r="J538" s="93" t="s">
        <v>577</v>
      </c>
      <c r="K538" s="93" t="s">
        <v>165</v>
      </c>
      <c r="L538" s="93"/>
      <c r="M538" s="101" t="s">
        <v>164</v>
      </c>
      <c r="N538" s="101" t="s">
        <v>558</v>
      </c>
      <c r="O538" s="94"/>
      <c r="P538" s="93" t="s">
        <v>44</v>
      </c>
      <c r="Q538" s="94"/>
      <c r="R538" s="94"/>
      <c r="S538" s="94"/>
      <c r="T538" s="94"/>
      <c r="U538" s="94"/>
      <c r="V538" s="94"/>
      <c r="W538" s="94"/>
      <c r="X538" s="94"/>
      <c r="Y538" s="94"/>
      <c r="Z538" s="94"/>
      <c r="AA538" s="93" t="s">
        <v>1542</v>
      </c>
      <c r="AB538" s="94"/>
      <c r="AC538" s="94"/>
      <c r="AD538" s="94"/>
      <c r="AE538" s="93" t="s">
        <v>551</v>
      </c>
    </row>
    <row r="539" spans="1:31" ht="45" hidden="1">
      <c r="A539" t="str">
        <f t="shared" si="33"/>
        <v>FAMEDGP062022</v>
      </c>
      <c r="B539" t="str">
        <f t="shared" si="34"/>
        <v>FAMEDGP062023</v>
      </c>
      <c r="C539" t="str">
        <f t="shared" si="35"/>
        <v>FAMEDGP062024</v>
      </c>
      <c r="D539" t="str">
        <f t="shared" si="36"/>
        <v>FAMEDGP062025</v>
      </c>
      <c r="E539" t="str">
        <f t="shared" si="36"/>
        <v>FAMEDGP062026</v>
      </c>
      <c r="F539" t="str">
        <f t="shared" si="36"/>
        <v>FAMEDGP062027</v>
      </c>
      <c r="G539" t="s">
        <v>1809</v>
      </c>
      <c r="H539" t="s">
        <v>1536</v>
      </c>
      <c r="I539" s="38" t="str">
        <f>VLOOKUP(J539,Planilha2!B:C,2,0)</f>
        <v>GP06</v>
      </c>
      <c r="J539" s="93" t="s">
        <v>579</v>
      </c>
      <c r="K539" s="93" t="s">
        <v>165</v>
      </c>
      <c r="L539" s="93"/>
      <c r="M539" s="101" t="s">
        <v>164</v>
      </c>
      <c r="N539" s="101" t="s">
        <v>558</v>
      </c>
      <c r="O539" s="94" t="s">
        <v>1543</v>
      </c>
      <c r="P539" s="93" t="s">
        <v>44</v>
      </c>
      <c r="Q539" s="94">
        <v>4.2300000000000004</v>
      </c>
      <c r="R539" s="94">
        <v>4.2300000000000004</v>
      </c>
      <c r="S539" s="94">
        <v>4.25</v>
      </c>
      <c r="T539" s="94">
        <v>4.25</v>
      </c>
      <c r="U539" s="94">
        <v>4.3</v>
      </c>
      <c r="V539" s="94">
        <v>4.3</v>
      </c>
      <c r="W539" s="94">
        <v>4.3</v>
      </c>
      <c r="X539" s="94" t="s">
        <v>363</v>
      </c>
      <c r="Y539" s="94" t="s">
        <v>1471</v>
      </c>
      <c r="Z539" s="94" t="s">
        <v>639</v>
      </c>
      <c r="AA539" s="93" t="s">
        <v>555</v>
      </c>
      <c r="AB539" s="94" t="s">
        <v>144</v>
      </c>
      <c r="AC539" s="94"/>
      <c r="AD539" s="94" t="s">
        <v>1809</v>
      </c>
      <c r="AE539" s="93" t="s">
        <v>551</v>
      </c>
    </row>
    <row r="540" spans="1:31" ht="45" hidden="1">
      <c r="A540" t="str">
        <f t="shared" si="33"/>
        <v>FAMEDGP072022</v>
      </c>
      <c r="B540" t="str">
        <f t="shared" si="34"/>
        <v>FAMEDGP072023</v>
      </c>
      <c r="C540" t="str">
        <f t="shared" si="35"/>
        <v>FAMEDGP072024</v>
      </c>
      <c r="D540" t="str">
        <f t="shared" si="36"/>
        <v>FAMEDGP072025</v>
      </c>
      <c r="E540" t="str">
        <f t="shared" si="36"/>
        <v>FAMEDGP072026</v>
      </c>
      <c r="F540" t="str">
        <f t="shared" si="36"/>
        <v>FAMEDGP072027</v>
      </c>
      <c r="G540" t="s">
        <v>1809</v>
      </c>
      <c r="H540" t="s">
        <v>1536</v>
      </c>
      <c r="I540" s="38" t="str">
        <f>VLOOKUP(J540,Planilha2!B:C,2,0)</f>
        <v>GP07</v>
      </c>
      <c r="J540" s="93" t="s">
        <v>583</v>
      </c>
      <c r="K540" s="93" t="s">
        <v>165</v>
      </c>
      <c r="L540" s="93"/>
      <c r="M540" s="101" t="s">
        <v>164</v>
      </c>
      <c r="N540" s="101" t="s">
        <v>558</v>
      </c>
      <c r="O540" s="94" t="s">
        <v>1544</v>
      </c>
      <c r="P540" s="93" t="s">
        <v>44</v>
      </c>
      <c r="Q540" s="94">
        <v>1.57</v>
      </c>
      <c r="R540" s="94">
        <v>1.57</v>
      </c>
      <c r="S540" s="94">
        <v>1.6</v>
      </c>
      <c r="T540" s="94">
        <v>1.7</v>
      </c>
      <c r="U540" s="94">
        <v>1.7</v>
      </c>
      <c r="V540" s="94">
        <v>1.8</v>
      </c>
      <c r="W540" s="94">
        <v>2</v>
      </c>
      <c r="X540" s="94" t="s">
        <v>363</v>
      </c>
      <c r="Y540" s="94" t="s">
        <v>1471</v>
      </c>
      <c r="Z540" s="94" t="s">
        <v>639</v>
      </c>
      <c r="AA540" s="93" t="s">
        <v>555</v>
      </c>
      <c r="AB540" s="94" t="s">
        <v>144</v>
      </c>
      <c r="AC540" s="94"/>
      <c r="AD540" s="94" t="s">
        <v>1809</v>
      </c>
      <c r="AE540" s="93" t="s">
        <v>551</v>
      </c>
    </row>
    <row r="541" spans="1:31" ht="60" hidden="1">
      <c r="A541" t="str">
        <f t="shared" si="33"/>
        <v>FAMEDI012022</v>
      </c>
      <c r="B541" t="str">
        <f t="shared" si="34"/>
        <v>FAMEDI012023</v>
      </c>
      <c r="C541" t="str">
        <f t="shared" si="35"/>
        <v>FAMEDI012024</v>
      </c>
      <c r="D541" t="str">
        <f t="shared" si="36"/>
        <v>FAMEDI012025</v>
      </c>
      <c r="E541" t="str">
        <f t="shared" si="36"/>
        <v>FAMEDI012026</v>
      </c>
      <c r="F541" t="str">
        <f t="shared" si="36"/>
        <v>FAMEDI012027</v>
      </c>
      <c r="G541" t="s">
        <v>1809</v>
      </c>
      <c r="H541" t="s">
        <v>1545</v>
      </c>
      <c r="I541" s="38" t="str">
        <f>VLOOKUP(J541,Planilha2!B:C,2,0)</f>
        <v>I01</v>
      </c>
      <c r="J541" s="99" t="s">
        <v>923</v>
      </c>
      <c r="K541" s="99" t="s">
        <v>145</v>
      </c>
      <c r="L541" s="99" t="s">
        <v>924</v>
      </c>
      <c r="M541" s="99" t="s">
        <v>926</v>
      </c>
      <c r="N541" s="102" t="s">
        <v>164</v>
      </c>
      <c r="O541" s="94" t="s">
        <v>1546</v>
      </c>
      <c r="P541" s="93" t="s">
        <v>749</v>
      </c>
      <c r="Q541" s="94">
        <v>0</v>
      </c>
      <c r="R541" s="94">
        <v>0</v>
      </c>
      <c r="S541" s="94">
        <v>0</v>
      </c>
      <c r="T541" s="94">
        <v>3</v>
      </c>
      <c r="U541" s="94">
        <v>3</v>
      </c>
      <c r="V541" s="94">
        <v>3</v>
      </c>
      <c r="W541" s="94">
        <v>3</v>
      </c>
      <c r="X541" s="94" t="s">
        <v>363</v>
      </c>
      <c r="Y541" s="94" t="s">
        <v>172</v>
      </c>
      <c r="Z541" s="94" t="s">
        <v>1103</v>
      </c>
      <c r="AA541" s="93" t="s">
        <v>1735</v>
      </c>
      <c r="AB541" s="94"/>
      <c r="AC541" s="94"/>
      <c r="AD541" s="94" t="s">
        <v>1846</v>
      </c>
      <c r="AE541" s="93" t="s">
        <v>922</v>
      </c>
    </row>
    <row r="542" spans="1:31" ht="60" hidden="1">
      <c r="A542" t="str">
        <f t="shared" si="33"/>
        <v>FAMEDI022022</v>
      </c>
      <c r="B542" t="str">
        <f t="shared" si="34"/>
        <v>FAMEDI022023</v>
      </c>
      <c r="C542" t="str">
        <f t="shared" si="35"/>
        <v>FAMEDI022024</v>
      </c>
      <c r="D542" t="str">
        <f t="shared" si="36"/>
        <v>FAMEDI022025</v>
      </c>
      <c r="E542" t="str">
        <f t="shared" si="36"/>
        <v>FAMEDI022026</v>
      </c>
      <c r="F542" t="str">
        <f t="shared" si="36"/>
        <v>FAMEDI022027</v>
      </c>
      <c r="G542" t="s">
        <v>1809</v>
      </c>
      <c r="H542" t="s">
        <v>1545</v>
      </c>
      <c r="I542" s="38" t="str">
        <f>VLOOKUP(J542,Planilha2!B:C,2,0)</f>
        <v>I02</v>
      </c>
      <c r="J542" s="99" t="s">
        <v>931</v>
      </c>
      <c r="K542" s="99" t="s">
        <v>145</v>
      </c>
      <c r="L542" s="99" t="s">
        <v>932</v>
      </c>
      <c r="M542" s="99" t="s">
        <v>926</v>
      </c>
      <c r="N542" s="102" t="s">
        <v>164</v>
      </c>
      <c r="O542" s="94" t="s">
        <v>1548</v>
      </c>
      <c r="P542" s="93" t="s">
        <v>749</v>
      </c>
      <c r="Q542" s="94">
        <v>1</v>
      </c>
      <c r="R542" s="94">
        <v>4</v>
      </c>
      <c r="S542" s="94">
        <v>3</v>
      </c>
      <c r="T542" s="94">
        <v>3</v>
      </c>
      <c r="U542" s="94">
        <v>3</v>
      </c>
      <c r="V542" s="94">
        <v>3</v>
      </c>
      <c r="W542" s="94">
        <v>3</v>
      </c>
      <c r="X542" s="94" t="s">
        <v>363</v>
      </c>
      <c r="Y542" s="94" t="s">
        <v>172</v>
      </c>
      <c r="Z542" s="94" t="s">
        <v>1103</v>
      </c>
      <c r="AA542" s="93" t="s">
        <v>1735</v>
      </c>
      <c r="AB542" s="94"/>
      <c r="AC542" s="94"/>
      <c r="AD542" s="94" t="s">
        <v>1846</v>
      </c>
      <c r="AE542" s="93" t="s">
        <v>922</v>
      </c>
    </row>
    <row r="543" spans="1:31" ht="60" hidden="1">
      <c r="A543" t="str">
        <f t="shared" si="33"/>
        <v>FAMEDI052022</v>
      </c>
      <c r="B543" t="str">
        <f t="shared" si="34"/>
        <v>FAMEDI052023</v>
      </c>
      <c r="C543" t="str">
        <f t="shared" si="35"/>
        <v>FAMEDI052024</v>
      </c>
      <c r="D543" t="str">
        <f t="shared" si="36"/>
        <v>FAMEDI052025</v>
      </c>
      <c r="E543" t="str">
        <f t="shared" si="36"/>
        <v>FAMEDI052026</v>
      </c>
      <c r="F543" t="str">
        <f t="shared" si="36"/>
        <v>FAMEDI052027</v>
      </c>
      <c r="G543" t="s">
        <v>1809</v>
      </c>
      <c r="H543" t="s">
        <v>1545</v>
      </c>
      <c r="I543" s="38" t="str">
        <f>VLOOKUP(J543,Planilha2!B:C,2,0)</f>
        <v>I05</v>
      </c>
      <c r="J543" s="99" t="s">
        <v>948</v>
      </c>
      <c r="K543" s="99" t="s">
        <v>145</v>
      </c>
      <c r="L543" s="99" t="s">
        <v>1847</v>
      </c>
      <c r="M543" s="99" t="s">
        <v>926</v>
      </c>
      <c r="N543" s="102" t="s">
        <v>164</v>
      </c>
      <c r="O543" s="94" t="s">
        <v>1594</v>
      </c>
      <c r="P543" s="93" t="s">
        <v>749</v>
      </c>
      <c r="Q543" s="94">
        <v>0</v>
      </c>
      <c r="R543" s="94">
        <v>2</v>
      </c>
      <c r="S543" s="94">
        <v>2</v>
      </c>
      <c r="T543" s="94">
        <v>3</v>
      </c>
      <c r="U543" s="94">
        <v>3</v>
      </c>
      <c r="V543" s="94">
        <v>3</v>
      </c>
      <c r="W543" s="94">
        <v>3</v>
      </c>
      <c r="X543" s="94" t="s">
        <v>363</v>
      </c>
      <c r="Y543" s="94" t="s">
        <v>172</v>
      </c>
      <c r="Z543" s="94" t="s">
        <v>1103</v>
      </c>
      <c r="AA543" s="93" t="s">
        <v>1735</v>
      </c>
      <c r="AB543" s="94"/>
      <c r="AC543" s="94"/>
      <c r="AD543" s="94" t="s">
        <v>1846</v>
      </c>
      <c r="AE543" s="93" t="s">
        <v>922</v>
      </c>
    </row>
    <row r="544" spans="1:31" ht="60" hidden="1">
      <c r="A544" t="str">
        <f t="shared" si="33"/>
        <v>FAMEDI062022</v>
      </c>
      <c r="B544" t="str">
        <f t="shared" si="34"/>
        <v>FAMEDI062023</v>
      </c>
      <c r="C544" t="str">
        <f t="shared" si="35"/>
        <v>FAMEDI062024</v>
      </c>
      <c r="D544" t="str">
        <f t="shared" si="36"/>
        <v>FAMEDI062025</v>
      </c>
      <c r="E544" t="str">
        <f t="shared" si="36"/>
        <v>FAMEDI062026</v>
      </c>
      <c r="F544" t="str">
        <f t="shared" si="36"/>
        <v>FAMEDI062027</v>
      </c>
      <c r="G544" t="s">
        <v>1809</v>
      </c>
      <c r="H544" t="s">
        <v>1545</v>
      </c>
      <c r="I544" s="38" t="str">
        <f>VLOOKUP(J544,Planilha2!B:C,2,0)</f>
        <v>I06</v>
      </c>
      <c r="J544" s="99" t="s">
        <v>954</v>
      </c>
      <c r="K544" s="99" t="s">
        <v>145</v>
      </c>
      <c r="L544" s="99" t="s">
        <v>955</v>
      </c>
      <c r="M544" s="99" t="s">
        <v>926</v>
      </c>
      <c r="N544" s="102" t="s">
        <v>164</v>
      </c>
      <c r="O544" s="94" t="s">
        <v>1550</v>
      </c>
      <c r="P544" s="93" t="s">
        <v>749</v>
      </c>
      <c r="Q544" s="94">
        <v>1</v>
      </c>
      <c r="R544" s="94">
        <v>1</v>
      </c>
      <c r="S544" s="94">
        <v>2</v>
      </c>
      <c r="T544" s="94">
        <v>2</v>
      </c>
      <c r="U544" s="94">
        <v>3</v>
      </c>
      <c r="V544" s="94">
        <v>3</v>
      </c>
      <c r="W544" s="94">
        <v>3</v>
      </c>
      <c r="X544" s="94" t="s">
        <v>363</v>
      </c>
      <c r="Y544" s="94" t="s">
        <v>172</v>
      </c>
      <c r="Z544" s="94" t="s">
        <v>1103</v>
      </c>
      <c r="AA544" s="93" t="s">
        <v>1735</v>
      </c>
      <c r="AB544" s="94"/>
      <c r="AC544" s="94"/>
      <c r="AD544" s="94" t="s">
        <v>1848</v>
      </c>
      <c r="AE544" s="93" t="s">
        <v>922</v>
      </c>
    </row>
    <row r="545" spans="1:31" ht="60" hidden="1">
      <c r="A545" t="str">
        <f t="shared" si="33"/>
        <v>FAMEDI072022</v>
      </c>
      <c r="B545" t="str">
        <f t="shared" si="34"/>
        <v>FAMEDI072023</v>
      </c>
      <c r="C545" t="str">
        <f t="shared" si="35"/>
        <v>FAMEDI072024</v>
      </c>
      <c r="D545" t="str">
        <f t="shared" si="36"/>
        <v>FAMEDI072025</v>
      </c>
      <c r="E545" t="str">
        <f t="shared" si="36"/>
        <v>FAMEDI072026</v>
      </c>
      <c r="F545" t="str">
        <f t="shared" si="36"/>
        <v>FAMEDI072027</v>
      </c>
      <c r="G545" t="s">
        <v>1809</v>
      </c>
      <c r="H545" t="s">
        <v>1545</v>
      </c>
      <c r="I545" s="38" t="str">
        <f>VLOOKUP(J545,Planilha2!B:C,2,0)</f>
        <v>I07</v>
      </c>
      <c r="J545" s="99" t="s">
        <v>958</v>
      </c>
      <c r="K545" s="99" t="s">
        <v>145</v>
      </c>
      <c r="L545" s="99" t="s">
        <v>959</v>
      </c>
      <c r="M545" s="99" t="s">
        <v>926</v>
      </c>
      <c r="N545" s="102" t="s">
        <v>164</v>
      </c>
      <c r="O545" s="94" t="s">
        <v>1552</v>
      </c>
      <c r="P545" s="93" t="s">
        <v>749</v>
      </c>
      <c r="Q545" s="94">
        <v>1</v>
      </c>
      <c r="R545" s="94">
        <v>2</v>
      </c>
      <c r="S545" s="94">
        <v>2</v>
      </c>
      <c r="T545" s="94">
        <v>2</v>
      </c>
      <c r="U545" s="94">
        <v>3</v>
      </c>
      <c r="V545" s="94">
        <v>3</v>
      </c>
      <c r="W545" s="94">
        <v>3</v>
      </c>
      <c r="X545" s="94" t="s">
        <v>142</v>
      </c>
      <c r="Y545" s="94" t="s">
        <v>172</v>
      </c>
      <c r="Z545" s="94" t="s">
        <v>1103</v>
      </c>
      <c r="AA545" s="93" t="s">
        <v>1735</v>
      </c>
      <c r="AB545" s="94"/>
      <c r="AC545" s="94"/>
      <c r="AD545" s="94" t="s">
        <v>1848</v>
      </c>
      <c r="AE545" s="93" t="s">
        <v>922</v>
      </c>
    </row>
    <row r="546" spans="1:31" ht="60" hidden="1">
      <c r="A546" t="str">
        <f t="shared" si="33"/>
        <v>FAMEDI082022</v>
      </c>
      <c r="B546" t="str">
        <f t="shared" si="34"/>
        <v>FAMEDI082023</v>
      </c>
      <c r="C546" t="str">
        <f t="shared" si="35"/>
        <v>FAMEDI082024</v>
      </c>
      <c r="D546" t="str">
        <f t="shared" si="36"/>
        <v>FAMEDI082025</v>
      </c>
      <c r="E546" t="str">
        <f t="shared" si="36"/>
        <v>FAMEDI082026</v>
      </c>
      <c r="F546" t="str">
        <f t="shared" si="36"/>
        <v>FAMEDI082027</v>
      </c>
      <c r="G546" t="s">
        <v>1809</v>
      </c>
      <c r="H546" t="s">
        <v>1545</v>
      </c>
      <c r="I546" s="38" t="str">
        <f>VLOOKUP(J546,Planilha2!B:C,2,0)</f>
        <v>I08</v>
      </c>
      <c r="J546" s="99" t="s">
        <v>964</v>
      </c>
      <c r="K546" s="99" t="s">
        <v>145</v>
      </c>
      <c r="L546" s="99" t="s">
        <v>965</v>
      </c>
      <c r="M546" s="99" t="s">
        <v>926</v>
      </c>
      <c r="N546" s="102" t="s">
        <v>164</v>
      </c>
      <c r="O546" s="94" t="s">
        <v>1553</v>
      </c>
      <c r="P546" s="93" t="s">
        <v>749</v>
      </c>
      <c r="Q546" s="94">
        <v>1</v>
      </c>
      <c r="R546" s="94">
        <v>1</v>
      </c>
      <c r="S546" s="94">
        <v>1</v>
      </c>
      <c r="T546" s="94">
        <v>2</v>
      </c>
      <c r="U546" s="94">
        <v>2</v>
      </c>
      <c r="V546" s="94">
        <v>2</v>
      </c>
      <c r="W546" s="94">
        <v>2</v>
      </c>
      <c r="X546" s="94" t="s">
        <v>142</v>
      </c>
      <c r="Y546" s="94" t="s">
        <v>1103</v>
      </c>
      <c r="Z546" s="94" t="s">
        <v>172</v>
      </c>
      <c r="AA546" s="93" t="s">
        <v>1735</v>
      </c>
      <c r="AB546" s="94"/>
      <c r="AC546" s="94"/>
      <c r="AD546" s="94" t="s">
        <v>1848</v>
      </c>
      <c r="AE546" s="93" t="s">
        <v>922</v>
      </c>
    </row>
    <row r="547" spans="1:31" ht="60" hidden="1">
      <c r="A547" t="str">
        <f t="shared" si="33"/>
        <v>FAMEDI122022</v>
      </c>
      <c r="B547" t="str">
        <f t="shared" si="34"/>
        <v>FAMEDI122023</v>
      </c>
      <c r="C547" t="str">
        <f t="shared" si="35"/>
        <v>FAMEDI122024</v>
      </c>
      <c r="D547" t="str">
        <f t="shared" si="36"/>
        <v>FAMEDI122025</v>
      </c>
      <c r="E547" t="str">
        <f t="shared" si="36"/>
        <v>FAMEDI122026</v>
      </c>
      <c r="F547" t="str">
        <f t="shared" si="36"/>
        <v>FAMEDI122027</v>
      </c>
      <c r="G547" t="s">
        <v>1809</v>
      </c>
      <c r="H547" t="s">
        <v>1545</v>
      </c>
      <c r="I547" s="38" t="str">
        <f>VLOOKUP(J547,Planilha2!B:C,2,0)</f>
        <v>I12</v>
      </c>
      <c r="J547" s="99" t="s">
        <v>980</v>
      </c>
      <c r="K547" s="99" t="s">
        <v>145</v>
      </c>
      <c r="L547" s="99" t="s">
        <v>1737</v>
      </c>
      <c r="M547" s="99" t="s">
        <v>983</v>
      </c>
      <c r="N547" s="102" t="s">
        <v>164</v>
      </c>
      <c r="O547" s="94" t="s">
        <v>1595</v>
      </c>
      <c r="P547" s="93" t="s">
        <v>44</v>
      </c>
      <c r="Q547" s="94">
        <v>15</v>
      </c>
      <c r="R547" s="94">
        <v>15</v>
      </c>
      <c r="S547" s="94">
        <v>15</v>
      </c>
      <c r="T547" s="94">
        <v>16</v>
      </c>
      <c r="U547" s="94">
        <v>17</v>
      </c>
      <c r="V547" s="94">
        <v>18</v>
      </c>
      <c r="W547" s="94">
        <v>18</v>
      </c>
      <c r="X547" s="94" t="s">
        <v>363</v>
      </c>
      <c r="Y547" s="94" t="s">
        <v>1103</v>
      </c>
      <c r="Z547" s="94" t="s">
        <v>172</v>
      </c>
      <c r="AA547" s="93" t="s">
        <v>1735</v>
      </c>
      <c r="AB547" s="94"/>
      <c r="AC547" s="94"/>
      <c r="AD547" s="94" t="s">
        <v>1849</v>
      </c>
      <c r="AE547" s="93" t="s">
        <v>922</v>
      </c>
    </row>
    <row r="548" spans="1:31" ht="60" hidden="1">
      <c r="A548" t="str">
        <f t="shared" si="33"/>
        <v>FAMEDI132022</v>
      </c>
      <c r="B548" t="str">
        <f t="shared" si="34"/>
        <v>FAMEDI132023</v>
      </c>
      <c r="C548" t="str">
        <f t="shared" si="35"/>
        <v>FAMEDI132024</v>
      </c>
      <c r="D548" t="str">
        <f t="shared" si="36"/>
        <v>FAMEDI132025</v>
      </c>
      <c r="E548" t="str">
        <f t="shared" si="36"/>
        <v>FAMEDI132026</v>
      </c>
      <c r="F548" t="str">
        <f t="shared" si="36"/>
        <v>FAMEDI132027</v>
      </c>
      <c r="G548" t="s">
        <v>1809</v>
      </c>
      <c r="H548" t="s">
        <v>1545</v>
      </c>
      <c r="I548" s="38" t="str">
        <f>VLOOKUP(J548,Planilha2!B:C,2,0)</f>
        <v>I13</v>
      </c>
      <c r="J548" s="99" t="s">
        <v>985</v>
      </c>
      <c r="K548" s="99" t="s">
        <v>145</v>
      </c>
      <c r="L548" s="99" t="s">
        <v>986</v>
      </c>
      <c r="M548" s="99" t="s">
        <v>988</v>
      </c>
      <c r="N548" s="99" t="s">
        <v>164</v>
      </c>
      <c r="O548" s="94" t="s">
        <v>1555</v>
      </c>
      <c r="P548" s="93" t="s">
        <v>44</v>
      </c>
      <c r="Q548" s="94">
        <v>0.65</v>
      </c>
      <c r="R548" s="94">
        <v>0.65</v>
      </c>
      <c r="S548" s="94">
        <v>1.2</v>
      </c>
      <c r="T548" s="94">
        <v>1.5</v>
      </c>
      <c r="U548" s="94">
        <v>2</v>
      </c>
      <c r="V548" s="94">
        <v>2.5</v>
      </c>
      <c r="W548" s="94">
        <v>3</v>
      </c>
      <c r="X548" s="94" t="s">
        <v>363</v>
      </c>
      <c r="Y548" s="94" t="s">
        <v>1103</v>
      </c>
      <c r="Z548" s="94" t="s">
        <v>172</v>
      </c>
      <c r="AA548" s="93" t="s">
        <v>1735</v>
      </c>
      <c r="AB548" s="94"/>
      <c r="AC548" s="94"/>
      <c r="AD548" s="94" t="s">
        <v>1849</v>
      </c>
      <c r="AE548" s="93" t="s">
        <v>922</v>
      </c>
    </row>
    <row r="549" spans="1:31" ht="45" hidden="1">
      <c r="A549" t="str">
        <f t="shared" si="33"/>
        <v>FAMEVG072022</v>
      </c>
      <c r="B549" t="str">
        <f t="shared" si="34"/>
        <v>FAMEVG072023</v>
      </c>
      <c r="C549" t="str">
        <f t="shared" si="35"/>
        <v>FAMEVG072024</v>
      </c>
      <c r="D549" t="str">
        <f t="shared" si="36"/>
        <v>FAMEVG072025</v>
      </c>
      <c r="E549" t="str">
        <f t="shared" si="36"/>
        <v>FAMEVG072026</v>
      </c>
      <c r="F549" t="str">
        <f t="shared" si="36"/>
        <v>FAMEVG072027</v>
      </c>
      <c r="G549" t="s">
        <v>1850</v>
      </c>
      <c r="H549" t="s">
        <v>1429</v>
      </c>
      <c r="I549" s="38" t="str">
        <f>VLOOKUP(J549,Planilha2!B:C,2,0)</f>
        <v>G07</v>
      </c>
      <c r="J549" s="80" t="s">
        <v>1430</v>
      </c>
      <c r="K549" s="80" t="s">
        <v>145</v>
      </c>
      <c r="L549" s="80" t="s">
        <v>63</v>
      </c>
      <c r="M549" s="80" t="s">
        <v>715</v>
      </c>
      <c r="N549" s="80" t="s">
        <v>1431</v>
      </c>
      <c r="O549" s="71" t="s">
        <v>1432</v>
      </c>
      <c r="P549" s="69" t="s">
        <v>44</v>
      </c>
      <c r="Q549" s="71">
        <v>40</v>
      </c>
      <c r="R549" s="71">
        <v>42</v>
      </c>
      <c r="S549" s="71">
        <v>42</v>
      </c>
      <c r="T549" s="71">
        <v>43</v>
      </c>
      <c r="U549" s="71">
        <v>43</v>
      </c>
      <c r="V549" s="71">
        <v>44</v>
      </c>
      <c r="W549" s="71">
        <v>44</v>
      </c>
      <c r="X549" s="71" t="s">
        <v>171</v>
      </c>
      <c r="Y549" s="71" t="s">
        <v>172</v>
      </c>
      <c r="Z549" s="71"/>
      <c r="AA549" s="83" t="s">
        <v>382</v>
      </c>
      <c r="AB549" s="71"/>
      <c r="AC549" s="71"/>
      <c r="AD549" s="71" t="s">
        <v>1851</v>
      </c>
      <c r="AE549" s="69" t="s">
        <v>40</v>
      </c>
    </row>
    <row r="550" spans="1:31" ht="60" hidden="1">
      <c r="A550" t="str">
        <f t="shared" si="33"/>
        <v>FAMEVG012022</v>
      </c>
      <c r="B550" t="str">
        <f t="shared" si="34"/>
        <v>FAMEVG012023</v>
      </c>
      <c r="C550" t="str">
        <f t="shared" si="35"/>
        <v>FAMEVG012024</v>
      </c>
      <c r="D550" t="str">
        <f t="shared" si="36"/>
        <v>FAMEVG012025</v>
      </c>
      <c r="E550" t="str">
        <f t="shared" si="36"/>
        <v>FAMEVG012026</v>
      </c>
      <c r="F550" t="str">
        <f t="shared" si="36"/>
        <v>FAMEVG012027</v>
      </c>
      <c r="G550" t="s">
        <v>1850</v>
      </c>
      <c r="H550" t="s">
        <v>1429</v>
      </c>
      <c r="I550" s="38" t="str">
        <f>VLOOKUP(J550,Planilha2!B:C,2,0)</f>
        <v>G01</v>
      </c>
      <c r="J550" s="80" t="s">
        <v>41</v>
      </c>
      <c r="K550" s="80" t="s">
        <v>145</v>
      </c>
      <c r="L550" s="80" t="s">
        <v>1598</v>
      </c>
      <c r="M550" s="80" t="s">
        <v>715</v>
      </c>
      <c r="N550" s="80" t="s">
        <v>1431</v>
      </c>
      <c r="O550" s="71" t="s">
        <v>1435</v>
      </c>
      <c r="P550" s="69" t="s">
        <v>44</v>
      </c>
      <c r="Q550" s="71">
        <v>73</v>
      </c>
      <c r="R550" s="71">
        <v>74</v>
      </c>
      <c r="S550" s="71">
        <v>75</v>
      </c>
      <c r="T550" s="71">
        <v>76</v>
      </c>
      <c r="U550" s="71">
        <v>77</v>
      </c>
      <c r="V550" s="71">
        <v>78</v>
      </c>
      <c r="W550" s="71">
        <v>78</v>
      </c>
      <c r="X550" s="71" t="s">
        <v>171</v>
      </c>
      <c r="Y550" s="71" t="s">
        <v>172</v>
      </c>
      <c r="Z550" s="71"/>
      <c r="AA550" s="83" t="s">
        <v>382</v>
      </c>
      <c r="AB550" s="71"/>
      <c r="AC550" s="71"/>
      <c r="AD550" s="71" t="s">
        <v>1851</v>
      </c>
      <c r="AE550" s="69" t="s">
        <v>40</v>
      </c>
    </row>
    <row r="551" spans="1:31" ht="45" hidden="1">
      <c r="A551" t="str">
        <f t="shared" si="33"/>
        <v>FAMEVG022022</v>
      </c>
      <c r="B551" t="str">
        <f t="shared" si="34"/>
        <v>FAMEVG022023</v>
      </c>
      <c r="C551" t="str">
        <f t="shared" si="35"/>
        <v>FAMEVG022024</v>
      </c>
      <c r="D551" t="str">
        <f t="shared" si="36"/>
        <v>FAMEVG022025</v>
      </c>
      <c r="E551" t="str">
        <f t="shared" si="36"/>
        <v>FAMEVG022026</v>
      </c>
      <c r="F551" t="str">
        <f t="shared" si="36"/>
        <v>FAMEVG022027</v>
      </c>
      <c r="G551" t="s">
        <v>1850</v>
      </c>
      <c r="H551" t="s">
        <v>1429</v>
      </c>
      <c r="I551" s="38" t="str">
        <f>VLOOKUP(J551,Planilha2!B:C,2,0)</f>
        <v>G02</v>
      </c>
      <c r="J551" s="80" t="s">
        <v>1600</v>
      </c>
      <c r="K551" s="80" t="s">
        <v>145</v>
      </c>
      <c r="L551" s="80"/>
      <c r="M551" s="80" t="s">
        <v>717</v>
      </c>
      <c r="N551" s="80" t="s">
        <v>1431</v>
      </c>
      <c r="O551" s="71" t="s">
        <v>1561</v>
      </c>
      <c r="P551" s="69" t="s">
        <v>44</v>
      </c>
      <c r="Q551" s="71">
        <v>6.08</v>
      </c>
      <c r="R551" s="71">
        <v>6</v>
      </c>
      <c r="S551" s="71">
        <v>6</v>
      </c>
      <c r="T551" s="71">
        <v>6</v>
      </c>
      <c r="U551" s="71">
        <v>5.8</v>
      </c>
      <c r="V551" s="71">
        <v>5.8</v>
      </c>
      <c r="W551" s="71">
        <v>5.8</v>
      </c>
      <c r="X551" s="71" t="s">
        <v>171</v>
      </c>
      <c r="Y551" s="71" t="s">
        <v>172</v>
      </c>
      <c r="Z551" s="71"/>
      <c r="AA551" s="83" t="s">
        <v>382</v>
      </c>
      <c r="AB551" s="71"/>
      <c r="AC551" s="71"/>
      <c r="AD551" s="71" t="s">
        <v>1851</v>
      </c>
      <c r="AE551" s="69" t="s">
        <v>40</v>
      </c>
    </row>
    <row r="552" spans="1:31" ht="45" hidden="1">
      <c r="A552" t="str">
        <f t="shared" si="33"/>
        <v>FAMEVG032022</v>
      </c>
      <c r="B552" t="str">
        <f t="shared" si="34"/>
        <v>FAMEVG032023</v>
      </c>
      <c r="C552" t="str">
        <f t="shared" si="35"/>
        <v>FAMEVG032024</v>
      </c>
      <c r="D552" t="str">
        <f t="shared" si="36"/>
        <v>FAMEVG032025</v>
      </c>
      <c r="E552" t="str">
        <f t="shared" si="36"/>
        <v>FAMEVG032026</v>
      </c>
      <c r="F552" t="str">
        <f t="shared" si="36"/>
        <v>FAMEVG032027</v>
      </c>
      <c r="G552" t="s">
        <v>1850</v>
      </c>
      <c r="H552" t="s">
        <v>1429</v>
      </c>
      <c r="I552" s="38" t="str">
        <f>VLOOKUP(J552,Planilha2!B:C,2,0)</f>
        <v>G03</v>
      </c>
      <c r="J552" s="80" t="s">
        <v>1602</v>
      </c>
      <c r="K552" s="80" t="s">
        <v>165</v>
      </c>
      <c r="L552" s="84" t="s">
        <v>1439</v>
      </c>
      <c r="M552" s="80" t="s">
        <v>717</v>
      </c>
      <c r="N552" s="80" t="s">
        <v>1431</v>
      </c>
      <c r="O552" s="71" t="s">
        <v>1563</v>
      </c>
      <c r="P552" s="69" t="s">
        <v>44</v>
      </c>
      <c r="Q552" s="71">
        <v>4</v>
      </c>
      <c r="R552" s="71">
        <v>4</v>
      </c>
      <c r="S552" s="71">
        <v>3.8</v>
      </c>
      <c r="T552" s="71">
        <v>3.8</v>
      </c>
      <c r="U552" s="71">
        <v>3.8</v>
      </c>
      <c r="V552" s="71">
        <v>3.6</v>
      </c>
      <c r="W552" s="71">
        <v>3.6</v>
      </c>
      <c r="X552" s="71" t="s">
        <v>171</v>
      </c>
      <c r="Y552" s="71" t="s">
        <v>172</v>
      </c>
      <c r="Z552" s="71"/>
      <c r="AA552" s="83" t="s">
        <v>382</v>
      </c>
      <c r="AB552" s="71"/>
      <c r="AC552" s="71"/>
      <c r="AD552" s="71" t="s">
        <v>1851</v>
      </c>
      <c r="AE552" s="69" t="s">
        <v>40</v>
      </c>
    </row>
    <row r="553" spans="1:31" ht="45" hidden="1">
      <c r="A553" t="str">
        <f t="shared" si="33"/>
        <v>FAMEVG042022</v>
      </c>
      <c r="B553" t="str">
        <f t="shared" si="34"/>
        <v>FAMEVG042023</v>
      </c>
      <c r="C553" t="str">
        <f t="shared" si="35"/>
        <v>FAMEVG042024</v>
      </c>
      <c r="D553" t="str">
        <f t="shared" si="36"/>
        <v>FAMEVG042025</v>
      </c>
      <c r="E553" t="str">
        <f t="shared" si="36"/>
        <v>FAMEVG042026</v>
      </c>
      <c r="F553" t="str">
        <f t="shared" si="36"/>
        <v>FAMEVG042027</v>
      </c>
      <c r="G553" t="s">
        <v>1850</v>
      </c>
      <c r="H553" t="s">
        <v>1429</v>
      </c>
      <c r="I553" s="38" t="str">
        <f>VLOOKUP(J553,Planilha2!B:C,2,0)</f>
        <v>G04</v>
      </c>
      <c r="J553" s="80" t="s">
        <v>1603</v>
      </c>
      <c r="K553" s="80" t="s">
        <v>145</v>
      </c>
      <c r="L553" s="80"/>
      <c r="M553" s="80" t="s">
        <v>717</v>
      </c>
      <c r="N553" s="80" t="s">
        <v>1431</v>
      </c>
      <c r="O553" s="71" t="s">
        <v>1566</v>
      </c>
      <c r="P553" s="69" t="s">
        <v>44</v>
      </c>
      <c r="Q553" s="71">
        <v>54.93</v>
      </c>
      <c r="R553" s="71">
        <v>54</v>
      </c>
      <c r="S553" s="71">
        <v>54</v>
      </c>
      <c r="T553" s="71">
        <v>53</v>
      </c>
      <c r="U553" s="71">
        <v>53</v>
      </c>
      <c r="V553" s="71">
        <v>53</v>
      </c>
      <c r="W553" s="71">
        <v>52</v>
      </c>
      <c r="X553" s="71" t="s">
        <v>171</v>
      </c>
      <c r="Y553" s="71" t="s">
        <v>172</v>
      </c>
      <c r="Z553" s="71"/>
      <c r="AA553" s="83" t="s">
        <v>382</v>
      </c>
      <c r="AB553" s="71"/>
      <c r="AC553" s="71"/>
      <c r="AD553" s="71" t="s">
        <v>1851</v>
      </c>
      <c r="AE553" s="69" t="s">
        <v>40</v>
      </c>
    </row>
    <row r="554" spans="1:31" ht="45" hidden="1">
      <c r="A554" t="str">
        <f t="shared" si="33"/>
        <v>FAMEVG052022</v>
      </c>
      <c r="B554" t="str">
        <f t="shared" si="34"/>
        <v>FAMEVG052023</v>
      </c>
      <c r="C554" t="str">
        <f t="shared" si="35"/>
        <v>FAMEVG052024</v>
      </c>
      <c r="D554" t="str">
        <f t="shared" si="36"/>
        <v>FAMEVG052025</v>
      </c>
      <c r="E554" t="str">
        <f t="shared" si="36"/>
        <v>FAMEVG052026</v>
      </c>
      <c r="F554" t="str">
        <f t="shared" si="36"/>
        <v>FAMEVG052027</v>
      </c>
      <c r="G554" t="s">
        <v>1850</v>
      </c>
      <c r="H554" t="s">
        <v>1429</v>
      </c>
      <c r="I554" s="38" t="str">
        <f>VLOOKUP(J554,Planilha2!B:C,2,0)</f>
        <v>G05</v>
      </c>
      <c r="J554" s="80" t="s">
        <v>1605</v>
      </c>
      <c r="K554" s="80" t="s">
        <v>165</v>
      </c>
      <c r="L554" s="84" t="s">
        <v>1439</v>
      </c>
      <c r="M554" s="80" t="s">
        <v>717</v>
      </c>
      <c r="N554" s="80" t="s">
        <v>1431</v>
      </c>
      <c r="O554" s="71" t="s">
        <v>1447</v>
      </c>
      <c r="P554" s="69" t="s">
        <v>44</v>
      </c>
      <c r="Q554" s="71">
        <v>57.4</v>
      </c>
      <c r="R554" s="71">
        <v>57</v>
      </c>
      <c r="S554" s="71">
        <v>57</v>
      </c>
      <c r="T554" s="71">
        <v>56.5</v>
      </c>
      <c r="U554" s="71">
        <v>56.5</v>
      </c>
      <c r="V554" s="71">
        <v>54</v>
      </c>
      <c r="W554" s="71">
        <v>54</v>
      </c>
      <c r="X554" s="71" t="s">
        <v>171</v>
      </c>
      <c r="Y554" s="71" t="s">
        <v>172</v>
      </c>
      <c r="Z554" s="71"/>
      <c r="AA554" s="83" t="s">
        <v>382</v>
      </c>
      <c r="AB554" s="71"/>
      <c r="AC554" s="71"/>
      <c r="AD554" s="71" t="s">
        <v>1851</v>
      </c>
      <c r="AE554" s="69" t="s">
        <v>40</v>
      </c>
    </row>
    <row r="555" spans="1:31" ht="45" hidden="1">
      <c r="A555" t="str">
        <f t="shared" si="33"/>
        <v>FAMEVExcluído2022</v>
      </c>
      <c r="B555" t="str">
        <f t="shared" si="34"/>
        <v>FAMEVExcluído2023</v>
      </c>
      <c r="C555" t="str">
        <f t="shared" si="35"/>
        <v>FAMEVExcluído2024</v>
      </c>
      <c r="D555" t="str">
        <f t="shared" si="36"/>
        <v>FAMEVExcluído2025</v>
      </c>
      <c r="E555" t="str">
        <f t="shared" si="36"/>
        <v>FAMEVExcluído2026</v>
      </c>
      <c r="F555" t="str">
        <f t="shared" si="36"/>
        <v>FAMEVExcluído2027</v>
      </c>
      <c r="G555" t="s">
        <v>1850</v>
      </c>
      <c r="H555" t="s">
        <v>1429</v>
      </c>
      <c r="I555" s="38" t="str">
        <f>VLOOKUP(J555,Planilha2!B:C,2,0)</f>
        <v>Excluído</v>
      </c>
      <c r="J555" s="80" t="s">
        <v>1449</v>
      </c>
      <c r="K555" s="80" t="s">
        <v>165</v>
      </c>
      <c r="L555" s="80" t="s">
        <v>1450</v>
      </c>
      <c r="M555" s="80" t="s">
        <v>1451</v>
      </c>
      <c r="N555" s="80" t="s">
        <v>1452</v>
      </c>
      <c r="O555" s="71"/>
      <c r="P555" s="69" t="s">
        <v>44</v>
      </c>
      <c r="Q555" s="71">
        <v>0</v>
      </c>
      <c r="R555" s="71">
        <v>0</v>
      </c>
      <c r="S555" s="71">
        <v>0</v>
      </c>
      <c r="T555" s="71">
        <v>0</v>
      </c>
      <c r="U555" s="71">
        <v>0</v>
      </c>
      <c r="V555" s="71">
        <v>0</v>
      </c>
      <c r="W555" s="71">
        <v>0</v>
      </c>
      <c r="X555" s="71"/>
      <c r="Y555" s="71"/>
      <c r="Z555" s="71"/>
      <c r="AA555" s="83" t="s">
        <v>382</v>
      </c>
      <c r="AB555" s="71"/>
      <c r="AC555" s="71"/>
      <c r="AD555" s="71" t="s">
        <v>1851</v>
      </c>
      <c r="AE555" s="69" t="s">
        <v>40</v>
      </c>
    </row>
    <row r="556" spans="1:31" ht="45" hidden="1">
      <c r="A556" t="str">
        <f t="shared" si="33"/>
        <v>FAMEVG062022</v>
      </c>
      <c r="B556" t="str">
        <f t="shared" si="34"/>
        <v>FAMEVG062023</v>
      </c>
      <c r="C556" t="str">
        <f t="shared" si="35"/>
        <v>FAMEVG062024</v>
      </c>
      <c r="D556" t="str">
        <f t="shared" si="36"/>
        <v>FAMEVG062025</v>
      </c>
      <c r="E556" t="str">
        <f t="shared" si="36"/>
        <v>FAMEVG062026</v>
      </c>
      <c r="F556" t="str">
        <f t="shared" si="36"/>
        <v>FAMEVG062027</v>
      </c>
      <c r="G556" t="s">
        <v>1850</v>
      </c>
      <c r="H556" t="s">
        <v>1429</v>
      </c>
      <c r="I556" s="38" t="str">
        <f>VLOOKUP(J556,Planilha2!B:C,2,0)</f>
        <v>G06</v>
      </c>
      <c r="J556" s="80" t="s">
        <v>58</v>
      </c>
      <c r="K556" s="80" t="s">
        <v>145</v>
      </c>
      <c r="L556" s="80" t="s">
        <v>59</v>
      </c>
      <c r="M556" s="80" t="s">
        <v>164</v>
      </c>
      <c r="N556" s="80" t="s">
        <v>1431</v>
      </c>
      <c r="O556" s="71" t="s">
        <v>1570</v>
      </c>
      <c r="P556" s="69" t="s">
        <v>44</v>
      </c>
      <c r="Q556" s="71">
        <v>44.47</v>
      </c>
      <c r="R556" s="71">
        <v>45</v>
      </c>
      <c r="S556" s="71">
        <v>45</v>
      </c>
      <c r="T556" s="71">
        <v>46</v>
      </c>
      <c r="U556" s="71">
        <v>46</v>
      </c>
      <c r="V556" s="71">
        <v>47</v>
      </c>
      <c r="W556" s="71">
        <v>47</v>
      </c>
      <c r="X556" s="71" t="s">
        <v>171</v>
      </c>
      <c r="Y556" s="71" t="s">
        <v>172</v>
      </c>
      <c r="Z556" s="71"/>
      <c r="AA556" s="83" t="s">
        <v>382</v>
      </c>
      <c r="AB556" s="71"/>
      <c r="AC556" s="71"/>
      <c r="AD556" s="71" t="s">
        <v>1851</v>
      </c>
      <c r="AE556" s="69" t="s">
        <v>40</v>
      </c>
    </row>
    <row r="557" spans="1:31" ht="60" hidden="1">
      <c r="A557" t="str">
        <f t="shared" si="33"/>
        <v>FAMEVG082022</v>
      </c>
      <c r="B557" t="str">
        <f t="shared" si="34"/>
        <v>FAMEVG082023</v>
      </c>
      <c r="C557" t="str">
        <f t="shared" si="35"/>
        <v>FAMEVG082024</v>
      </c>
      <c r="D557" t="str">
        <f t="shared" si="36"/>
        <v>FAMEVG082025</v>
      </c>
      <c r="E557" t="str">
        <f t="shared" si="36"/>
        <v>FAMEVG082026</v>
      </c>
      <c r="F557" t="str">
        <f t="shared" si="36"/>
        <v>FAMEVG082027</v>
      </c>
      <c r="G557" t="s">
        <v>1850</v>
      </c>
      <c r="H557" t="s">
        <v>1429</v>
      </c>
      <c r="I557" s="38" t="str">
        <f>VLOOKUP(J557,Planilha2!B:C,2,0)</f>
        <v>G08</v>
      </c>
      <c r="J557" s="80" t="s">
        <v>722</v>
      </c>
      <c r="K557" s="80" t="s">
        <v>145</v>
      </c>
      <c r="L557" s="80" t="s">
        <v>723</v>
      </c>
      <c r="M557" s="80" t="s">
        <v>185</v>
      </c>
      <c r="N557" s="80" t="s">
        <v>1431</v>
      </c>
      <c r="O557" s="71" t="s">
        <v>1607</v>
      </c>
      <c r="P557" s="69" t="s">
        <v>44</v>
      </c>
      <c r="Q557" s="71">
        <v>16.23</v>
      </c>
      <c r="R557" s="71">
        <v>16</v>
      </c>
      <c r="S557" s="71">
        <v>16</v>
      </c>
      <c r="T557" s="71">
        <v>15</v>
      </c>
      <c r="U557" s="71">
        <v>15</v>
      </c>
      <c r="V557" s="71">
        <v>14</v>
      </c>
      <c r="W557" s="71">
        <v>14</v>
      </c>
      <c r="X557" s="71" t="s">
        <v>171</v>
      </c>
      <c r="Y557" s="71" t="s">
        <v>172</v>
      </c>
      <c r="Z557" s="71"/>
      <c r="AA557" s="83" t="s">
        <v>382</v>
      </c>
      <c r="AB557" s="71"/>
      <c r="AC557" s="71"/>
      <c r="AD557" s="71" t="s">
        <v>1851</v>
      </c>
      <c r="AE557" s="69" t="s">
        <v>40</v>
      </c>
    </row>
    <row r="558" spans="1:31" ht="45" hidden="1">
      <c r="A558" t="str">
        <f t="shared" si="33"/>
        <v>FAMEVG152022</v>
      </c>
      <c r="B558" t="str">
        <f t="shared" si="34"/>
        <v>FAMEVG152023</v>
      </c>
      <c r="C558" t="str">
        <f t="shared" si="35"/>
        <v>FAMEVG152024</v>
      </c>
      <c r="D558" t="str">
        <f t="shared" si="36"/>
        <v>FAMEVG152025</v>
      </c>
      <c r="E558" t="str">
        <f t="shared" si="36"/>
        <v>FAMEVG152026</v>
      </c>
      <c r="F558" t="str">
        <f t="shared" si="36"/>
        <v>FAMEVG152027</v>
      </c>
      <c r="G558" t="s">
        <v>1850</v>
      </c>
      <c r="H558" t="s">
        <v>1429</v>
      </c>
      <c r="I558" s="38" t="str">
        <f>VLOOKUP(J558,Planilha2!B:C,2,0)</f>
        <v>G15</v>
      </c>
      <c r="J558" s="80" t="s">
        <v>743</v>
      </c>
      <c r="K558" s="80" t="s">
        <v>145</v>
      </c>
      <c r="L558" s="80" t="s">
        <v>744</v>
      </c>
      <c r="M558" s="80" t="s">
        <v>164</v>
      </c>
      <c r="N558" s="80" t="s">
        <v>1431</v>
      </c>
      <c r="O558" s="71" t="s">
        <v>1456</v>
      </c>
      <c r="P558" s="69" t="s">
        <v>44</v>
      </c>
      <c r="Q558" s="71">
        <v>57.69</v>
      </c>
      <c r="R558" s="71">
        <v>100</v>
      </c>
      <c r="S558" s="71">
        <v>100</v>
      </c>
      <c r="T558" s="71">
        <v>100</v>
      </c>
      <c r="U558" s="71">
        <v>100</v>
      </c>
      <c r="V558" s="71">
        <v>100</v>
      </c>
      <c r="W558" s="71">
        <v>100</v>
      </c>
      <c r="X558" s="71" t="s">
        <v>171</v>
      </c>
      <c r="Y558" s="71" t="s">
        <v>172</v>
      </c>
      <c r="Z558" s="71"/>
      <c r="AA558" s="83" t="s">
        <v>382</v>
      </c>
      <c r="AB558" s="71"/>
      <c r="AC558" s="71"/>
      <c r="AD558" s="71" t="s">
        <v>1851</v>
      </c>
      <c r="AE558" s="69" t="s">
        <v>40</v>
      </c>
    </row>
    <row r="559" spans="1:31" ht="45" hidden="1">
      <c r="A559" t="str">
        <f t="shared" si="33"/>
        <v>FAMEVG162022</v>
      </c>
      <c r="B559" t="str">
        <f t="shared" si="34"/>
        <v>FAMEVG162023</v>
      </c>
      <c r="C559" t="str">
        <f t="shared" si="35"/>
        <v>FAMEVG162024</v>
      </c>
      <c r="D559" t="str">
        <f t="shared" si="36"/>
        <v>FAMEVG162025</v>
      </c>
      <c r="E559" t="str">
        <f t="shared" si="36"/>
        <v>FAMEVG162026</v>
      </c>
      <c r="F559" t="str">
        <f t="shared" si="36"/>
        <v>FAMEVG162027</v>
      </c>
      <c r="G559" t="s">
        <v>1850</v>
      </c>
      <c r="H559" t="s">
        <v>1429</v>
      </c>
      <c r="I559" s="38" t="str">
        <f>VLOOKUP(J559,Planilha2!B:C,2,0)</f>
        <v>G16</v>
      </c>
      <c r="J559" s="80" t="s">
        <v>1457</v>
      </c>
      <c r="K559" s="80" t="s">
        <v>165</v>
      </c>
      <c r="L559" s="80" t="s">
        <v>747</v>
      </c>
      <c r="M559" s="80" t="s">
        <v>164</v>
      </c>
      <c r="N559" s="80" t="s">
        <v>631</v>
      </c>
      <c r="O559" s="71" t="s">
        <v>1610</v>
      </c>
      <c r="P559" s="69" t="s">
        <v>749</v>
      </c>
      <c r="Q559" s="71">
        <v>11.34</v>
      </c>
      <c r="R559" s="71">
        <v>11.34</v>
      </c>
      <c r="S559" s="71">
        <v>11.34</v>
      </c>
      <c r="T559" s="71">
        <v>11.34</v>
      </c>
      <c r="U559" s="71">
        <v>11.34</v>
      </c>
      <c r="V559" s="71">
        <v>11.34</v>
      </c>
      <c r="W559" s="71">
        <v>11.34</v>
      </c>
      <c r="X559" s="71" t="s">
        <v>142</v>
      </c>
      <c r="Y559" s="71" t="s">
        <v>172</v>
      </c>
      <c r="Z559" s="71"/>
      <c r="AA559" s="83" t="s">
        <v>382</v>
      </c>
      <c r="AB559" s="71"/>
      <c r="AC559" s="71"/>
      <c r="AD559" s="71" t="s">
        <v>1851</v>
      </c>
      <c r="AE559" s="69" t="s">
        <v>40</v>
      </c>
    </row>
    <row r="560" spans="1:31" ht="45" hidden="1">
      <c r="A560" t="str">
        <f t="shared" si="33"/>
        <v>FAMEVG092022</v>
      </c>
      <c r="B560" t="str">
        <f t="shared" si="34"/>
        <v>FAMEVG092023</v>
      </c>
      <c r="C560" t="str">
        <f t="shared" si="35"/>
        <v>FAMEVG092024</v>
      </c>
      <c r="D560" t="str">
        <f t="shared" si="36"/>
        <v>FAMEVG092025</v>
      </c>
      <c r="E560" t="str">
        <f t="shared" si="36"/>
        <v>FAMEVG092026</v>
      </c>
      <c r="F560" t="str">
        <f t="shared" si="36"/>
        <v>FAMEVG092027</v>
      </c>
      <c r="G560" t="s">
        <v>1850</v>
      </c>
      <c r="H560" t="s">
        <v>1429</v>
      </c>
      <c r="I560" s="38" t="str">
        <f>VLOOKUP(J560,Planilha2!B:C,2,0)</f>
        <v>G09</v>
      </c>
      <c r="J560" s="80" t="s">
        <v>66</v>
      </c>
      <c r="K560" s="80" t="s">
        <v>145</v>
      </c>
      <c r="L560" s="80" t="s">
        <v>67</v>
      </c>
      <c r="M560" s="80" t="s">
        <v>164</v>
      </c>
      <c r="N560" s="80" t="s">
        <v>631</v>
      </c>
      <c r="O560" s="71" t="s">
        <v>1611</v>
      </c>
      <c r="P560" s="69" t="s">
        <v>69</v>
      </c>
      <c r="Q560" s="71">
        <v>3.5</v>
      </c>
      <c r="R560" s="71">
        <v>3.5</v>
      </c>
      <c r="S560" s="71">
        <v>4</v>
      </c>
      <c r="T560" s="71">
        <v>4</v>
      </c>
      <c r="U560" s="71">
        <v>4</v>
      </c>
      <c r="V560" s="71">
        <v>4</v>
      </c>
      <c r="W560" s="71">
        <v>4</v>
      </c>
      <c r="X560" s="71" t="s">
        <v>171</v>
      </c>
      <c r="Y560" s="71" t="s">
        <v>172</v>
      </c>
      <c r="Z560" s="71"/>
      <c r="AA560" s="83" t="s">
        <v>382</v>
      </c>
      <c r="AB560" s="71"/>
      <c r="AC560" s="71"/>
      <c r="AD560" s="71" t="s">
        <v>1851</v>
      </c>
      <c r="AE560" s="69" t="s">
        <v>40</v>
      </c>
    </row>
    <row r="561" spans="1:31" ht="45" hidden="1">
      <c r="A561" t="str">
        <f t="shared" si="33"/>
        <v>FAMEVG112022</v>
      </c>
      <c r="B561" t="str">
        <f t="shared" si="34"/>
        <v>FAMEVG112023</v>
      </c>
      <c r="C561" t="str">
        <f t="shared" si="35"/>
        <v>FAMEVG112024</v>
      </c>
      <c r="D561" t="str">
        <f t="shared" si="36"/>
        <v>FAMEVG112025</v>
      </c>
      <c r="E561" t="str">
        <f t="shared" si="36"/>
        <v>FAMEVG112026</v>
      </c>
      <c r="F561" t="str">
        <f t="shared" si="36"/>
        <v>FAMEVG112027</v>
      </c>
      <c r="G561" t="s">
        <v>1850</v>
      </c>
      <c r="H561" t="s">
        <v>1429</v>
      </c>
      <c r="I561" s="38" t="str">
        <f>VLOOKUP(J561,Planilha2!B:C,2,0)</f>
        <v>G11</v>
      </c>
      <c r="J561" s="80" t="s">
        <v>71</v>
      </c>
      <c r="K561" s="80" t="s">
        <v>145</v>
      </c>
      <c r="L561" s="80" t="s">
        <v>67</v>
      </c>
      <c r="M561" s="80" t="s">
        <v>164</v>
      </c>
      <c r="N561" s="80" t="s">
        <v>631</v>
      </c>
      <c r="O561" s="71" t="s">
        <v>1612</v>
      </c>
      <c r="P561" s="69" t="s">
        <v>69</v>
      </c>
      <c r="Q561" s="71">
        <v>4</v>
      </c>
      <c r="R561" s="71">
        <v>4</v>
      </c>
      <c r="S561" s="71">
        <v>5</v>
      </c>
      <c r="T561" s="71">
        <v>5</v>
      </c>
      <c r="U561" s="71">
        <v>5</v>
      </c>
      <c r="V561" s="71">
        <v>5</v>
      </c>
      <c r="W561" s="71">
        <v>5</v>
      </c>
      <c r="X561" s="71" t="s">
        <v>171</v>
      </c>
      <c r="Y561" s="71" t="s">
        <v>172</v>
      </c>
      <c r="Z561" s="71"/>
      <c r="AA561" s="83" t="s">
        <v>382</v>
      </c>
      <c r="AB561" s="71"/>
      <c r="AC561" s="71"/>
      <c r="AD561" s="71" t="s">
        <v>1851</v>
      </c>
      <c r="AE561" s="69" t="s">
        <v>40</v>
      </c>
    </row>
    <row r="562" spans="1:31" ht="45" hidden="1">
      <c r="A562" t="str">
        <f t="shared" si="33"/>
        <v>FAMEVG172022</v>
      </c>
      <c r="B562" t="str">
        <f t="shared" si="34"/>
        <v>FAMEVG172023</v>
      </c>
      <c r="C562" t="str">
        <f t="shared" si="35"/>
        <v>FAMEVG172024</v>
      </c>
      <c r="D562" t="str">
        <f t="shared" si="36"/>
        <v>FAMEVG172025</v>
      </c>
      <c r="E562" t="str">
        <f t="shared" si="36"/>
        <v>FAMEVG172026</v>
      </c>
      <c r="F562" t="str">
        <f t="shared" si="36"/>
        <v>FAMEVG172027</v>
      </c>
      <c r="G562" t="s">
        <v>1850</v>
      </c>
      <c r="H562" t="s">
        <v>1429</v>
      </c>
      <c r="I562" s="38" t="str">
        <f>VLOOKUP(J562,Planilha2!B:C,2,0)</f>
        <v>G17</v>
      </c>
      <c r="J562" s="80" t="s">
        <v>750</v>
      </c>
      <c r="K562" s="80" t="s">
        <v>165</v>
      </c>
      <c r="L562" s="80" t="s">
        <v>751</v>
      </c>
      <c r="M562" s="80" t="s">
        <v>164</v>
      </c>
      <c r="N562" s="80" t="s">
        <v>1452</v>
      </c>
      <c r="O562" s="71" t="s">
        <v>1461</v>
      </c>
      <c r="P562" s="69" t="s">
        <v>44</v>
      </c>
      <c r="Q562" s="71">
        <v>10.09</v>
      </c>
      <c r="R562" s="71">
        <v>11</v>
      </c>
      <c r="S562" s="71">
        <v>11</v>
      </c>
      <c r="T562" s="71">
        <v>12</v>
      </c>
      <c r="U562" s="71">
        <v>12</v>
      </c>
      <c r="V562" s="71">
        <v>14</v>
      </c>
      <c r="W562" s="71">
        <v>14</v>
      </c>
      <c r="X562" s="71" t="s">
        <v>142</v>
      </c>
      <c r="Y562" s="71" t="s">
        <v>172</v>
      </c>
      <c r="Z562" s="71"/>
      <c r="AA562" s="83" t="s">
        <v>382</v>
      </c>
      <c r="AB562" s="71"/>
      <c r="AC562" s="71"/>
      <c r="AD562" s="71" t="s">
        <v>1851</v>
      </c>
      <c r="AE562" s="69" t="s">
        <v>40</v>
      </c>
    </row>
    <row r="563" spans="1:31" ht="45">
      <c r="A563" t="str">
        <f t="shared" si="33"/>
        <v>FAMEVEC012022</v>
      </c>
      <c r="B563" t="str">
        <f t="shared" si="34"/>
        <v>FAMEVEC012023</v>
      </c>
      <c r="C563" t="str">
        <f t="shared" si="35"/>
        <v>FAMEVEC012024</v>
      </c>
      <c r="D563" t="str">
        <f t="shared" si="36"/>
        <v>FAMEVEC012025</v>
      </c>
      <c r="E563" t="str">
        <f t="shared" si="36"/>
        <v>FAMEVEC012026</v>
      </c>
      <c r="F563" t="str">
        <f t="shared" si="36"/>
        <v>FAMEVEC012027</v>
      </c>
      <c r="G563" t="s">
        <v>1850</v>
      </c>
      <c r="H563" t="s">
        <v>1429</v>
      </c>
      <c r="I563" s="38" t="str">
        <f>VLOOKUP(J563,Planilha2!B:C,2,0)</f>
        <v>EC01</v>
      </c>
      <c r="J563" s="80" t="s">
        <v>378</v>
      </c>
      <c r="K563" s="80" t="s">
        <v>145</v>
      </c>
      <c r="L563" s="80" t="s">
        <v>379</v>
      </c>
      <c r="M563" s="80" t="s">
        <v>381</v>
      </c>
      <c r="N563" s="80" t="s">
        <v>385</v>
      </c>
      <c r="O563" s="71" t="s">
        <v>1572</v>
      </c>
      <c r="P563" s="69" t="s">
        <v>44</v>
      </c>
      <c r="Q563" s="71">
        <v>12.3</v>
      </c>
      <c r="R563" s="71">
        <v>14</v>
      </c>
      <c r="S563" s="71">
        <v>14</v>
      </c>
      <c r="T563" s="71">
        <v>16</v>
      </c>
      <c r="U563" s="71">
        <v>16</v>
      </c>
      <c r="V563" s="71">
        <v>18</v>
      </c>
      <c r="W563" s="71">
        <v>18</v>
      </c>
      <c r="X563" s="71" t="s">
        <v>171</v>
      </c>
      <c r="Y563" s="71" t="s">
        <v>172</v>
      </c>
      <c r="Z563" s="71"/>
      <c r="AA563" s="83" t="s">
        <v>382</v>
      </c>
      <c r="AB563" s="71"/>
      <c r="AC563" s="71"/>
      <c r="AD563" s="71" t="s">
        <v>1851</v>
      </c>
      <c r="AE563" s="69" t="s">
        <v>40</v>
      </c>
    </row>
    <row r="564" spans="1:31" ht="45" hidden="1">
      <c r="A564" t="str">
        <f t="shared" si="33"/>
        <v>FAMEVExcluído2022</v>
      </c>
      <c r="B564" t="str">
        <f t="shared" si="34"/>
        <v>FAMEVExcluído2023</v>
      </c>
      <c r="C564" t="str">
        <f t="shared" si="35"/>
        <v>FAMEVExcluído2024</v>
      </c>
      <c r="D564" t="str">
        <f t="shared" si="36"/>
        <v>FAMEVExcluído2025</v>
      </c>
      <c r="E564" t="str">
        <f t="shared" si="36"/>
        <v>FAMEVExcluído2026</v>
      </c>
      <c r="F564" t="str">
        <f t="shared" si="36"/>
        <v>FAMEVExcluído2027</v>
      </c>
      <c r="G564" t="s">
        <v>1850</v>
      </c>
      <c r="H564" t="s">
        <v>1429</v>
      </c>
      <c r="I564" s="38" t="str">
        <f>VLOOKUP(J564,Planilha2!B:C,2,0)</f>
        <v>Excluído</v>
      </c>
      <c r="J564" s="80" t="s">
        <v>1464</v>
      </c>
      <c r="K564" s="80" t="s">
        <v>165</v>
      </c>
      <c r="L564" s="80" t="s">
        <v>1465</v>
      </c>
      <c r="M564" s="80" t="s">
        <v>164</v>
      </c>
      <c r="N564" s="80" t="s">
        <v>1452</v>
      </c>
      <c r="O564" s="71"/>
      <c r="P564" s="69" t="s">
        <v>44</v>
      </c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83" t="s">
        <v>382</v>
      </c>
      <c r="AB564" s="71"/>
      <c r="AC564" s="71"/>
      <c r="AD564" s="71"/>
      <c r="AE564" s="69" t="s">
        <v>40</v>
      </c>
    </row>
    <row r="565" spans="1:31" ht="60" hidden="1">
      <c r="A565" t="str">
        <f t="shared" si="33"/>
        <v>FAMEVG192022</v>
      </c>
      <c r="B565" t="str">
        <f t="shared" si="34"/>
        <v>FAMEVG192023</v>
      </c>
      <c r="C565" t="str">
        <f t="shared" si="35"/>
        <v>FAMEVG192024</v>
      </c>
      <c r="D565" t="str">
        <f t="shared" si="36"/>
        <v>FAMEVG192025</v>
      </c>
      <c r="E565" t="str">
        <f t="shared" si="36"/>
        <v>FAMEVG192026</v>
      </c>
      <c r="F565" t="str">
        <f t="shared" si="36"/>
        <v>FAMEVG192027</v>
      </c>
      <c r="G565" t="s">
        <v>1850</v>
      </c>
      <c r="H565" t="s">
        <v>1429</v>
      </c>
      <c r="I565" s="38" t="str">
        <f>VLOOKUP(J565,Planilha2!B:C,2,0)</f>
        <v>G19</v>
      </c>
      <c r="J565" s="80" t="s">
        <v>759</v>
      </c>
      <c r="K565" s="80" t="s">
        <v>165</v>
      </c>
      <c r="L565" s="80" t="s">
        <v>760</v>
      </c>
      <c r="M565" s="80" t="s">
        <v>164</v>
      </c>
      <c r="N565" s="80" t="s">
        <v>1452</v>
      </c>
      <c r="O565" s="71" t="s">
        <v>1468</v>
      </c>
      <c r="P565" s="69" t="s">
        <v>44</v>
      </c>
      <c r="Q565" s="71">
        <v>100</v>
      </c>
      <c r="R565" s="71">
        <v>100</v>
      </c>
      <c r="S565" s="71">
        <v>100</v>
      </c>
      <c r="T565" s="71">
        <v>100</v>
      </c>
      <c r="U565" s="71">
        <v>100</v>
      </c>
      <c r="V565" s="71">
        <v>100</v>
      </c>
      <c r="W565" s="71">
        <v>100</v>
      </c>
      <c r="X565" s="71" t="s">
        <v>171</v>
      </c>
      <c r="Y565" s="71" t="s">
        <v>172</v>
      </c>
      <c r="Z565" s="71"/>
      <c r="AA565" s="83" t="s">
        <v>382</v>
      </c>
      <c r="AB565" s="71"/>
      <c r="AC565" s="71"/>
      <c r="AD565" s="71" t="s">
        <v>1850</v>
      </c>
      <c r="AE565" s="69" t="s">
        <v>40</v>
      </c>
    </row>
    <row r="566" spans="1:31" ht="45" hidden="1">
      <c r="A566" t="str">
        <f t="shared" si="33"/>
        <v>FAMEVG182022</v>
      </c>
      <c r="B566" t="str">
        <f t="shared" si="34"/>
        <v>FAMEVG182023</v>
      </c>
      <c r="C566" t="str">
        <f t="shared" si="35"/>
        <v>FAMEVG182024</v>
      </c>
      <c r="D566" t="str">
        <f t="shared" si="36"/>
        <v>FAMEVG182025</v>
      </c>
      <c r="E566" t="str">
        <f t="shared" si="36"/>
        <v>FAMEVG182026</v>
      </c>
      <c r="F566" t="str">
        <f t="shared" si="36"/>
        <v>FAMEVG182027</v>
      </c>
      <c r="G566" t="s">
        <v>1850</v>
      </c>
      <c r="H566" t="s">
        <v>1429</v>
      </c>
      <c r="I566" s="38" t="str">
        <f>VLOOKUP(J566,Planilha2!B:C,2,0)</f>
        <v>G18</v>
      </c>
      <c r="J566" s="80" t="s">
        <v>755</v>
      </c>
      <c r="K566" s="69" t="s">
        <v>165</v>
      </c>
      <c r="L566" s="80" t="s">
        <v>1469</v>
      </c>
      <c r="M566" s="80" t="s">
        <v>164</v>
      </c>
      <c r="N566" s="80" t="s">
        <v>1452</v>
      </c>
      <c r="O566" s="71" t="s">
        <v>1470</v>
      </c>
      <c r="P566" s="69" t="s">
        <v>994</v>
      </c>
      <c r="Q566" s="71">
        <v>100</v>
      </c>
      <c r="R566" s="71">
        <v>100</v>
      </c>
      <c r="S566" s="71">
        <v>100</v>
      </c>
      <c r="T566" s="71">
        <v>100</v>
      </c>
      <c r="U566" s="71">
        <v>100</v>
      </c>
      <c r="V566" s="71">
        <v>100</v>
      </c>
      <c r="W566" s="71">
        <v>100</v>
      </c>
      <c r="X566" s="71" t="s">
        <v>171</v>
      </c>
      <c r="Y566" s="71" t="s">
        <v>172</v>
      </c>
      <c r="Z566" s="71"/>
      <c r="AA566" s="83" t="s">
        <v>382</v>
      </c>
      <c r="AB566" s="71"/>
      <c r="AC566" s="71"/>
      <c r="AD566" s="71" t="s">
        <v>1850</v>
      </c>
      <c r="AE566" s="69" t="s">
        <v>40</v>
      </c>
    </row>
    <row r="567" spans="1:31" ht="45" hidden="1">
      <c r="A567" t="str">
        <f t="shared" si="33"/>
        <v>FAMEVG202022</v>
      </c>
      <c r="B567" t="str">
        <f t="shared" si="34"/>
        <v>FAMEVG202023</v>
      </c>
      <c r="C567" t="str">
        <f t="shared" si="35"/>
        <v>FAMEVG202024</v>
      </c>
      <c r="D567" t="str">
        <f t="shared" si="36"/>
        <v>FAMEVG202025</v>
      </c>
      <c r="E567" t="str">
        <f t="shared" si="36"/>
        <v>FAMEVG202026</v>
      </c>
      <c r="F567" t="str">
        <f t="shared" si="36"/>
        <v>FAMEVG202027</v>
      </c>
      <c r="G567" t="s">
        <v>1850</v>
      </c>
      <c r="H567" t="s">
        <v>1429</v>
      </c>
      <c r="I567" s="38" t="str">
        <f>VLOOKUP(J567,Planilha2!B:C,2,0)</f>
        <v>G20</v>
      </c>
      <c r="J567" s="80" t="s">
        <v>762</v>
      </c>
      <c r="K567" s="69" t="s">
        <v>165</v>
      </c>
      <c r="L567" s="80" t="s">
        <v>1473</v>
      </c>
      <c r="M567" s="80" t="s">
        <v>164</v>
      </c>
      <c r="N567" s="80" t="s">
        <v>1452</v>
      </c>
      <c r="O567" s="71" t="s">
        <v>1474</v>
      </c>
      <c r="P567" s="69" t="s">
        <v>994</v>
      </c>
      <c r="Q567" s="71">
        <v>100</v>
      </c>
      <c r="R567" s="71">
        <v>100</v>
      </c>
      <c r="S567" s="71">
        <v>100</v>
      </c>
      <c r="T567" s="71">
        <v>100</v>
      </c>
      <c r="U567" s="71">
        <v>100</v>
      </c>
      <c r="V567" s="71">
        <v>100</v>
      </c>
      <c r="W567" s="71">
        <v>100</v>
      </c>
      <c r="X567" s="71" t="s">
        <v>171</v>
      </c>
      <c r="Y567" s="71" t="s">
        <v>172</v>
      </c>
      <c r="Z567" s="71"/>
      <c r="AA567" s="83" t="s">
        <v>382</v>
      </c>
      <c r="AB567" s="71"/>
      <c r="AC567" s="71"/>
      <c r="AD567" s="71" t="s">
        <v>1850</v>
      </c>
      <c r="AE567" s="69" t="s">
        <v>40</v>
      </c>
    </row>
    <row r="568" spans="1:31" ht="45" hidden="1">
      <c r="A568" t="str">
        <f t="shared" si="33"/>
        <v>FAMEVPP022022</v>
      </c>
      <c r="B568" t="str">
        <f t="shared" si="34"/>
        <v>FAMEVPP022023</v>
      </c>
      <c r="C568" t="str">
        <f t="shared" si="35"/>
        <v>FAMEVPP022024</v>
      </c>
      <c r="D568" t="str">
        <f t="shared" si="36"/>
        <v>FAMEVPP022025</v>
      </c>
      <c r="E568" t="str">
        <f t="shared" si="36"/>
        <v>FAMEVPP022026</v>
      </c>
      <c r="F568" t="str">
        <f t="shared" si="36"/>
        <v>FAMEVPP022027</v>
      </c>
      <c r="G568" t="s">
        <v>1850</v>
      </c>
      <c r="H568" t="s">
        <v>1476</v>
      </c>
      <c r="I568" s="38" t="str">
        <f>VLOOKUP(J568,Planilha2!B:C,2,0)</f>
        <v>PP02</v>
      </c>
      <c r="J568" s="80" t="s">
        <v>1615</v>
      </c>
      <c r="K568" s="80" t="s">
        <v>145</v>
      </c>
      <c r="L568" s="80" t="s">
        <v>1038</v>
      </c>
      <c r="M568" s="80" t="s">
        <v>1040</v>
      </c>
      <c r="N568" s="80" t="s">
        <v>1478</v>
      </c>
      <c r="O568" s="86" t="s">
        <v>1479</v>
      </c>
      <c r="P568" s="69" t="s">
        <v>69</v>
      </c>
      <c r="Q568" s="75">
        <v>4</v>
      </c>
      <c r="R568" s="75">
        <v>4</v>
      </c>
      <c r="S568" s="75">
        <v>4</v>
      </c>
      <c r="T568" s="75">
        <v>4</v>
      </c>
      <c r="U568" s="75">
        <v>5</v>
      </c>
      <c r="V568" s="75">
        <v>5</v>
      </c>
      <c r="W568" s="75">
        <v>5</v>
      </c>
      <c r="X568" s="71" t="s">
        <v>142</v>
      </c>
      <c r="Y568" s="71" t="s">
        <v>172</v>
      </c>
      <c r="Z568" s="71"/>
      <c r="AA568" s="83" t="s">
        <v>382</v>
      </c>
      <c r="AB568" s="71"/>
      <c r="AC568" s="71"/>
      <c r="AD568" s="71" t="s">
        <v>1850</v>
      </c>
      <c r="AE568" s="69" t="s">
        <v>1030</v>
      </c>
    </row>
    <row r="569" spans="1:31" ht="45" hidden="1">
      <c r="A569" t="str">
        <f t="shared" si="33"/>
        <v>FAMEVPP032022</v>
      </c>
      <c r="B569" t="str">
        <f t="shared" si="34"/>
        <v>FAMEVPP032023</v>
      </c>
      <c r="C569" t="str">
        <f t="shared" si="35"/>
        <v>FAMEVPP032024</v>
      </c>
      <c r="D569" t="str">
        <f t="shared" si="36"/>
        <v>FAMEVPP032025</v>
      </c>
      <c r="E569" t="str">
        <f t="shared" si="36"/>
        <v>FAMEVPP032026</v>
      </c>
      <c r="F569" t="str">
        <f t="shared" si="36"/>
        <v>FAMEVPP032027</v>
      </c>
      <c r="G569" t="s">
        <v>1850</v>
      </c>
      <c r="H569" t="s">
        <v>1476</v>
      </c>
      <c r="I569" s="38" t="str">
        <f>VLOOKUP(J569,Planilha2!B:C,2,0)</f>
        <v>PP03</v>
      </c>
      <c r="J569" s="80" t="s">
        <v>1618</v>
      </c>
      <c r="K569" s="80" t="s">
        <v>145</v>
      </c>
      <c r="L569" s="80" t="s">
        <v>1619</v>
      </c>
      <c r="M569" s="80" t="s">
        <v>139</v>
      </c>
      <c r="N569" s="80" t="s">
        <v>1478</v>
      </c>
      <c r="O569" s="86" t="s">
        <v>1620</v>
      </c>
      <c r="P569" s="69" t="s">
        <v>309</v>
      </c>
      <c r="Q569" s="75">
        <v>97</v>
      </c>
      <c r="R569" s="75">
        <v>97</v>
      </c>
      <c r="S569" s="75">
        <v>97</v>
      </c>
      <c r="T569" s="75">
        <v>97</v>
      </c>
      <c r="U569" s="75">
        <v>97</v>
      </c>
      <c r="V569" s="75">
        <v>97</v>
      </c>
      <c r="W569" s="75">
        <v>97</v>
      </c>
      <c r="X569" s="71" t="s">
        <v>142</v>
      </c>
      <c r="Y569" s="71" t="s">
        <v>172</v>
      </c>
      <c r="Z569" s="71"/>
      <c r="AA569" s="83" t="s">
        <v>382</v>
      </c>
      <c r="AB569" s="71"/>
      <c r="AC569" s="71"/>
      <c r="AD569" s="71" t="s">
        <v>1850</v>
      </c>
      <c r="AE569" s="69" t="s">
        <v>1030</v>
      </c>
    </row>
    <row r="570" spans="1:31" ht="45" hidden="1">
      <c r="A570" t="str">
        <f t="shared" si="33"/>
        <v>FAMEVPP012022</v>
      </c>
      <c r="B570" t="str">
        <f t="shared" si="34"/>
        <v>FAMEVPP012023</v>
      </c>
      <c r="C570" t="str">
        <f t="shared" si="35"/>
        <v>FAMEVPP012024</v>
      </c>
      <c r="D570" t="str">
        <f t="shared" si="36"/>
        <v>FAMEVPP012025</v>
      </c>
      <c r="E570" t="str">
        <f t="shared" si="36"/>
        <v>FAMEVPP012026</v>
      </c>
      <c r="F570" t="str">
        <f t="shared" si="36"/>
        <v>FAMEVPP012027</v>
      </c>
      <c r="G570" t="s">
        <v>1850</v>
      </c>
      <c r="H570" t="s">
        <v>1476</v>
      </c>
      <c r="I570" s="38" t="str">
        <f>VLOOKUP(J570,Planilha2!B:C,2,0)</f>
        <v>PP01</v>
      </c>
      <c r="J570" s="80" t="s">
        <v>1622</v>
      </c>
      <c r="K570" s="80" t="s">
        <v>145</v>
      </c>
      <c r="L570" s="80" t="s">
        <v>1623</v>
      </c>
      <c r="M570" s="80" t="s">
        <v>139</v>
      </c>
      <c r="N570" s="80" t="s">
        <v>1036</v>
      </c>
      <c r="O570" s="86" t="s">
        <v>1624</v>
      </c>
      <c r="P570" s="69" t="s">
        <v>994</v>
      </c>
      <c r="Q570" s="75">
        <v>2</v>
      </c>
      <c r="R570" s="75">
        <v>2</v>
      </c>
      <c r="S570" s="75">
        <v>2</v>
      </c>
      <c r="T570" s="75">
        <v>2</v>
      </c>
      <c r="U570" s="75">
        <v>2</v>
      </c>
      <c r="V570" s="75">
        <v>2</v>
      </c>
      <c r="W570" s="75">
        <v>2</v>
      </c>
      <c r="X570" s="71" t="s">
        <v>171</v>
      </c>
      <c r="Y570" s="71" t="s">
        <v>172</v>
      </c>
      <c r="Z570" s="71"/>
      <c r="AA570" s="83" t="s">
        <v>382</v>
      </c>
      <c r="AB570" s="71"/>
      <c r="AC570" s="71"/>
      <c r="AD570" s="71" t="s">
        <v>1850</v>
      </c>
      <c r="AE570" s="69" t="s">
        <v>1030</v>
      </c>
    </row>
    <row r="571" spans="1:31" ht="45" hidden="1">
      <c r="A571" t="str">
        <f t="shared" si="33"/>
        <v>FAMEVExcluído2022</v>
      </c>
      <c r="B571" t="str">
        <f t="shared" si="34"/>
        <v>FAMEVExcluído2023</v>
      </c>
      <c r="C571" t="str">
        <f t="shared" si="35"/>
        <v>FAMEVExcluído2024</v>
      </c>
      <c r="D571" t="str">
        <f t="shared" si="36"/>
        <v>FAMEVExcluído2025</v>
      </c>
      <c r="E571" t="str">
        <f t="shared" si="36"/>
        <v>FAMEVExcluído2026</v>
      </c>
      <c r="F571" t="str">
        <f t="shared" si="36"/>
        <v>FAMEVExcluído2027</v>
      </c>
      <c r="G571" t="s">
        <v>1850</v>
      </c>
      <c r="H571" t="s">
        <v>1476</v>
      </c>
      <c r="I571" s="38" t="str">
        <f>VLOOKUP(J571,Planilha2!B:C,2,0)</f>
        <v>Excluído</v>
      </c>
      <c r="J571" s="80" t="s">
        <v>1489</v>
      </c>
      <c r="K571" s="80" t="s">
        <v>165</v>
      </c>
      <c r="L571" s="80" t="s">
        <v>1490</v>
      </c>
      <c r="M571" s="80" t="s">
        <v>139</v>
      </c>
      <c r="N571" s="80" t="s">
        <v>1036</v>
      </c>
      <c r="O571" s="86" t="s">
        <v>1491</v>
      </c>
      <c r="P571" s="69" t="s">
        <v>1070</v>
      </c>
      <c r="Q571" s="75">
        <v>30</v>
      </c>
      <c r="R571" s="75">
        <v>30</v>
      </c>
      <c r="S571" s="75">
        <v>30</v>
      </c>
      <c r="T571" s="75">
        <v>30</v>
      </c>
      <c r="U571" s="75">
        <v>30</v>
      </c>
      <c r="V571" s="75">
        <v>30</v>
      </c>
      <c r="W571" s="75">
        <v>30</v>
      </c>
      <c r="X571" s="71" t="s">
        <v>171</v>
      </c>
      <c r="Y571" s="71" t="s">
        <v>172</v>
      </c>
      <c r="Z571" s="71"/>
      <c r="AA571" s="83" t="s">
        <v>382</v>
      </c>
      <c r="AB571" s="71"/>
      <c r="AC571" s="71"/>
      <c r="AD571" s="71" t="s">
        <v>1850</v>
      </c>
      <c r="AE571" s="69" t="s">
        <v>1030</v>
      </c>
    </row>
    <row r="572" spans="1:31" ht="45" hidden="1">
      <c r="A572" t="str">
        <f t="shared" si="33"/>
        <v>FAMEVExcluído2022</v>
      </c>
      <c r="B572" t="str">
        <f t="shared" si="34"/>
        <v>FAMEVExcluído2023</v>
      </c>
      <c r="C572" t="str">
        <f t="shared" si="35"/>
        <v>FAMEVExcluído2024</v>
      </c>
      <c r="D572" t="str">
        <f t="shared" si="36"/>
        <v>FAMEVExcluído2025</v>
      </c>
      <c r="E572" t="str">
        <f t="shared" si="36"/>
        <v>FAMEVExcluído2026</v>
      </c>
      <c r="F572" t="str">
        <f t="shared" si="36"/>
        <v>FAMEVExcluído2027</v>
      </c>
      <c r="G572" t="s">
        <v>1850</v>
      </c>
      <c r="H572" t="s">
        <v>1476</v>
      </c>
      <c r="I572" s="38" t="str">
        <f>VLOOKUP(J572,Planilha2!B:C,2,0)</f>
        <v>Excluído</v>
      </c>
      <c r="J572" s="80" t="s">
        <v>1493</v>
      </c>
      <c r="K572" s="80" t="s">
        <v>165</v>
      </c>
      <c r="L572" s="80" t="s">
        <v>1494</v>
      </c>
      <c r="M572" s="80" t="s">
        <v>139</v>
      </c>
      <c r="N572" s="80" t="s">
        <v>1036</v>
      </c>
      <c r="O572" s="86" t="s">
        <v>1774</v>
      </c>
      <c r="P572" s="69" t="s">
        <v>1070</v>
      </c>
      <c r="Q572" s="75">
        <v>30</v>
      </c>
      <c r="R572" s="75">
        <v>30</v>
      </c>
      <c r="S572" s="75">
        <v>30</v>
      </c>
      <c r="T572" s="75">
        <v>30</v>
      </c>
      <c r="U572" s="75">
        <v>30</v>
      </c>
      <c r="V572" s="75">
        <v>30</v>
      </c>
      <c r="W572" s="75">
        <v>30</v>
      </c>
      <c r="X572" s="71" t="s">
        <v>171</v>
      </c>
      <c r="Y572" s="71" t="s">
        <v>172</v>
      </c>
      <c r="Z572" s="71"/>
      <c r="AA572" s="83" t="s">
        <v>382</v>
      </c>
      <c r="AB572" s="71"/>
      <c r="AC572" s="71"/>
      <c r="AD572" s="71" t="s">
        <v>1850</v>
      </c>
      <c r="AE572" s="69" t="s">
        <v>1030</v>
      </c>
    </row>
    <row r="573" spans="1:31" ht="45" hidden="1">
      <c r="A573" t="str">
        <f t="shared" si="33"/>
        <v>FAMEVPP042022</v>
      </c>
      <c r="B573" t="str">
        <f t="shared" si="34"/>
        <v>FAMEVPP042023</v>
      </c>
      <c r="C573" t="str">
        <f t="shared" si="35"/>
        <v>FAMEVPP042024</v>
      </c>
      <c r="D573" t="str">
        <f t="shared" si="36"/>
        <v>FAMEVPP042025</v>
      </c>
      <c r="E573" t="str">
        <f t="shared" si="36"/>
        <v>FAMEVPP042026</v>
      </c>
      <c r="F573" t="str">
        <f t="shared" si="36"/>
        <v>FAMEVPP042027</v>
      </c>
      <c r="G573" t="s">
        <v>1850</v>
      </c>
      <c r="H573" t="s">
        <v>1476</v>
      </c>
      <c r="I573" s="38" t="str">
        <f>VLOOKUP(J573,Planilha2!B:C,2,0)</f>
        <v>PP04</v>
      </c>
      <c r="J573" s="80" t="s">
        <v>1495</v>
      </c>
      <c r="K573" s="80" t="s">
        <v>165</v>
      </c>
      <c r="L573" s="80" t="s">
        <v>1496</v>
      </c>
      <c r="M573" s="80" t="s">
        <v>139</v>
      </c>
      <c r="N573" s="80" t="s">
        <v>1036</v>
      </c>
      <c r="O573" s="86"/>
      <c r="P573" s="69" t="s">
        <v>44</v>
      </c>
      <c r="Q573" s="75"/>
      <c r="R573" s="75"/>
      <c r="S573" s="75"/>
      <c r="T573" s="75"/>
      <c r="U573" s="75"/>
      <c r="V573" s="75"/>
      <c r="W573" s="75"/>
      <c r="X573" s="71"/>
      <c r="Y573" s="71"/>
      <c r="Z573" s="71"/>
      <c r="AA573" s="83" t="s">
        <v>382</v>
      </c>
      <c r="AB573" s="71"/>
      <c r="AC573" s="71"/>
      <c r="AD573" s="71"/>
      <c r="AE573" s="69" t="s">
        <v>1030</v>
      </c>
    </row>
    <row r="574" spans="1:31" ht="45" hidden="1">
      <c r="A574" t="str">
        <f t="shared" si="33"/>
        <v>FAMEV?2022</v>
      </c>
      <c r="B574" t="str">
        <f t="shared" si="34"/>
        <v>FAMEV?2023</v>
      </c>
      <c r="C574" t="str">
        <f t="shared" si="35"/>
        <v>FAMEV?2024</v>
      </c>
      <c r="D574" t="str">
        <f t="shared" si="36"/>
        <v>FAMEV?2025</v>
      </c>
      <c r="E574" t="str">
        <f t="shared" si="36"/>
        <v>FAMEV?2026</v>
      </c>
      <c r="F574" t="str">
        <f t="shared" si="36"/>
        <v>FAMEV?2027</v>
      </c>
      <c r="G574" t="s">
        <v>1850</v>
      </c>
      <c r="H574" t="s">
        <v>1476</v>
      </c>
      <c r="I574" s="38" t="str">
        <f>VLOOKUP(J574,Planilha2!B:C,2,0)</f>
        <v>?</v>
      </c>
      <c r="J574" s="80" t="s">
        <v>1497</v>
      </c>
      <c r="K574" s="80" t="s">
        <v>165</v>
      </c>
      <c r="L574" s="80" t="s">
        <v>1498</v>
      </c>
      <c r="M574" s="80" t="s">
        <v>139</v>
      </c>
      <c r="N574" s="80" t="s">
        <v>1036</v>
      </c>
      <c r="O574" s="86"/>
      <c r="P574" s="69"/>
      <c r="Q574" s="75"/>
      <c r="R574" s="75"/>
      <c r="S574" s="75"/>
      <c r="T574" s="75"/>
      <c r="U574" s="75"/>
      <c r="V574" s="75"/>
      <c r="W574" s="75"/>
      <c r="X574" s="71"/>
      <c r="Y574" s="71"/>
      <c r="Z574" s="71"/>
      <c r="AA574" s="83"/>
      <c r="AB574" s="71"/>
      <c r="AC574" s="71"/>
      <c r="AD574" s="71"/>
      <c r="AE574" s="69" t="s">
        <v>1030</v>
      </c>
    </row>
    <row r="575" spans="1:31" ht="45" hidden="1">
      <c r="A575" t="str">
        <f t="shared" si="33"/>
        <v>FAMEVPP052022</v>
      </c>
      <c r="B575" t="str">
        <f t="shared" si="34"/>
        <v>FAMEVPP052023</v>
      </c>
      <c r="C575" t="str">
        <f t="shared" si="35"/>
        <v>FAMEVPP052024</v>
      </c>
      <c r="D575" t="str">
        <f t="shared" si="36"/>
        <v>FAMEVPP052025</v>
      </c>
      <c r="E575" t="str">
        <f t="shared" si="36"/>
        <v>FAMEVPP052026</v>
      </c>
      <c r="F575" t="str">
        <f t="shared" si="36"/>
        <v>FAMEVPP052027</v>
      </c>
      <c r="G575" t="s">
        <v>1850</v>
      </c>
      <c r="H575" t="s">
        <v>1476</v>
      </c>
      <c r="I575" s="38" t="str">
        <f>VLOOKUP(J575,Planilha2!B:C,2,0)</f>
        <v>PP05</v>
      </c>
      <c r="J575" s="80" t="s">
        <v>1047</v>
      </c>
      <c r="K575" s="80" t="s">
        <v>165</v>
      </c>
      <c r="L575" s="80" t="s">
        <v>1048</v>
      </c>
      <c r="M575" s="80" t="s">
        <v>139</v>
      </c>
      <c r="N575" s="80" t="s">
        <v>1036</v>
      </c>
      <c r="O575" s="86"/>
      <c r="P575" s="69"/>
      <c r="Q575" s="75"/>
      <c r="R575" s="75"/>
      <c r="S575" s="75"/>
      <c r="T575" s="75"/>
      <c r="U575" s="75"/>
      <c r="V575" s="75"/>
      <c r="W575" s="75"/>
      <c r="X575" s="71"/>
      <c r="Y575" s="71"/>
      <c r="Z575" s="71"/>
      <c r="AA575" s="83"/>
      <c r="AB575" s="71"/>
      <c r="AC575" s="71"/>
      <c r="AD575" s="71"/>
      <c r="AE575" s="69" t="s">
        <v>1030</v>
      </c>
    </row>
    <row r="576" spans="1:31" ht="45" hidden="1">
      <c r="A576" t="str">
        <f t="shared" si="33"/>
        <v>FAMEVPP062022</v>
      </c>
      <c r="B576" t="str">
        <f t="shared" si="34"/>
        <v>FAMEVPP062023</v>
      </c>
      <c r="C576" t="str">
        <f t="shared" si="35"/>
        <v>FAMEVPP062024</v>
      </c>
      <c r="D576" t="str">
        <f t="shared" si="36"/>
        <v>FAMEVPP062025</v>
      </c>
      <c r="E576" t="str">
        <f t="shared" si="36"/>
        <v>FAMEVPP062026</v>
      </c>
      <c r="F576" t="str">
        <f t="shared" si="36"/>
        <v>FAMEVPP062027</v>
      </c>
      <c r="G576" t="s">
        <v>1850</v>
      </c>
      <c r="H576" t="s">
        <v>1476</v>
      </c>
      <c r="I576" s="38" t="str">
        <f>VLOOKUP(J576,Planilha2!B:C,2,0)</f>
        <v>PP06</v>
      </c>
      <c r="J576" s="80" t="s">
        <v>1050</v>
      </c>
      <c r="K576" s="80" t="s">
        <v>165</v>
      </c>
      <c r="L576" s="80" t="s">
        <v>1499</v>
      </c>
      <c r="M576" s="80" t="s">
        <v>139</v>
      </c>
      <c r="N576" s="80" t="s">
        <v>1036</v>
      </c>
      <c r="O576" s="86" t="s">
        <v>1799</v>
      </c>
      <c r="P576" s="69"/>
      <c r="Q576" s="75">
        <v>8</v>
      </c>
      <c r="R576" s="75">
        <v>9</v>
      </c>
      <c r="S576" s="75">
        <v>9</v>
      </c>
      <c r="T576" s="75">
        <v>9</v>
      </c>
      <c r="U576" s="75">
        <v>9</v>
      </c>
      <c r="V576" s="75">
        <v>9</v>
      </c>
      <c r="W576" s="75">
        <v>9</v>
      </c>
      <c r="X576" s="71" t="s">
        <v>363</v>
      </c>
      <c r="Y576" s="71" t="s">
        <v>172</v>
      </c>
      <c r="Z576" s="71"/>
      <c r="AA576" s="83"/>
      <c r="AB576" s="71"/>
      <c r="AC576" s="71"/>
      <c r="AD576" s="71" t="s">
        <v>1850</v>
      </c>
      <c r="AE576" s="69" t="s">
        <v>1030</v>
      </c>
    </row>
    <row r="577" spans="1:31" ht="45" hidden="1">
      <c r="A577" t="str">
        <f t="shared" si="33"/>
        <v>FAMEVPP072022</v>
      </c>
      <c r="B577" t="str">
        <f t="shared" si="34"/>
        <v>FAMEVPP072023</v>
      </c>
      <c r="C577" t="str">
        <f t="shared" si="35"/>
        <v>FAMEVPP072024</v>
      </c>
      <c r="D577" t="str">
        <f t="shared" si="36"/>
        <v>FAMEVPP072025</v>
      </c>
      <c r="E577" t="str">
        <f t="shared" si="36"/>
        <v>FAMEVPP072026</v>
      </c>
      <c r="F577" t="str">
        <f t="shared" si="36"/>
        <v>FAMEVPP072027</v>
      </c>
      <c r="G577" t="s">
        <v>1850</v>
      </c>
      <c r="H577" t="s">
        <v>1476</v>
      </c>
      <c r="I577" s="38" t="str">
        <f>VLOOKUP(J577,Planilha2!B:C,2,0)</f>
        <v>PP07</v>
      </c>
      <c r="J577" s="80" t="s">
        <v>1054</v>
      </c>
      <c r="K577" s="80" t="s">
        <v>165</v>
      </c>
      <c r="L577" s="80" t="s">
        <v>1055</v>
      </c>
      <c r="M577" s="80" t="s">
        <v>139</v>
      </c>
      <c r="N577" s="80" t="s">
        <v>1036</v>
      </c>
      <c r="O577" s="86" t="s">
        <v>1800</v>
      </c>
      <c r="P577" s="69"/>
      <c r="Q577" s="75">
        <v>18</v>
      </c>
      <c r="R577" s="75">
        <v>20</v>
      </c>
      <c r="S577" s="75">
        <v>22</v>
      </c>
      <c r="T577" s="75">
        <v>22</v>
      </c>
      <c r="U577" s="75">
        <v>22</v>
      </c>
      <c r="V577" s="75">
        <v>22</v>
      </c>
      <c r="W577" s="75">
        <v>22</v>
      </c>
      <c r="X577" s="71" t="s">
        <v>363</v>
      </c>
      <c r="Y577" s="71" t="s">
        <v>172</v>
      </c>
      <c r="Z577" s="71"/>
      <c r="AA577" s="83"/>
      <c r="AB577" s="71"/>
      <c r="AC577" s="71"/>
      <c r="AD577" s="71" t="s">
        <v>1850</v>
      </c>
      <c r="AE577" s="69" t="s">
        <v>1030</v>
      </c>
    </row>
    <row r="578" spans="1:31" ht="108.75" hidden="1">
      <c r="A578" t="str">
        <f t="shared" si="33"/>
        <v>FAMEVPP082022</v>
      </c>
      <c r="B578" t="str">
        <f t="shared" si="34"/>
        <v>FAMEVPP082023</v>
      </c>
      <c r="C578" t="str">
        <f t="shared" si="35"/>
        <v>FAMEVPP082024</v>
      </c>
      <c r="D578" t="str">
        <f t="shared" si="36"/>
        <v>FAMEVPP082025</v>
      </c>
      <c r="E578" t="str">
        <f t="shared" si="36"/>
        <v>FAMEVPP082026</v>
      </c>
      <c r="F578" t="str">
        <f t="shared" si="36"/>
        <v>FAMEVPP082027</v>
      </c>
      <c r="G578" t="s">
        <v>1850</v>
      </c>
      <c r="H578" t="s">
        <v>1476</v>
      </c>
      <c r="I578" s="38" t="s">
        <v>112</v>
      </c>
      <c r="J578" s="80" t="s">
        <v>1632</v>
      </c>
      <c r="K578" s="80" t="s">
        <v>165</v>
      </c>
      <c r="L578" s="80" t="s">
        <v>1058</v>
      </c>
      <c r="M578" s="80" t="s">
        <v>381</v>
      </c>
      <c r="N578" s="80" t="s">
        <v>1501</v>
      </c>
      <c r="O578" s="86" t="s">
        <v>1502</v>
      </c>
      <c r="P578" s="69" t="s">
        <v>44</v>
      </c>
      <c r="Q578" s="75">
        <v>90</v>
      </c>
      <c r="R578" s="75">
        <v>90</v>
      </c>
      <c r="S578" s="75">
        <v>95</v>
      </c>
      <c r="T578" s="75">
        <v>95</v>
      </c>
      <c r="U578" s="75">
        <v>95</v>
      </c>
      <c r="V578" s="75">
        <v>95</v>
      </c>
      <c r="W578" s="75">
        <v>95</v>
      </c>
      <c r="X578" s="71" t="s">
        <v>142</v>
      </c>
      <c r="Y578" s="71" t="s">
        <v>195</v>
      </c>
      <c r="Z578" s="71"/>
      <c r="AA578" s="83" t="s">
        <v>382</v>
      </c>
      <c r="AB578" s="71"/>
      <c r="AC578" s="71"/>
      <c r="AD578" s="71" t="s">
        <v>1850</v>
      </c>
      <c r="AE578" s="69" t="s">
        <v>1030</v>
      </c>
    </row>
    <row r="579" spans="1:31" ht="81" hidden="1">
      <c r="A579" t="str">
        <f t="shared" si="33"/>
        <v>FAMEVPP092022</v>
      </c>
      <c r="B579" t="str">
        <f t="shared" si="34"/>
        <v>FAMEVPP092023</v>
      </c>
      <c r="C579" t="str">
        <f t="shared" si="35"/>
        <v>FAMEVPP092024</v>
      </c>
      <c r="D579" t="str">
        <f t="shared" si="36"/>
        <v>FAMEVPP092025</v>
      </c>
      <c r="E579" t="str">
        <f t="shared" si="36"/>
        <v>FAMEVPP092026</v>
      </c>
      <c r="F579" t="str">
        <f t="shared" si="36"/>
        <v>FAMEVPP092027</v>
      </c>
      <c r="G579" t="s">
        <v>1850</v>
      </c>
      <c r="H579" t="s">
        <v>1476</v>
      </c>
      <c r="I579" s="38" t="s">
        <v>113</v>
      </c>
      <c r="J579" s="80" t="s">
        <v>1633</v>
      </c>
      <c r="K579" s="80" t="s">
        <v>145</v>
      </c>
      <c r="L579" s="80" t="s">
        <v>1634</v>
      </c>
      <c r="M579" s="80" t="s">
        <v>164</v>
      </c>
      <c r="N579" s="80" t="s">
        <v>1501</v>
      </c>
      <c r="O579" s="86" t="s">
        <v>1635</v>
      </c>
      <c r="P579" s="69" t="s">
        <v>44</v>
      </c>
      <c r="Q579" s="75">
        <v>60</v>
      </c>
      <c r="R579" s="75">
        <v>60</v>
      </c>
      <c r="S579" s="75">
        <v>65</v>
      </c>
      <c r="T579" s="75">
        <v>65</v>
      </c>
      <c r="U579" s="75">
        <v>65</v>
      </c>
      <c r="V579" s="75">
        <v>70</v>
      </c>
      <c r="W579" s="75">
        <v>70</v>
      </c>
      <c r="X579" s="71" t="s">
        <v>142</v>
      </c>
      <c r="Y579" s="71" t="s">
        <v>172</v>
      </c>
      <c r="Z579" s="71"/>
      <c r="AA579" s="83" t="s">
        <v>382</v>
      </c>
      <c r="AB579" s="71"/>
      <c r="AC579" s="71"/>
      <c r="AD579" s="71" t="s">
        <v>1850</v>
      </c>
      <c r="AE579" s="69" t="s">
        <v>1030</v>
      </c>
    </row>
    <row r="580" spans="1:31" ht="45" hidden="1">
      <c r="A580" t="str">
        <f t="shared" ref="A580:A643" si="37">$G580&amp;$I580&amp;R$1</f>
        <v>FAMEVPP102022</v>
      </c>
      <c r="B580" t="str">
        <f t="shared" ref="B580:B643" si="38">$G580&amp;$I580&amp;S$1</f>
        <v>FAMEVPP102023</v>
      </c>
      <c r="C580" t="str">
        <f t="shared" ref="C580:C643" si="39">$G580&amp;$I580&amp;T$1</f>
        <v>FAMEVPP102024</v>
      </c>
      <c r="D580" t="str">
        <f t="shared" ref="D580:F643" si="40">$G580&amp;$I580&amp;U$1</f>
        <v>FAMEVPP102025</v>
      </c>
      <c r="E580" t="str">
        <f t="shared" si="40"/>
        <v>FAMEVPP102026</v>
      </c>
      <c r="F580" t="str">
        <f t="shared" si="40"/>
        <v>FAMEVPP102027</v>
      </c>
      <c r="G580" t="s">
        <v>1850</v>
      </c>
      <c r="H580" t="s">
        <v>1476</v>
      </c>
      <c r="I580" s="38" t="str">
        <f>VLOOKUP(J580,Planilha2!B:C,2,0)</f>
        <v>PP10</v>
      </c>
      <c r="J580" s="80" t="s">
        <v>1063</v>
      </c>
      <c r="K580" s="80" t="s">
        <v>145</v>
      </c>
      <c r="L580" s="80" t="s">
        <v>1508</v>
      </c>
      <c r="M580" s="80" t="s">
        <v>164</v>
      </c>
      <c r="N580" s="80" t="s">
        <v>1501</v>
      </c>
      <c r="O580" s="86" t="s">
        <v>1509</v>
      </c>
      <c r="P580" s="69" t="s">
        <v>749</v>
      </c>
      <c r="Q580" s="75">
        <v>4.87</v>
      </c>
      <c r="R580" s="75">
        <v>5</v>
      </c>
      <c r="S580" s="75">
        <v>7</v>
      </c>
      <c r="T580" s="75">
        <v>7</v>
      </c>
      <c r="U580" s="75">
        <v>10</v>
      </c>
      <c r="V580" s="75">
        <v>10</v>
      </c>
      <c r="W580" s="75">
        <v>10</v>
      </c>
      <c r="X580" s="71" t="s">
        <v>142</v>
      </c>
      <c r="Y580" s="71" t="s">
        <v>172</v>
      </c>
      <c r="Z580" s="71"/>
      <c r="AA580" s="83" t="s">
        <v>382</v>
      </c>
      <c r="AB580" s="71"/>
      <c r="AC580" s="71"/>
      <c r="AD580" s="71" t="s">
        <v>1850</v>
      </c>
      <c r="AE580" s="69" t="s">
        <v>1030</v>
      </c>
    </row>
    <row r="581" spans="1:31" ht="45" hidden="1">
      <c r="A581" t="str">
        <f t="shared" si="37"/>
        <v>FAMEVExcluído2022</v>
      </c>
      <c r="B581" t="str">
        <f t="shared" si="38"/>
        <v>FAMEVExcluído2023</v>
      </c>
      <c r="C581" t="str">
        <f t="shared" si="39"/>
        <v>FAMEVExcluído2024</v>
      </c>
      <c r="D581" t="str">
        <f t="shared" si="40"/>
        <v>FAMEVExcluído2025</v>
      </c>
      <c r="E581" t="str">
        <f t="shared" si="40"/>
        <v>FAMEVExcluído2026</v>
      </c>
      <c r="F581" t="str">
        <f t="shared" si="40"/>
        <v>FAMEVExcluído2027</v>
      </c>
      <c r="G581" t="s">
        <v>1850</v>
      </c>
      <c r="H581" t="s">
        <v>1476</v>
      </c>
      <c r="I581" s="38" t="str">
        <f>VLOOKUP(J581,Planilha2!B:C,2,0)</f>
        <v>Excluído</v>
      </c>
      <c r="J581" s="80" t="s">
        <v>1511</v>
      </c>
      <c r="K581" s="80" t="s">
        <v>165</v>
      </c>
      <c r="L581" s="80" t="s">
        <v>1512</v>
      </c>
      <c r="M581" s="80" t="s">
        <v>164</v>
      </c>
      <c r="N581" s="80" t="s">
        <v>1501</v>
      </c>
      <c r="O581" s="71" t="s">
        <v>1776</v>
      </c>
      <c r="P581" s="69" t="s">
        <v>44</v>
      </c>
      <c r="Q581" s="71">
        <v>66.03</v>
      </c>
      <c r="R581" s="71">
        <v>66.03</v>
      </c>
      <c r="S581" s="71">
        <v>66.03</v>
      </c>
      <c r="T581" s="71">
        <v>66.03</v>
      </c>
      <c r="U581" s="71">
        <v>66.03</v>
      </c>
      <c r="V581" s="71">
        <v>66.03</v>
      </c>
      <c r="W581" s="71">
        <v>66.03</v>
      </c>
      <c r="X581" s="71" t="s">
        <v>171</v>
      </c>
      <c r="Y581" s="71" t="s">
        <v>172</v>
      </c>
      <c r="Z581" s="71"/>
      <c r="AA581" s="83" t="s">
        <v>382</v>
      </c>
      <c r="AB581" s="71"/>
      <c r="AC581" s="71"/>
      <c r="AD581" s="71" t="s">
        <v>1850</v>
      </c>
      <c r="AE581" s="69" t="s">
        <v>1030</v>
      </c>
    </row>
    <row r="582" spans="1:31" ht="45" hidden="1">
      <c r="A582" t="str">
        <f t="shared" si="37"/>
        <v>FAMEVExcluído2022</v>
      </c>
      <c r="B582" t="str">
        <f t="shared" si="38"/>
        <v>FAMEVExcluído2023</v>
      </c>
      <c r="C582" t="str">
        <f t="shared" si="39"/>
        <v>FAMEVExcluído2024</v>
      </c>
      <c r="D582" t="str">
        <f t="shared" si="40"/>
        <v>FAMEVExcluído2025</v>
      </c>
      <c r="E582" t="str">
        <f t="shared" si="40"/>
        <v>FAMEVExcluído2026</v>
      </c>
      <c r="F582" t="str">
        <f t="shared" si="40"/>
        <v>FAMEVExcluído2027</v>
      </c>
      <c r="G582" t="s">
        <v>1850</v>
      </c>
      <c r="H582" t="s">
        <v>1476</v>
      </c>
      <c r="I582" s="38" t="str">
        <f>VLOOKUP(J582,Planilha2!B:C,2,0)</f>
        <v>Excluído</v>
      </c>
      <c r="J582" s="80" t="s">
        <v>1067</v>
      </c>
      <c r="K582" s="80" t="s">
        <v>145</v>
      </c>
      <c r="L582" s="80" t="s">
        <v>1068</v>
      </c>
      <c r="M582" s="80" t="s">
        <v>164</v>
      </c>
      <c r="N582" s="80" t="s">
        <v>1501</v>
      </c>
      <c r="O582" s="71" t="s">
        <v>1513</v>
      </c>
      <c r="P582" s="69" t="s">
        <v>1070</v>
      </c>
      <c r="Q582" s="71">
        <v>25</v>
      </c>
      <c r="R582" s="71">
        <v>25</v>
      </c>
      <c r="S582" s="71">
        <v>26</v>
      </c>
      <c r="T582" s="71">
        <v>26</v>
      </c>
      <c r="U582" s="71">
        <v>27</v>
      </c>
      <c r="V582" s="71">
        <v>28</v>
      </c>
      <c r="W582" s="71">
        <v>28</v>
      </c>
      <c r="X582" s="71" t="s">
        <v>171</v>
      </c>
      <c r="Y582" s="71" t="s">
        <v>172</v>
      </c>
      <c r="Z582" s="71"/>
      <c r="AA582" s="83" t="s">
        <v>382</v>
      </c>
      <c r="AB582" s="71"/>
      <c r="AC582" s="71"/>
      <c r="AD582" s="71" t="s">
        <v>1850</v>
      </c>
      <c r="AE582" s="69" t="s">
        <v>1030</v>
      </c>
    </row>
    <row r="583" spans="1:31" ht="45" hidden="1">
      <c r="A583" t="str">
        <f t="shared" si="37"/>
        <v>FAMEVExcluído2022</v>
      </c>
      <c r="B583" t="str">
        <f t="shared" si="38"/>
        <v>FAMEVExcluído2023</v>
      </c>
      <c r="C583" t="str">
        <f t="shared" si="39"/>
        <v>FAMEVExcluído2024</v>
      </c>
      <c r="D583" t="str">
        <f t="shared" si="40"/>
        <v>FAMEVExcluído2025</v>
      </c>
      <c r="E583" t="str">
        <f t="shared" si="40"/>
        <v>FAMEVExcluído2026</v>
      </c>
      <c r="F583" t="str">
        <f t="shared" si="40"/>
        <v>FAMEVExcluído2027</v>
      </c>
      <c r="G583" t="s">
        <v>1850</v>
      </c>
      <c r="H583" t="s">
        <v>1476</v>
      </c>
      <c r="I583" s="38" t="str">
        <f>VLOOKUP(J583,Planilha2!B:C,2,0)</f>
        <v>Excluído</v>
      </c>
      <c r="J583" s="80" t="s">
        <v>1075</v>
      </c>
      <c r="K583" s="80" t="s">
        <v>145</v>
      </c>
      <c r="L583" s="80" t="s">
        <v>1076</v>
      </c>
      <c r="M583" s="80" t="s">
        <v>164</v>
      </c>
      <c r="N583" s="80" t="s">
        <v>1501</v>
      </c>
      <c r="O583" s="71" t="s">
        <v>1586</v>
      </c>
      <c r="P583" s="69" t="s">
        <v>1070</v>
      </c>
      <c r="Q583" s="71">
        <v>9</v>
      </c>
      <c r="R583" s="71">
        <v>10</v>
      </c>
      <c r="S583" s="71">
        <v>10</v>
      </c>
      <c r="T583" s="71">
        <v>11</v>
      </c>
      <c r="U583" s="71">
        <v>11</v>
      </c>
      <c r="V583" s="71">
        <v>12</v>
      </c>
      <c r="W583" s="71">
        <v>12</v>
      </c>
      <c r="X583" s="71" t="s">
        <v>171</v>
      </c>
      <c r="Y583" s="71" t="s">
        <v>172</v>
      </c>
      <c r="Z583" s="71"/>
      <c r="AA583" s="83" t="s">
        <v>382</v>
      </c>
      <c r="AB583" s="71"/>
      <c r="AC583" s="71"/>
      <c r="AD583" s="71" t="s">
        <v>1850</v>
      </c>
      <c r="AE583" s="69" t="s">
        <v>1030</v>
      </c>
    </row>
    <row r="584" spans="1:31" ht="45" hidden="1">
      <c r="A584" t="str">
        <f t="shared" si="37"/>
        <v>FAMEVExcluído2022</v>
      </c>
      <c r="B584" t="str">
        <f t="shared" si="38"/>
        <v>FAMEVExcluído2023</v>
      </c>
      <c r="C584" t="str">
        <f t="shared" si="39"/>
        <v>FAMEVExcluído2024</v>
      </c>
      <c r="D584" t="str">
        <f t="shared" si="40"/>
        <v>FAMEVExcluído2025</v>
      </c>
      <c r="E584" t="str">
        <f t="shared" si="40"/>
        <v>FAMEVExcluído2026</v>
      </c>
      <c r="F584" t="str">
        <f t="shared" si="40"/>
        <v>FAMEVExcluído2027</v>
      </c>
      <c r="G584" t="s">
        <v>1850</v>
      </c>
      <c r="H584" t="s">
        <v>1476</v>
      </c>
      <c r="I584" s="38" t="str">
        <f>VLOOKUP(J584,Planilha2!B:C,2,0)</f>
        <v>Excluído</v>
      </c>
      <c r="J584" s="80" t="s">
        <v>1079</v>
      </c>
      <c r="K584" s="80" t="s">
        <v>145</v>
      </c>
      <c r="L584" s="80" t="s">
        <v>1080</v>
      </c>
      <c r="M584" s="80" t="s">
        <v>164</v>
      </c>
      <c r="N584" s="80" t="s">
        <v>1501</v>
      </c>
      <c r="O584" s="71" t="s">
        <v>1515</v>
      </c>
      <c r="P584" s="69" t="s">
        <v>1082</v>
      </c>
      <c r="Q584" s="71">
        <v>2</v>
      </c>
      <c r="R584" s="71">
        <v>2</v>
      </c>
      <c r="S584" s="71">
        <v>2</v>
      </c>
      <c r="T584" s="71">
        <v>2</v>
      </c>
      <c r="U584" s="71">
        <v>2</v>
      </c>
      <c r="V584" s="71">
        <v>2</v>
      </c>
      <c r="W584" s="71">
        <v>2</v>
      </c>
      <c r="X584" s="71" t="s">
        <v>171</v>
      </c>
      <c r="Y584" s="71" t="s">
        <v>172</v>
      </c>
      <c r="Z584" s="71"/>
      <c r="AA584" s="83" t="s">
        <v>382</v>
      </c>
      <c r="AB584" s="71"/>
      <c r="AC584" s="71"/>
      <c r="AD584" s="71" t="s">
        <v>1850</v>
      </c>
      <c r="AE584" s="69" t="s">
        <v>1030</v>
      </c>
    </row>
    <row r="585" spans="1:31" ht="45" hidden="1">
      <c r="A585" t="str">
        <f t="shared" si="37"/>
        <v>FAMEVExcluído2022</v>
      </c>
      <c r="B585" t="str">
        <f t="shared" si="38"/>
        <v>FAMEVExcluído2023</v>
      </c>
      <c r="C585" t="str">
        <f t="shared" si="39"/>
        <v>FAMEVExcluído2024</v>
      </c>
      <c r="D585" t="str">
        <f t="shared" si="40"/>
        <v>FAMEVExcluído2025</v>
      </c>
      <c r="E585" t="str">
        <f t="shared" si="40"/>
        <v>FAMEVExcluído2026</v>
      </c>
      <c r="F585" t="str">
        <f t="shared" si="40"/>
        <v>FAMEVExcluído2027</v>
      </c>
      <c r="G585" t="s">
        <v>1850</v>
      </c>
      <c r="H585" t="s">
        <v>1476</v>
      </c>
      <c r="I585" s="38" t="str">
        <f>VLOOKUP(J585,Planilha2!B:C,2,0)</f>
        <v>Excluído</v>
      </c>
      <c r="J585" s="80" t="s">
        <v>1085</v>
      </c>
      <c r="K585" s="80" t="s">
        <v>145</v>
      </c>
      <c r="L585" s="80" t="s">
        <v>1086</v>
      </c>
      <c r="M585" s="80" t="s">
        <v>139</v>
      </c>
      <c r="N585" s="80" t="s">
        <v>1501</v>
      </c>
      <c r="O585" s="71" t="s">
        <v>1516</v>
      </c>
      <c r="P585" s="69" t="s">
        <v>1070</v>
      </c>
      <c r="Q585" s="71">
        <v>12</v>
      </c>
      <c r="R585" s="71">
        <v>13</v>
      </c>
      <c r="S585" s="71">
        <v>13</v>
      </c>
      <c r="T585" s="71">
        <v>14</v>
      </c>
      <c r="U585" s="71">
        <v>14</v>
      </c>
      <c r="V585" s="71">
        <v>15</v>
      </c>
      <c r="W585" s="71">
        <v>15</v>
      </c>
      <c r="X585" s="71" t="s">
        <v>142</v>
      </c>
      <c r="Y585" s="71" t="s">
        <v>172</v>
      </c>
      <c r="Z585" s="71"/>
      <c r="AA585" s="83" t="s">
        <v>382</v>
      </c>
      <c r="AB585" s="71"/>
      <c r="AC585" s="71"/>
      <c r="AD585" s="71" t="s">
        <v>1850</v>
      </c>
      <c r="AE585" s="69" t="s">
        <v>1030</v>
      </c>
    </row>
    <row r="586" spans="1:31" ht="45" hidden="1">
      <c r="A586" t="str">
        <f t="shared" si="37"/>
        <v>FAMEVExcluído2022</v>
      </c>
      <c r="B586" t="str">
        <f t="shared" si="38"/>
        <v>FAMEVExcluído2023</v>
      </c>
      <c r="C586" t="str">
        <f t="shared" si="39"/>
        <v>FAMEVExcluído2024</v>
      </c>
      <c r="D586" t="str">
        <f t="shared" si="40"/>
        <v>FAMEVExcluído2025</v>
      </c>
      <c r="E586" t="str">
        <f t="shared" si="40"/>
        <v>FAMEVExcluído2026</v>
      </c>
      <c r="F586" t="str">
        <f t="shared" si="40"/>
        <v>FAMEVExcluído2027</v>
      </c>
      <c r="G586" t="s">
        <v>1850</v>
      </c>
      <c r="H586" t="s">
        <v>1476</v>
      </c>
      <c r="I586" s="38" t="str">
        <f>VLOOKUP(J586,Planilha2!B:C,2,0)</f>
        <v>Excluído</v>
      </c>
      <c r="J586" s="80" t="s">
        <v>1090</v>
      </c>
      <c r="K586" s="80" t="s">
        <v>145</v>
      </c>
      <c r="L586" s="80" t="s">
        <v>1091</v>
      </c>
      <c r="M586" s="80" t="s">
        <v>139</v>
      </c>
      <c r="N586" s="80" t="s">
        <v>1501</v>
      </c>
      <c r="O586" s="71" t="s">
        <v>1517</v>
      </c>
      <c r="P586" s="69" t="s">
        <v>1070</v>
      </c>
      <c r="Q586" s="71">
        <v>36</v>
      </c>
      <c r="R586" s="71">
        <v>38</v>
      </c>
      <c r="S586" s="71">
        <v>38</v>
      </c>
      <c r="T586" s="71">
        <v>40</v>
      </c>
      <c r="U586" s="71">
        <v>40</v>
      </c>
      <c r="V586" s="71">
        <v>42</v>
      </c>
      <c r="W586" s="71">
        <v>42</v>
      </c>
      <c r="X586" s="71" t="s">
        <v>142</v>
      </c>
      <c r="Y586" s="71" t="s">
        <v>172</v>
      </c>
      <c r="Z586" s="71"/>
      <c r="AA586" s="83" t="s">
        <v>382</v>
      </c>
      <c r="AB586" s="71"/>
      <c r="AC586" s="71"/>
      <c r="AD586" s="71" t="s">
        <v>1850</v>
      </c>
      <c r="AE586" s="69" t="s">
        <v>1030</v>
      </c>
    </row>
    <row r="587" spans="1:31" ht="45" hidden="1">
      <c r="A587" t="str">
        <f t="shared" si="37"/>
        <v>FAMEVExcluído2022</v>
      </c>
      <c r="B587" t="str">
        <f t="shared" si="38"/>
        <v>FAMEVExcluído2023</v>
      </c>
      <c r="C587" t="str">
        <f t="shared" si="39"/>
        <v>FAMEVExcluído2024</v>
      </c>
      <c r="D587" t="str">
        <f t="shared" si="40"/>
        <v>FAMEVExcluído2025</v>
      </c>
      <c r="E587" t="str">
        <f t="shared" si="40"/>
        <v>FAMEVExcluído2026</v>
      </c>
      <c r="F587" t="str">
        <f t="shared" si="40"/>
        <v>FAMEVExcluído2027</v>
      </c>
      <c r="G587" t="s">
        <v>1850</v>
      </c>
      <c r="H587" t="s">
        <v>1476</v>
      </c>
      <c r="I587" s="38" t="str">
        <f>VLOOKUP(J587,Planilha2!B:C,2,0)</f>
        <v>Excluído</v>
      </c>
      <c r="J587" s="80" t="s">
        <v>1095</v>
      </c>
      <c r="K587" s="80" t="s">
        <v>145</v>
      </c>
      <c r="L587" s="80" t="s">
        <v>1096</v>
      </c>
      <c r="M587" s="80" t="s">
        <v>139</v>
      </c>
      <c r="N587" s="80" t="s">
        <v>1501</v>
      </c>
      <c r="O587" s="71" t="s">
        <v>1646</v>
      </c>
      <c r="P587" s="69" t="s">
        <v>1070</v>
      </c>
      <c r="Q587" s="71">
        <v>0</v>
      </c>
      <c r="R587" s="71">
        <v>1</v>
      </c>
      <c r="S587" s="71">
        <v>1</v>
      </c>
      <c r="T587" s="71">
        <v>2</v>
      </c>
      <c r="U587" s="71">
        <v>2</v>
      </c>
      <c r="V587" s="71">
        <v>3</v>
      </c>
      <c r="W587" s="71">
        <v>3</v>
      </c>
      <c r="X587" s="71" t="s">
        <v>363</v>
      </c>
      <c r="Y587" s="71" t="s">
        <v>172</v>
      </c>
      <c r="Z587" s="71"/>
      <c r="AA587" s="83" t="s">
        <v>382</v>
      </c>
      <c r="AB587" s="71"/>
      <c r="AC587" s="71"/>
      <c r="AD587" s="71" t="s">
        <v>1850</v>
      </c>
      <c r="AE587" s="69" t="s">
        <v>1030</v>
      </c>
    </row>
    <row r="588" spans="1:31" ht="45" hidden="1">
      <c r="A588" t="str">
        <f t="shared" si="37"/>
        <v>FAMEVEC092022</v>
      </c>
      <c r="B588" t="str">
        <f t="shared" si="38"/>
        <v>FAMEVEC092023</v>
      </c>
      <c r="C588" t="str">
        <f t="shared" si="39"/>
        <v>FAMEVEC092024</v>
      </c>
      <c r="D588" t="str">
        <f t="shared" si="40"/>
        <v>FAMEVEC092025</v>
      </c>
      <c r="E588" t="str">
        <f t="shared" si="40"/>
        <v>FAMEVEC092026</v>
      </c>
      <c r="F588" t="str">
        <f t="shared" si="40"/>
        <v>FAMEVEC092027</v>
      </c>
      <c r="G588" t="s">
        <v>1850</v>
      </c>
      <c r="H588" t="s">
        <v>1519</v>
      </c>
      <c r="I588" s="38" t="str">
        <f>VLOOKUP(J588,Planilha2!B:C,2,0)</f>
        <v>EC09</v>
      </c>
      <c r="J588" s="87" t="s">
        <v>1648</v>
      </c>
      <c r="K588" s="88" t="s">
        <v>165</v>
      </c>
      <c r="L588" s="87" t="s">
        <v>419</v>
      </c>
      <c r="M588" s="87" t="s">
        <v>381</v>
      </c>
      <c r="N588" s="87" t="s">
        <v>385</v>
      </c>
      <c r="O588" s="71" t="s">
        <v>1521</v>
      </c>
      <c r="P588" s="69" t="s">
        <v>44</v>
      </c>
      <c r="Q588" s="71">
        <v>68</v>
      </c>
      <c r="R588" s="71">
        <v>68</v>
      </c>
      <c r="S588" s="71">
        <v>68</v>
      </c>
      <c r="T588" s="71">
        <v>71</v>
      </c>
      <c r="U588" s="71">
        <v>71</v>
      </c>
      <c r="V588" s="71">
        <v>71</v>
      </c>
      <c r="W588" s="71">
        <v>71</v>
      </c>
      <c r="X588" s="71" t="s">
        <v>171</v>
      </c>
      <c r="Y588" s="71" t="s">
        <v>172</v>
      </c>
      <c r="Z588" s="71" t="s">
        <v>195</v>
      </c>
      <c r="AA588" s="83" t="s">
        <v>1523</v>
      </c>
      <c r="AB588" s="71"/>
      <c r="AC588" s="71"/>
      <c r="AD588" s="71"/>
      <c r="AE588" s="69" t="s">
        <v>377</v>
      </c>
    </row>
    <row r="589" spans="1:31" ht="45" hidden="1">
      <c r="A589" t="str">
        <f t="shared" si="37"/>
        <v>FAMEVEC102022</v>
      </c>
      <c r="B589" t="str">
        <f t="shared" si="38"/>
        <v>FAMEVEC102023</v>
      </c>
      <c r="C589" t="str">
        <f t="shared" si="39"/>
        <v>FAMEVEC102024</v>
      </c>
      <c r="D589" t="str">
        <f t="shared" si="40"/>
        <v>FAMEVEC102025</v>
      </c>
      <c r="E589" t="str">
        <f t="shared" si="40"/>
        <v>FAMEVEC102026</v>
      </c>
      <c r="F589" t="str">
        <f t="shared" si="40"/>
        <v>FAMEVEC102027</v>
      </c>
      <c r="G589" t="s">
        <v>1850</v>
      </c>
      <c r="H589" t="s">
        <v>1519</v>
      </c>
      <c r="I589" s="38" t="str">
        <f>VLOOKUP(J589,Planilha2!B:C,2,0)</f>
        <v>EC10</v>
      </c>
      <c r="J589" s="87" t="s">
        <v>1649</v>
      </c>
      <c r="K589" s="88" t="s">
        <v>165</v>
      </c>
      <c r="L589" s="87" t="s">
        <v>422</v>
      </c>
      <c r="M589" s="87" t="s">
        <v>381</v>
      </c>
      <c r="N589" s="87" t="s">
        <v>385</v>
      </c>
      <c r="O589" s="71" t="s">
        <v>1526</v>
      </c>
      <c r="P589" s="69" t="s">
        <v>44</v>
      </c>
      <c r="Q589" s="71">
        <v>33.33</v>
      </c>
      <c r="R589" s="71">
        <v>33.33</v>
      </c>
      <c r="S589" s="71">
        <v>33.33</v>
      </c>
      <c r="T589" s="71">
        <v>33.33</v>
      </c>
      <c r="U589" s="71">
        <v>34.99</v>
      </c>
      <c r="V589" s="71">
        <v>34.99</v>
      </c>
      <c r="W589" s="71">
        <v>34.99</v>
      </c>
      <c r="X589" s="71" t="s">
        <v>142</v>
      </c>
      <c r="Y589" s="71" t="s">
        <v>172</v>
      </c>
      <c r="Z589" s="71" t="s">
        <v>195</v>
      </c>
      <c r="AA589" s="83" t="s">
        <v>1523</v>
      </c>
      <c r="AB589" s="71"/>
      <c r="AC589" s="71"/>
      <c r="AD589" s="71"/>
      <c r="AE589" s="69" t="s">
        <v>377</v>
      </c>
    </row>
    <row r="590" spans="1:31" ht="45" hidden="1">
      <c r="A590" t="str">
        <f t="shared" si="37"/>
        <v>FAMEVEC082022</v>
      </c>
      <c r="B590" t="str">
        <f t="shared" si="38"/>
        <v>FAMEVEC082023</v>
      </c>
      <c r="C590" t="str">
        <f t="shared" si="39"/>
        <v>FAMEVEC082024</v>
      </c>
      <c r="D590" t="str">
        <f t="shared" si="40"/>
        <v>FAMEVEC082025</v>
      </c>
      <c r="E590" t="str">
        <f t="shared" si="40"/>
        <v>FAMEVEC082026</v>
      </c>
      <c r="F590" t="str">
        <f t="shared" si="40"/>
        <v>FAMEVEC082027</v>
      </c>
      <c r="G590" t="s">
        <v>1850</v>
      </c>
      <c r="H590" t="s">
        <v>1519</v>
      </c>
      <c r="I590" s="38" t="str">
        <f>VLOOKUP(J590,Planilha2!B:C,2,0)</f>
        <v>EC08</v>
      </c>
      <c r="J590" s="87" t="s">
        <v>415</v>
      </c>
      <c r="K590" s="88" t="s">
        <v>145</v>
      </c>
      <c r="L590" s="89" t="s">
        <v>1528</v>
      </c>
      <c r="M590" s="87" t="s">
        <v>381</v>
      </c>
      <c r="N590" s="87" t="s">
        <v>1529</v>
      </c>
      <c r="O590" s="71" t="s">
        <v>1650</v>
      </c>
      <c r="P590" s="69" t="s">
        <v>44</v>
      </c>
      <c r="Q590" s="71">
        <v>70.5</v>
      </c>
      <c r="R590" s="71">
        <v>70.5</v>
      </c>
      <c r="S590" s="71">
        <v>70.5</v>
      </c>
      <c r="T590" s="71">
        <v>70.5</v>
      </c>
      <c r="U590" s="71">
        <v>70.5</v>
      </c>
      <c r="V590" s="71">
        <v>70.5</v>
      </c>
      <c r="W590" s="71">
        <v>70.5</v>
      </c>
      <c r="X590" s="71" t="s">
        <v>171</v>
      </c>
      <c r="Y590" s="71" t="s">
        <v>195</v>
      </c>
      <c r="Z590" s="71"/>
      <c r="AA590" s="83" t="s">
        <v>1523</v>
      </c>
      <c r="AB590" s="71"/>
      <c r="AC590" s="71"/>
      <c r="AD590" s="71"/>
      <c r="AE590" s="69" t="s">
        <v>377</v>
      </c>
    </row>
    <row r="591" spans="1:31" ht="45" hidden="1">
      <c r="A591" t="str">
        <f t="shared" si="37"/>
        <v>FAMEVEC282022</v>
      </c>
      <c r="B591" t="str">
        <f t="shared" si="38"/>
        <v>FAMEVEC282023</v>
      </c>
      <c r="C591" t="str">
        <f t="shared" si="39"/>
        <v>FAMEVEC282024</v>
      </c>
      <c r="D591" t="str">
        <f t="shared" si="40"/>
        <v>FAMEVEC282025</v>
      </c>
      <c r="E591" t="str">
        <f t="shared" si="40"/>
        <v>FAMEVEC282026</v>
      </c>
      <c r="F591" t="str">
        <f t="shared" si="40"/>
        <v>FAMEVEC282027</v>
      </c>
      <c r="G591" t="s">
        <v>1850</v>
      </c>
      <c r="H591" t="s">
        <v>1519</v>
      </c>
      <c r="I591" s="38" t="str">
        <f>VLOOKUP(J591,Planilha2!B:C,2,0)</f>
        <v>EC28</v>
      </c>
      <c r="J591" s="87" t="s">
        <v>503</v>
      </c>
      <c r="K591" s="88" t="s">
        <v>165</v>
      </c>
      <c r="L591" s="89" t="s">
        <v>504</v>
      </c>
      <c r="M591" s="87" t="s">
        <v>381</v>
      </c>
      <c r="N591" s="87" t="s">
        <v>1530</v>
      </c>
      <c r="O591" s="71"/>
      <c r="P591" s="69" t="s">
        <v>44</v>
      </c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83" t="s">
        <v>1523</v>
      </c>
      <c r="AB591" s="71"/>
      <c r="AC591" s="71"/>
      <c r="AD591" s="71"/>
      <c r="AE591" s="69" t="s">
        <v>377</v>
      </c>
    </row>
    <row r="592" spans="1:31" ht="60" hidden="1">
      <c r="A592" t="str">
        <f t="shared" si="37"/>
        <v>FAMEVEC052022</v>
      </c>
      <c r="B592" t="str">
        <f t="shared" si="38"/>
        <v>FAMEVEC052023</v>
      </c>
      <c r="C592" t="str">
        <f t="shared" si="39"/>
        <v>FAMEVEC052024</v>
      </c>
      <c r="D592" t="str">
        <f t="shared" si="40"/>
        <v>FAMEVEC052025</v>
      </c>
      <c r="E592" t="str">
        <f t="shared" si="40"/>
        <v>FAMEVEC052026</v>
      </c>
      <c r="F592" t="str">
        <f t="shared" si="40"/>
        <v>FAMEVEC052027</v>
      </c>
      <c r="G592" t="s">
        <v>1850</v>
      </c>
      <c r="H592" t="s">
        <v>1519</v>
      </c>
      <c r="I592" s="38" t="str">
        <f>VLOOKUP(J592,Planilha2!B:C,2,0)</f>
        <v>EC05</v>
      </c>
      <c r="J592" s="80" t="s">
        <v>403</v>
      </c>
      <c r="K592" s="88" t="s">
        <v>165</v>
      </c>
      <c r="L592" s="80" t="s">
        <v>404</v>
      </c>
      <c r="M592" s="80" t="s">
        <v>164</v>
      </c>
      <c r="N592" s="80" t="s">
        <v>1529</v>
      </c>
      <c r="O592" s="71" t="s">
        <v>1651</v>
      </c>
      <c r="P592" s="69" t="s">
        <v>309</v>
      </c>
      <c r="Q592" s="71">
        <v>18</v>
      </c>
      <c r="R592" s="71">
        <v>18</v>
      </c>
      <c r="S592" s="71">
        <v>18</v>
      </c>
      <c r="T592" s="71">
        <v>18</v>
      </c>
      <c r="U592" s="71">
        <v>18</v>
      </c>
      <c r="V592" s="71">
        <v>18</v>
      </c>
      <c r="W592" s="71">
        <v>18</v>
      </c>
      <c r="X592" s="71" t="s">
        <v>171</v>
      </c>
      <c r="Y592" s="71" t="s">
        <v>172</v>
      </c>
      <c r="Z592" s="71" t="s">
        <v>195</v>
      </c>
      <c r="AA592" s="83" t="s">
        <v>1523</v>
      </c>
      <c r="AB592" s="71"/>
      <c r="AC592" s="71"/>
      <c r="AD592" s="71"/>
      <c r="AE592" s="69" t="s">
        <v>377</v>
      </c>
    </row>
    <row r="593" spans="1:31" ht="45" hidden="1">
      <c r="A593" t="str">
        <f t="shared" si="37"/>
        <v>FAMEVEC072022</v>
      </c>
      <c r="B593" t="str">
        <f t="shared" si="38"/>
        <v>FAMEVEC072023</v>
      </c>
      <c r="C593" t="str">
        <f t="shared" si="39"/>
        <v>FAMEVEC072024</v>
      </c>
      <c r="D593" t="str">
        <f t="shared" si="40"/>
        <v>FAMEVEC072025</v>
      </c>
      <c r="E593" t="str">
        <f t="shared" si="40"/>
        <v>FAMEVEC072026</v>
      </c>
      <c r="F593" t="str">
        <f t="shared" si="40"/>
        <v>FAMEVEC072027</v>
      </c>
      <c r="G593" t="s">
        <v>1850</v>
      </c>
      <c r="H593" t="s">
        <v>1519</v>
      </c>
      <c r="I593" s="38" t="str">
        <f>VLOOKUP(J593,Planilha2!B:C,2,0)</f>
        <v>EC07</v>
      </c>
      <c r="J593" s="87" t="s">
        <v>1534</v>
      </c>
      <c r="K593" s="88" t="s">
        <v>165</v>
      </c>
      <c r="L593" s="89" t="s">
        <v>1535</v>
      </c>
      <c r="M593" s="87" t="s">
        <v>381</v>
      </c>
      <c r="N593" s="87" t="s">
        <v>1529</v>
      </c>
      <c r="O593" s="71"/>
      <c r="P593" s="69" t="s">
        <v>44</v>
      </c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83" t="s">
        <v>1523</v>
      </c>
      <c r="AB593" s="71"/>
      <c r="AC593" s="71"/>
      <c r="AD593" s="71"/>
      <c r="AE593" s="69" t="s">
        <v>377</v>
      </c>
    </row>
    <row r="594" spans="1:31" ht="45" hidden="1">
      <c r="A594" t="str">
        <f t="shared" si="37"/>
        <v>FAMEVEC332022</v>
      </c>
      <c r="B594" t="str">
        <f t="shared" si="38"/>
        <v>FAMEVEC332023</v>
      </c>
      <c r="C594" t="str">
        <f t="shared" si="39"/>
        <v>FAMEVEC332024</v>
      </c>
      <c r="D594" t="str">
        <f t="shared" si="40"/>
        <v>FAMEVEC332025</v>
      </c>
      <c r="E594" t="str">
        <f t="shared" si="40"/>
        <v>FAMEVEC332026</v>
      </c>
      <c r="F594" t="str">
        <f t="shared" si="40"/>
        <v>FAMEVEC332027</v>
      </c>
      <c r="G594" t="s">
        <v>1850</v>
      </c>
      <c r="H594" t="s">
        <v>1519</v>
      </c>
      <c r="I594" s="38" t="str">
        <f>VLOOKUP(J594,Planilha2!B:C,2,0)</f>
        <v>EC33</v>
      </c>
      <c r="J594" s="87" t="s">
        <v>527</v>
      </c>
      <c r="K594" s="88" t="s">
        <v>165</v>
      </c>
      <c r="L594" s="87" t="s">
        <v>528</v>
      </c>
      <c r="M594" s="88" t="s">
        <v>164</v>
      </c>
      <c r="N594" s="87" t="s">
        <v>1529</v>
      </c>
      <c r="O594" s="71"/>
      <c r="P594" s="69" t="s">
        <v>530</v>
      </c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83" t="s">
        <v>1523</v>
      </c>
      <c r="AB594" s="71"/>
      <c r="AC594" s="71"/>
      <c r="AD594" s="71"/>
      <c r="AE594" s="69" t="s">
        <v>377</v>
      </c>
    </row>
    <row r="595" spans="1:31" ht="45" hidden="1">
      <c r="A595" t="str">
        <f t="shared" si="37"/>
        <v>FAMEVGP012022</v>
      </c>
      <c r="B595" t="str">
        <f t="shared" si="38"/>
        <v>FAMEVGP012023</v>
      </c>
      <c r="C595" t="str">
        <f t="shared" si="39"/>
        <v>FAMEVGP012024</v>
      </c>
      <c r="D595" t="str">
        <f t="shared" si="40"/>
        <v>FAMEVGP012025</v>
      </c>
      <c r="E595" t="str">
        <f t="shared" si="40"/>
        <v>FAMEVGP012026</v>
      </c>
      <c r="F595" t="str">
        <f t="shared" si="40"/>
        <v>FAMEVGP012027</v>
      </c>
      <c r="G595" t="s">
        <v>1850</v>
      </c>
      <c r="H595" t="s">
        <v>1536</v>
      </c>
      <c r="I595" s="38" t="str">
        <f>VLOOKUP(J595,Planilha2!B:C,2,0)</f>
        <v>GP01</v>
      </c>
      <c r="J595" s="69" t="s">
        <v>552</v>
      </c>
      <c r="K595" s="69" t="s">
        <v>145</v>
      </c>
      <c r="L595" s="69" t="s">
        <v>1537</v>
      </c>
      <c r="M595" s="80" t="s">
        <v>139</v>
      </c>
      <c r="N595" s="78" t="s">
        <v>558</v>
      </c>
      <c r="O595" s="71" t="s">
        <v>1538</v>
      </c>
      <c r="P595" s="69" t="s">
        <v>44</v>
      </c>
      <c r="Q595" s="71">
        <v>35.14</v>
      </c>
      <c r="R595" s="71">
        <v>36.85</v>
      </c>
      <c r="S595" s="71">
        <v>36.85</v>
      </c>
      <c r="T595" s="71">
        <v>36.85</v>
      </c>
      <c r="U595" s="71">
        <v>38.69</v>
      </c>
      <c r="V595" s="71">
        <v>38.69</v>
      </c>
      <c r="W595" s="71">
        <v>40.619999999999997</v>
      </c>
      <c r="X595" s="71" t="s">
        <v>142</v>
      </c>
      <c r="Y595" s="71" t="s">
        <v>172</v>
      </c>
      <c r="Z595" s="71" t="s">
        <v>1471</v>
      </c>
      <c r="AA595" s="69" t="s">
        <v>555</v>
      </c>
      <c r="AB595" s="71"/>
      <c r="AC595" s="71"/>
      <c r="AD595" s="71"/>
      <c r="AE595" s="69" t="s">
        <v>551</v>
      </c>
    </row>
    <row r="596" spans="1:31" ht="45" hidden="1">
      <c r="A596" t="str">
        <f t="shared" si="37"/>
        <v>FAMEVGP022022</v>
      </c>
      <c r="B596" t="str">
        <f t="shared" si="38"/>
        <v>FAMEVGP022023</v>
      </c>
      <c r="C596" t="str">
        <f t="shared" si="39"/>
        <v>FAMEVGP022024</v>
      </c>
      <c r="D596" t="str">
        <f t="shared" si="40"/>
        <v>FAMEVGP022025</v>
      </c>
      <c r="E596" t="str">
        <f t="shared" si="40"/>
        <v>FAMEVGP022026</v>
      </c>
      <c r="F596" t="str">
        <f t="shared" si="40"/>
        <v>FAMEVGP022027</v>
      </c>
      <c r="G596" t="s">
        <v>1850</v>
      </c>
      <c r="H596" t="s">
        <v>1536</v>
      </c>
      <c r="I596" s="38" t="str">
        <f>VLOOKUP(J596,Planilha2!B:C,2,0)</f>
        <v>GP02</v>
      </c>
      <c r="J596" s="69" t="s">
        <v>560</v>
      </c>
      <c r="K596" s="69" t="s">
        <v>165</v>
      </c>
      <c r="L596" s="69" t="s">
        <v>1539</v>
      </c>
      <c r="M596" s="80" t="s">
        <v>139</v>
      </c>
      <c r="N596" s="78" t="s">
        <v>558</v>
      </c>
      <c r="O596" s="71" t="s">
        <v>1591</v>
      </c>
      <c r="P596" s="69" t="s">
        <v>44</v>
      </c>
      <c r="Q596" s="71">
        <v>91.89</v>
      </c>
      <c r="R596" s="71">
        <v>96.48</v>
      </c>
      <c r="S596" s="71">
        <v>96.48</v>
      </c>
      <c r="T596" s="71">
        <v>96.48</v>
      </c>
      <c r="U596" s="71">
        <v>96.48</v>
      </c>
      <c r="V596" s="71">
        <v>98.46</v>
      </c>
      <c r="W596" s="71">
        <v>98.82</v>
      </c>
      <c r="X596" s="71" t="s">
        <v>171</v>
      </c>
      <c r="Y596" s="71" t="s">
        <v>195</v>
      </c>
      <c r="Z596" s="71"/>
      <c r="AA596" s="69" t="s">
        <v>563</v>
      </c>
      <c r="AB596" s="71"/>
      <c r="AC596" s="71"/>
      <c r="AD596" s="71"/>
      <c r="AE596" s="69" t="s">
        <v>551</v>
      </c>
    </row>
    <row r="597" spans="1:31" ht="45" hidden="1">
      <c r="A597" t="str">
        <f t="shared" si="37"/>
        <v>FAMEVGP032022</v>
      </c>
      <c r="B597" t="str">
        <f t="shared" si="38"/>
        <v>FAMEVGP032023</v>
      </c>
      <c r="C597" t="str">
        <f t="shared" si="39"/>
        <v>FAMEVGP032024</v>
      </c>
      <c r="D597" t="str">
        <f t="shared" si="40"/>
        <v>FAMEVGP032025</v>
      </c>
      <c r="E597" t="str">
        <f t="shared" si="40"/>
        <v>FAMEVGP032026</v>
      </c>
      <c r="F597" t="str">
        <f t="shared" si="40"/>
        <v>FAMEVGP032027</v>
      </c>
      <c r="G597" t="s">
        <v>1850</v>
      </c>
      <c r="H597" t="s">
        <v>1536</v>
      </c>
      <c r="I597" s="38" t="str">
        <f>VLOOKUP(J597,Planilha2!B:C,2,0)</f>
        <v>GP03</v>
      </c>
      <c r="J597" s="69" t="s">
        <v>567</v>
      </c>
      <c r="K597" s="69" t="s">
        <v>145</v>
      </c>
      <c r="L597" s="69"/>
      <c r="M597" s="80" t="s">
        <v>139</v>
      </c>
      <c r="N597" s="78" t="s">
        <v>558</v>
      </c>
      <c r="O597" s="71" t="s">
        <v>1540</v>
      </c>
      <c r="P597" s="69" t="s">
        <v>569</v>
      </c>
      <c r="Q597" s="71">
        <v>53</v>
      </c>
      <c r="R597" s="71">
        <v>53</v>
      </c>
      <c r="S597" s="71">
        <v>53</v>
      </c>
      <c r="T597" s="71">
        <v>53</v>
      </c>
      <c r="U597" s="71">
        <v>53</v>
      </c>
      <c r="V597" s="71">
        <v>53</v>
      </c>
      <c r="W597" s="71">
        <v>53</v>
      </c>
      <c r="X597" s="71" t="s">
        <v>171</v>
      </c>
      <c r="Y597" s="71" t="s">
        <v>172</v>
      </c>
      <c r="Z597" s="71" t="s">
        <v>1471</v>
      </c>
      <c r="AA597" s="80" t="s">
        <v>570</v>
      </c>
      <c r="AB597" s="71"/>
      <c r="AC597" s="71"/>
      <c r="AD597" s="71"/>
      <c r="AE597" s="69" t="s">
        <v>551</v>
      </c>
    </row>
    <row r="598" spans="1:31" ht="45" hidden="1">
      <c r="A598" t="str">
        <f t="shared" si="37"/>
        <v>FAMEVGP042022</v>
      </c>
      <c r="B598" t="str">
        <f t="shared" si="38"/>
        <v>FAMEVGP042023</v>
      </c>
      <c r="C598" t="str">
        <f t="shared" si="39"/>
        <v>FAMEVGP042024</v>
      </c>
      <c r="D598" t="str">
        <f t="shared" si="40"/>
        <v>FAMEVGP042025</v>
      </c>
      <c r="E598" t="str">
        <f t="shared" si="40"/>
        <v>FAMEVGP042026</v>
      </c>
      <c r="F598" t="str">
        <f t="shared" si="40"/>
        <v>FAMEVGP042027</v>
      </c>
      <c r="G598" t="s">
        <v>1850</v>
      </c>
      <c r="H598" t="s">
        <v>1536</v>
      </c>
      <c r="I598" s="38" t="str">
        <f>VLOOKUP(J598,Planilha2!B:C,2,0)</f>
        <v>GP04</v>
      </c>
      <c r="J598" s="69" t="s">
        <v>574</v>
      </c>
      <c r="K598" s="69" t="s">
        <v>165</v>
      </c>
      <c r="L598" s="69"/>
      <c r="M598" s="78" t="s">
        <v>164</v>
      </c>
      <c r="N598" s="78" t="s">
        <v>558</v>
      </c>
      <c r="O598" s="71"/>
      <c r="P598" s="69" t="s">
        <v>44</v>
      </c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69" t="s">
        <v>1541</v>
      </c>
      <c r="AB598" s="71"/>
      <c r="AC598" s="71"/>
      <c r="AD598" s="71"/>
      <c r="AE598" s="69" t="s">
        <v>551</v>
      </c>
    </row>
    <row r="599" spans="1:31" ht="45" hidden="1">
      <c r="A599" t="str">
        <f t="shared" si="37"/>
        <v>FAMEVGP052022</v>
      </c>
      <c r="B599" t="str">
        <f t="shared" si="38"/>
        <v>FAMEVGP052023</v>
      </c>
      <c r="C599" t="str">
        <f t="shared" si="39"/>
        <v>FAMEVGP052024</v>
      </c>
      <c r="D599" t="str">
        <f t="shared" si="40"/>
        <v>FAMEVGP052025</v>
      </c>
      <c r="E599" t="str">
        <f t="shared" si="40"/>
        <v>FAMEVGP052026</v>
      </c>
      <c r="F599" t="str">
        <f t="shared" si="40"/>
        <v>FAMEVGP052027</v>
      </c>
      <c r="G599" t="s">
        <v>1850</v>
      </c>
      <c r="H599" t="s">
        <v>1536</v>
      </c>
      <c r="I599" s="38" t="str">
        <f>VLOOKUP(J599,Planilha2!B:C,2,0)</f>
        <v>GP05</v>
      </c>
      <c r="J599" s="69" t="s">
        <v>577</v>
      </c>
      <c r="K599" s="69" t="s">
        <v>165</v>
      </c>
      <c r="L599" s="69"/>
      <c r="M599" s="78" t="s">
        <v>164</v>
      </c>
      <c r="N599" s="78" t="s">
        <v>558</v>
      </c>
      <c r="O599" s="71"/>
      <c r="P599" s="69" t="s">
        <v>44</v>
      </c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69" t="s">
        <v>1542</v>
      </c>
      <c r="AB599" s="71"/>
      <c r="AC599" s="71"/>
      <c r="AD599" s="71"/>
      <c r="AE599" s="69" t="s">
        <v>551</v>
      </c>
    </row>
    <row r="600" spans="1:31" ht="45" hidden="1">
      <c r="A600" t="str">
        <f t="shared" si="37"/>
        <v>FAMEVGP062022</v>
      </c>
      <c r="B600" t="str">
        <f t="shared" si="38"/>
        <v>FAMEVGP062023</v>
      </c>
      <c r="C600" t="str">
        <f t="shared" si="39"/>
        <v>FAMEVGP062024</v>
      </c>
      <c r="D600" t="str">
        <f t="shared" si="40"/>
        <v>FAMEVGP062025</v>
      </c>
      <c r="E600" t="str">
        <f t="shared" si="40"/>
        <v>FAMEVGP062026</v>
      </c>
      <c r="F600" t="str">
        <f t="shared" si="40"/>
        <v>FAMEVGP062027</v>
      </c>
      <c r="G600" t="s">
        <v>1850</v>
      </c>
      <c r="H600" t="s">
        <v>1536</v>
      </c>
      <c r="I600" s="38" t="str">
        <f>VLOOKUP(J600,Planilha2!B:C,2,0)</f>
        <v>GP06</v>
      </c>
      <c r="J600" s="69" t="s">
        <v>579</v>
      </c>
      <c r="K600" s="69" t="s">
        <v>165</v>
      </c>
      <c r="L600" s="69"/>
      <c r="M600" s="78" t="s">
        <v>164</v>
      </c>
      <c r="N600" s="78" t="s">
        <v>558</v>
      </c>
      <c r="O600" s="71" t="s">
        <v>1543</v>
      </c>
      <c r="P600" s="69" t="s">
        <v>44</v>
      </c>
      <c r="Q600" s="71">
        <v>4.96</v>
      </c>
      <c r="R600" s="71">
        <v>4.96</v>
      </c>
      <c r="S600" s="71">
        <v>4.96</v>
      </c>
      <c r="T600" s="71">
        <v>5</v>
      </c>
      <c r="U600" s="71">
        <v>5</v>
      </c>
      <c r="V600" s="71">
        <v>5</v>
      </c>
      <c r="W600" s="71">
        <v>5</v>
      </c>
      <c r="X600" s="71" t="s">
        <v>171</v>
      </c>
      <c r="Y600" s="71" t="s">
        <v>172</v>
      </c>
      <c r="Z600" s="71" t="s">
        <v>1471</v>
      </c>
      <c r="AA600" s="69" t="s">
        <v>555</v>
      </c>
      <c r="AB600" s="71"/>
      <c r="AC600" s="71"/>
      <c r="AD600" s="71"/>
      <c r="AE600" s="69" t="s">
        <v>551</v>
      </c>
    </row>
    <row r="601" spans="1:31" ht="45" hidden="1">
      <c r="A601" t="str">
        <f t="shared" si="37"/>
        <v>FAMEVGP072022</v>
      </c>
      <c r="B601" t="str">
        <f t="shared" si="38"/>
        <v>FAMEVGP072023</v>
      </c>
      <c r="C601" t="str">
        <f t="shared" si="39"/>
        <v>FAMEVGP072024</v>
      </c>
      <c r="D601" t="str">
        <f t="shared" si="40"/>
        <v>FAMEVGP072025</v>
      </c>
      <c r="E601" t="str">
        <f t="shared" si="40"/>
        <v>FAMEVGP072026</v>
      </c>
      <c r="F601" t="str">
        <f t="shared" si="40"/>
        <v>FAMEVGP072027</v>
      </c>
      <c r="G601" t="s">
        <v>1850</v>
      </c>
      <c r="H601" t="s">
        <v>1536</v>
      </c>
      <c r="I601" s="38" t="str">
        <f>VLOOKUP(J601,Planilha2!B:C,2,0)</f>
        <v>GP07</v>
      </c>
      <c r="J601" s="69" t="s">
        <v>583</v>
      </c>
      <c r="K601" s="69" t="s">
        <v>165</v>
      </c>
      <c r="L601" s="69"/>
      <c r="M601" s="78" t="s">
        <v>164</v>
      </c>
      <c r="N601" s="78" t="s">
        <v>558</v>
      </c>
      <c r="O601" s="71" t="s">
        <v>1544</v>
      </c>
      <c r="P601" s="69" t="s">
        <v>44</v>
      </c>
      <c r="Q601" s="71">
        <v>2</v>
      </c>
      <c r="R601" s="71">
        <v>2</v>
      </c>
      <c r="S601" s="71">
        <v>2.2000000000000002</v>
      </c>
      <c r="T601" s="71">
        <v>2.2000000000000002</v>
      </c>
      <c r="U601" s="71">
        <v>2.4</v>
      </c>
      <c r="V601" s="71">
        <v>2.6</v>
      </c>
      <c r="W601" s="71">
        <v>2.8</v>
      </c>
      <c r="X601" s="71" t="s">
        <v>142</v>
      </c>
      <c r="Y601" s="71" t="s">
        <v>172</v>
      </c>
      <c r="Z601" s="71" t="s">
        <v>1471</v>
      </c>
      <c r="AA601" s="69" t="s">
        <v>555</v>
      </c>
      <c r="AB601" s="71"/>
      <c r="AC601" s="71"/>
      <c r="AD601" s="71"/>
      <c r="AE601" s="69" t="s">
        <v>551</v>
      </c>
    </row>
    <row r="602" spans="1:31" ht="60" hidden="1">
      <c r="A602" t="str">
        <f t="shared" si="37"/>
        <v>FAMEVI012022</v>
      </c>
      <c r="B602" t="str">
        <f t="shared" si="38"/>
        <v>FAMEVI012023</v>
      </c>
      <c r="C602" t="str">
        <f t="shared" si="39"/>
        <v>FAMEVI012024</v>
      </c>
      <c r="D602" t="str">
        <f t="shared" si="40"/>
        <v>FAMEVI012025</v>
      </c>
      <c r="E602" t="str">
        <f t="shared" si="40"/>
        <v>FAMEVI012026</v>
      </c>
      <c r="F602" t="str">
        <f t="shared" si="40"/>
        <v>FAMEVI012027</v>
      </c>
      <c r="G602" t="s">
        <v>1850</v>
      </c>
      <c r="H602" t="s">
        <v>1545</v>
      </c>
      <c r="I602" s="38" t="str">
        <f>VLOOKUP(J602,Planilha2!B:C,2,0)</f>
        <v>I01</v>
      </c>
      <c r="J602" s="87" t="s">
        <v>923</v>
      </c>
      <c r="K602" s="87" t="s">
        <v>145</v>
      </c>
      <c r="L602" s="87" t="s">
        <v>924</v>
      </c>
      <c r="M602" s="87" t="s">
        <v>926</v>
      </c>
      <c r="N602" s="92" t="s">
        <v>164</v>
      </c>
      <c r="O602" s="71" t="s">
        <v>1546</v>
      </c>
      <c r="P602" s="69" t="s">
        <v>749</v>
      </c>
      <c r="Q602" s="71">
        <v>0</v>
      </c>
      <c r="R602" s="71">
        <v>1</v>
      </c>
      <c r="S602" s="71">
        <v>1</v>
      </c>
      <c r="T602" s="71">
        <v>1</v>
      </c>
      <c r="U602" s="71">
        <v>1</v>
      </c>
      <c r="V602" s="71">
        <v>1</v>
      </c>
      <c r="W602" s="71">
        <v>1</v>
      </c>
      <c r="X602" s="71" t="s">
        <v>363</v>
      </c>
      <c r="Y602" s="71" t="s">
        <v>172</v>
      </c>
      <c r="Z602" s="71"/>
      <c r="AA602" s="80" t="s">
        <v>1547</v>
      </c>
      <c r="AB602" s="71"/>
      <c r="AC602" s="71"/>
      <c r="AD602" s="71"/>
      <c r="AE602" s="69" t="s">
        <v>922</v>
      </c>
    </row>
    <row r="603" spans="1:31" ht="60" hidden="1">
      <c r="A603" t="str">
        <f t="shared" si="37"/>
        <v>FAMEVI022022</v>
      </c>
      <c r="B603" t="str">
        <f t="shared" si="38"/>
        <v>FAMEVI022023</v>
      </c>
      <c r="C603" t="str">
        <f t="shared" si="39"/>
        <v>FAMEVI022024</v>
      </c>
      <c r="D603" t="str">
        <f t="shared" si="40"/>
        <v>FAMEVI022025</v>
      </c>
      <c r="E603" t="str">
        <f t="shared" si="40"/>
        <v>FAMEVI022026</v>
      </c>
      <c r="F603" t="str">
        <f t="shared" si="40"/>
        <v>FAMEVI022027</v>
      </c>
      <c r="G603" t="s">
        <v>1850</v>
      </c>
      <c r="H603" t="s">
        <v>1545</v>
      </c>
      <c r="I603" s="38" t="str">
        <f>VLOOKUP(J603,Planilha2!B:C,2,0)</f>
        <v>I02</v>
      </c>
      <c r="J603" s="87" t="s">
        <v>931</v>
      </c>
      <c r="K603" s="87" t="s">
        <v>145</v>
      </c>
      <c r="L603" s="87" t="s">
        <v>932</v>
      </c>
      <c r="M603" s="87" t="s">
        <v>926</v>
      </c>
      <c r="N603" s="92" t="s">
        <v>164</v>
      </c>
      <c r="O603" s="71" t="s">
        <v>1548</v>
      </c>
      <c r="P603" s="69" t="s">
        <v>749</v>
      </c>
      <c r="Q603" s="71">
        <v>0</v>
      </c>
      <c r="R603" s="71">
        <v>1</v>
      </c>
      <c r="S603" s="71">
        <v>1</v>
      </c>
      <c r="T603" s="71">
        <v>1</v>
      </c>
      <c r="U603" s="71">
        <v>1</v>
      </c>
      <c r="V603" s="71">
        <v>1</v>
      </c>
      <c r="W603" s="71">
        <v>1</v>
      </c>
      <c r="X603" s="71" t="s">
        <v>363</v>
      </c>
      <c r="Y603" s="71" t="s">
        <v>172</v>
      </c>
      <c r="Z603" s="71"/>
      <c r="AA603" s="80" t="s">
        <v>1547</v>
      </c>
      <c r="AB603" s="71"/>
      <c r="AC603" s="71"/>
      <c r="AD603" s="71"/>
      <c r="AE603" s="69" t="s">
        <v>922</v>
      </c>
    </row>
    <row r="604" spans="1:31" ht="60" hidden="1">
      <c r="A604" t="str">
        <f t="shared" si="37"/>
        <v>FAMEVI052022</v>
      </c>
      <c r="B604" t="str">
        <f t="shared" si="38"/>
        <v>FAMEVI052023</v>
      </c>
      <c r="C604" t="str">
        <f t="shared" si="39"/>
        <v>FAMEVI052024</v>
      </c>
      <c r="D604" t="str">
        <f t="shared" si="40"/>
        <v>FAMEVI052025</v>
      </c>
      <c r="E604" t="str">
        <f t="shared" si="40"/>
        <v>FAMEVI052026</v>
      </c>
      <c r="F604" t="str">
        <f t="shared" si="40"/>
        <v>FAMEVI052027</v>
      </c>
      <c r="G604" t="s">
        <v>1850</v>
      </c>
      <c r="H604" t="s">
        <v>1545</v>
      </c>
      <c r="I604" s="38" t="str">
        <f>VLOOKUP(J604,Planilha2!B:C,2,0)</f>
        <v>I05</v>
      </c>
      <c r="J604" s="87" t="s">
        <v>948</v>
      </c>
      <c r="K604" s="87" t="s">
        <v>145</v>
      </c>
      <c r="L604" s="87" t="s">
        <v>949</v>
      </c>
      <c r="M604" s="87" t="s">
        <v>926</v>
      </c>
      <c r="N604" s="92" t="s">
        <v>164</v>
      </c>
      <c r="O604" s="71" t="s">
        <v>1594</v>
      </c>
      <c r="P604" s="69" t="s">
        <v>749</v>
      </c>
      <c r="Q604" s="71">
        <v>0</v>
      </c>
      <c r="R604" s="71">
        <v>1</v>
      </c>
      <c r="S604" s="71">
        <v>1</v>
      </c>
      <c r="T604" s="71">
        <v>1</v>
      </c>
      <c r="U604" s="71">
        <v>1</v>
      </c>
      <c r="V604" s="71">
        <v>1</v>
      </c>
      <c r="W604" s="71">
        <v>1</v>
      </c>
      <c r="X604" s="71" t="s">
        <v>363</v>
      </c>
      <c r="Y604" s="71" t="s">
        <v>172</v>
      </c>
      <c r="Z604" s="71"/>
      <c r="AA604" s="80" t="s">
        <v>1547</v>
      </c>
      <c r="AB604" s="71"/>
      <c r="AC604" s="71"/>
      <c r="AD604" s="71"/>
      <c r="AE604" s="69" t="s">
        <v>922</v>
      </c>
    </row>
    <row r="605" spans="1:31" ht="60" hidden="1">
      <c r="A605" t="str">
        <f t="shared" si="37"/>
        <v>FAMEVI062022</v>
      </c>
      <c r="B605" t="str">
        <f t="shared" si="38"/>
        <v>FAMEVI062023</v>
      </c>
      <c r="C605" t="str">
        <f t="shared" si="39"/>
        <v>FAMEVI062024</v>
      </c>
      <c r="D605" t="str">
        <f t="shared" si="40"/>
        <v>FAMEVI062025</v>
      </c>
      <c r="E605" t="str">
        <f t="shared" si="40"/>
        <v>FAMEVI062026</v>
      </c>
      <c r="F605" t="str">
        <f t="shared" si="40"/>
        <v>FAMEVI062027</v>
      </c>
      <c r="G605" t="s">
        <v>1850</v>
      </c>
      <c r="H605" t="s">
        <v>1545</v>
      </c>
      <c r="I605" s="38" t="str">
        <f>VLOOKUP(J605,Planilha2!B:C,2,0)</f>
        <v>I06</v>
      </c>
      <c r="J605" s="87" t="s">
        <v>954</v>
      </c>
      <c r="K605" s="87" t="s">
        <v>145</v>
      </c>
      <c r="L605" s="87" t="s">
        <v>955</v>
      </c>
      <c r="M605" s="87" t="s">
        <v>926</v>
      </c>
      <c r="N605" s="92" t="s">
        <v>164</v>
      </c>
      <c r="O605" s="71" t="s">
        <v>1550</v>
      </c>
      <c r="P605" s="69" t="s">
        <v>749</v>
      </c>
      <c r="Q605" s="71">
        <v>0</v>
      </c>
      <c r="R605" s="71">
        <v>1</v>
      </c>
      <c r="S605" s="71">
        <v>1</v>
      </c>
      <c r="T605" s="71">
        <v>1</v>
      </c>
      <c r="U605" s="71">
        <v>1</v>
      </c>
      <c r="V605" s="71">
        <v>1</v>
      </c>
      <c r="W605" s="71">
        <v>1</v>
      </c>
      <c r="X605" s="71" t="s">
        <v>363</v>
      </c>
      <c r="Y605" s="71" t="s">
        <v>172</v>
      </c>
      <c r="Z605" s="71"/>
      <c r="AA605" s="80" t="s">
        <v>1547</v>
      </c>
      <c r="AB605" s="71"/>
      <c r="AC605" s="71"/>
      <c r="AD605" s="71"/>
      <c r="AE605" s="69" t="s">
        <v>922</v>
      </c>
    </row>
    <row r="606" spans="1:31" ht="60" hidden="1">
      <c r="A606" t="str">
        <f t="shared" si="37"/>
        <v>FAMEVI072022</v>
      </c>
      <c r="B606" t="str">
        <f t="shared" si="38"/>
        <v>FAMEVI072023</v>
      </c>
      <c r="C606" t="str">
        <f t="shared" si="39"/>
        <v>FAMEVI072024</v>
      </c>
      <c r="D606" t="str">
        <f t="shared" si="40"/>
        <v>FAMEVI072025</v>
      </c>
      <c r="E606" t="str">
        <f t="shared" si="40"/>
        <v>FAMEVI072026</v>
      </c>
      <c r="F606" t="str">
        <f t="shared" si="40"/>
        <v>FAMEVI072027</v>
      </c>
      <c r="G606" t="s">
        <v>1850</v>
      </c>
      <c r="H606" t="s">
        <v>1545</v>
      </c>
      <c r="I606" s="38" t="str">
        <f>VLOOKUP(J606,Planilha2!B:C,2,0)</f>
        <v>I07</v>
      </c>
      <c r="J606" s="87" t="s">
        <v>958</v>
      </c>
      <c r="K606" s="87" t="s">
        <v>145</v>
      </c>
      <c r="L606" s="87" t="s">
        <v>959</v>
      </c>
      <c r="M606" s="87" t="s">
        <v>926</v>
      </c>
      <c r="N606" s="92" t="s">
        <v>164</v>
      </c>
      <c r="O606" s="71" t="s">
        <v>1552</v>
      </c>
      <c r="P606" s="69" t="s">
        <v>749</v>
      </c>
      <c r="Q606" s="71">
        <v>0</v>
      </c>
      <c r="R606" s="71">
        <v>1</v>
      </c>
      <c r="S606" s="71">
        <v>1</v>
      </c>
      <c r="T606" s="71">
        <v>1</v>
      </c>
      <c r="U606" s="71">
        <v>1</v>
      </c>
      <c r="V606" s="71">
        <v>1</v>
      </c>
      <c r="W606" s="71">
        <v>1</v>
      </c>
      <c r="X606" s="71" t="s">
        <v>363</v>
      </c>
      <c r="Y606" s="71" t="s">
        <v>172</v>
      </c>
      <c r="Z606" s="71"/>
      <c r="AA606" s="80" t="s">
        <v>1547</v>
      </c>
      <c r="AB606" s="71"/>
      <c r="AC606" s="71"/>
      <c r="AD606" s="71"/>
      <c r="AE606" s="69" t="s">
        <v>922</v>
      </c>
    </row>
    <row r="607" spans="1:31" ht="60" hidden="1">
      <c r="A607" t="str">
        <f t="shared" si="37"/>
        <v>FAMEVI082022</v>
      </c>
      <c r="B607" t="str">
        <f t="shared" si="38"/>
        <v>FAMEVI082023</v>
      </c>
      <c r="C607" t="str">
        <f t="shared" si="39"/>
        <v>FAMEVI082024</v>
      </c>
      <c r="D607" t="str">
        <f t="shared" si="40"/>
        <v>FAMEVI082025</v>
      </c>
      <c r="E607" t="str">
        <f t="shared" si="40"/>
        <v>FAMEVI082026</v>
      </c>
      <c r="F607" t="str">
        <f t="shared" si="40"/>
        <v>FAMEVI082027</v>
      </c>
      <c r="G607" t="s">
        <v>1850</v>
      </c>
      <c r="H607" t="s">
        <v>1545</v>
      </c>
      <c r="I607" s="38" t="str">
        <f>VLOOKUP(J607,Planilha2!B:C,2,0)</f>
        <v>I08</v>
      </c>
      <c r="J607" s="87" t="s">
        <v>964</v>
      </c>
      <c r="K607" s="87" t="s">
        <v>145</v>
      </c>
      <c r="L607" s="87" t="s">
        <v>965</v>
      </c>
      <c r="M607" s="87" t="s">
        <v>926</v>
      </c>
      <c r="N607" s="92" t="s">
        <v>164</v>
      </c>
      <c r="O607" s="71" t="s">
        <v>1553</v>
      </c>
      <c r="P607" s="69" t="s">
        <v>749</v>
      </c>
      <c r="Q607" s="71">
        <v>0</v>
      </c>
      <c r="R607" s="71">
        <v>1</v>
      </c>
      <c r="S607" s="71">
        <v>1</v>
      </c>
      <c r="T607" s="71">
        <v>1</v>
      </c>
      <c r="U607" s="71">
        <v>1</v>
      </c>
      <c r="V607" s="71">
        <v>1</v>
      </c>
      <c r="W607" s="71">
        <v>1</v>
      </c>
      <c r="X607" s="71" t="s">
        <v>363</v>
      </c>
      <c r="Y607" s="71" t="s">
        <v>172</v>
      </c>
      <c r="Z607" s="71"/>
      <c r="AA607" s="80" t="s">
        <v>1547</v>
      </c>
      <c r="AB607" s="71"/>
      <c r="AC607" s="71"/>
      <c r="AD607" s="71"/>
      <c r="AE607" s="69" t="s">
        <v>922</v>
      </c>
    </row>
    <row r="608" spans="1:31" ht="60" hidden="1">
      <c r="A608" t="str">
        <f t="shared" si="37"/>
        <v>FAMEVI122022</v>
      </c>
      <c r="B608" t="str">
        <f t="shared" si="38"/>
        <v>FAMEVI122023</v>
      </c>
      <c r="C608" t="str">
        <f t="shared" si="39"/>
        <v>FAMEVI122024</v>
      </c>
      <c r="D608" t="str">
        <f t="shared" si="40"/>
        <v>FAMEVI122025</v>
      </c>
      <c r="E608" t="str">
        <f t="shared" si="40"/>
        <v>FAMEVI122026</v>
      </c>
      <c r="F608" t="str">
        <f t="shared" si="40"/>
        <v>FAMEVI122027</v>
      </c>
      <c r="G608" t="s">
        <v>1850</v>
      </c>
      <c r="H608" t="s">
        <v>1545</v>
      </c>
      <c r="I608" s="38" t="str">
        <f>VLOOKUP(J608,Planilha2!B:C,2,0)</f>
        <v>I12</v>
      </c>
      <c r="J608" s="87" t="s">
        <v>980</v>
      </c>
      <c r="K608" s="87" t="s">
        <v>145</v>
      </c>
      <c r="L608" s="87" t="s">
        <v>1554</v>
      </c>
      <c r="M608" s="87" t="s">
        <v>983</v>
      </c>
      <c r="N608" s="92" t="s">
        <v>164</v>
      </c>
      <c r="O608" s="71" t="s">
        <v>1595</v>
      </c>
      <c r="P608" s="69" t="s">
        <v>44</v>
      </c>
      <c r="Q608" s="71">
        <v>5</v>
      </c>
      <c r="R608" s="71">
        <v>6</v>
      </c>
      <c r="S608" s="71">
        <v>6</v>
      </c>
      <c r="T608" s="71">
        <v>7</v>
      </c>
      <c r="U608" s="71">
        <v>7</v>
      </c>
      <c r="V608" s="71">
        <v>8</v>
      </c>
      <c r="W608" s="71">
        <v>8</v>
      </c>
      <c r="X608" s="71" t="s">
        <v>363</v>
      </c>
      <c r="Y608" s="71" t="s">
        <v>172</v>
      </c>
      <c r="Z608" s="71"/>
      <c r="AA608" s="80" t="s">
        <v>1547</v>
      </c>
      <c r="AB608" s="71"/>
      <c r="AC608" s="71"/>
      <c r="AD608" s="71"/>
      <c r="AE608" s="69" t="s">
        <v>922</v>
      </c>
    </row>
    <row r="609" spans="1:31" ht="60" hidden="1">
      <c r="A609" t="str">
        <f t="shared" si="37"/>
        <v>FAMEVI132022</v>
      </c>
      <c r="B609" t="str">
        <f t="shared" si="38"/>
        <v>FAMEVI132023</v>
      </c>
      <c r="C609" t="str">
        <f t="shared" si="39"/>
        <v>FAMEVI132024</v>
      </c>
      <c r="D609" t="str">
        <f t="shared" si="40"/>
        <v>FAMEVI132025</v>
      </c>
      <c r="E609" t="str">
        <f t="shared" si="40"/>
        <v>FAMEVI132026</v>
      </c>
      <c r="F609" t="str">
        <f t="shared" si="40"/>
        <v>FAMEVI132027</v>
      </c>
      <c r="G609" t="s">
        <v>1850</v>
      </c>
      <c r="H609" t="s">
        <v>1545</v>
      </c>
      <c r="I609" s="38" t="str">
        <f>VLOOKUP(J609,Planilha2!B:C,2,0)</f>
        <v>I13</v>
      </c>
      <c r="J609" s="87" t="s">
        <v>985</v>
      </c>
      <c r="K609" s="87" t="s">
        <v>145</v>
      </c>
      <c r="L609" s="87" t="s">
        <v>986</v>
      </c>
      <c r="M609" s="87" t="s">
        <v>988</v>
      </c>
      <c r="N609" s="87" t="s">
        <v>1021</v>
      </c>
      <c r="O609" s="71" t="s">
        <v>1555</v>
      </c>
      <c r="P609" s="69" t="s">
        <v>44</v>
      </c>
      <c r="Q609" s="71">
        <v>0</v>
      </c>
      <c r="R609" s="71">
        <v>1</v>
      </c>
      <c r="S609" s="71">
        <v>1</v>
      </c>
      <c r="T609" s="71">
        <v>1</v>
      </c>
      <c r="U609" s="71">
        <v>1</v>
      </c>
      <c r="V609" s="71">
        <v>1</v>
      </c>
      <c r="W609" s="71">
        <v>1</v>
      </c>
      <c r="X609" s="71" t="s">
        <v>363</v>
      </c>
      <c r="Y609" s="71" t="s">
        <v>172</v>
      </c>
      <c r="Z609" s="71"/>
      <c r="AA609" s="80" t="s">
        <v>1547</v>
      </c>
      <c r="AB609" s="71"/>
      <c r="AC609" s="71"/>
      <c r="AD609" s="71"/>
      <c r="AE609" s="69" t="s">
        <v>922</v>
      </c>
    </row>
    <row r="610" spans="1:31" ht="45" hidden="1">
      <c r="A610" t="str">
        <f t="shared" si="37"/>
        <v>FAUEDG072022</v>
      </c>
      <c r="B610" t="str">
        <f t="shared" si="38"/>
        <v>FAUEDG072023</v>
      </c>
      <c r="C610" t="str">
        <f t="shared" si="39"/>
        <v>FAUEDG072024</v>
      </c>
      <c r="D610" t="str">
        <f t="shared" si="40"/>
        <v>FAUEDG072025</v>
      </c>
      <c r="E610" t="str">
        <f t="shared" si="40"/>
        <v>FAUEDG072026</v>
      </c>
      <c r="F610" t="str">
        <f t="shared" si="40"/>
        <v>FAUEDG072027</v>
      </c>
      <c r="G610" t="s">
        <v>1852</v>
      </c>
      <c r="H610" t="s">
        <v>1429</v>
      </c>
      <c r="I610" s="38" t="str">
        <f>VLOOKUP(J610,Planilha2!B:C,2,0)</f>
        <v>G07</v>
      </c>
      <c r="J610" s="80" t="s">
        <v>1430</v>
      </c>
      <c r="K610" s="80" t="s">
        <v>145</v>
      </c>
      <c r="L610" s="80" t="s">
        <v>63</v>
      </c>
      <c r="M610" s="80" t="s">
        <v>715</v>
      </c>
      <c r="N610" s="80" t="s">
        <v>1431</v>
      </c>
      <c r="O610" s="71" t="s">
        <v>1432</v>
      </c>
      <c r="P610" s="69" t="s">
        <v>44</v>
      </c>
      <c r="Q610" s="71">
        <v>26</v>
      </c>
      <c r="R610" s="71">
        <v>28</v>
      </c>
      <c r="S610" s="71">
        <v>29.4</v>
      </c>
      <c r="T610" s="71">
        <v>30.87</v>
      </c>
      <c r="U610" s="71">
        <v>32.409999999999997</v>
      </c>
      <c r="V610" s="71">
        <v>34</v>
      </c>
      <c r="W610" s="71">
        <v>35.729999999999997</v>
      </c>
      <c r="X610" s="71" t="s">
        <v>142</v>
      </c>
      <c r="Y610" s="71" t="s">
        <v>172</v>
      </c>
      <c r="Z610" s="71" t="s">
        <v>1441</v>
      </c>
      <c r="AA610" s="83" t="s">
        <v>382</v>
      </c>
      <c r="AB610" s="71"/>
      <c r="AC610" s="71"/>
      <c r="AD610" s="71" t="s">
        <v>1431</v>
      </c>
      <c r="AE610" s="69" t="s">
        <v>40</v>
      </c>
    </row>
    <row r="611" spans="1:31" ht="60" hidden="1">
      <c r="A611" t="str">
        <f t="shared" si="37"/>
        <v>FAUEDG012022</v>
      </c>
      <c r="B611" t="str">
        <f t="shared" si="38"/>
        <v>FAUEDG012023</v>
      </c>
      <c r="C611" t="str">
        <f t="shared" si="39"/>
        <v>FAUEDG012024</v>
      </c>
      <c r="D611" t="str">
        <f t="shared" si="40"/>
        <v>FAUEDG012025</v>
      </c>
      <c r="E611" t="str">
        <f t="shared" si="40"/>
        <v>FAUEDG012026</v>
      </c>
      <c r="F611" t="str">
        <f t="shared" si="40"/>
        <v>FAUEDG012027</v>
      </c>
      <c r="G611" t="s">
        <v>1852</v>
      </c>
      <c r="H611" t="s">
        <v>1429</v>
      </c>
      <c r="I611" s="38" t="str">
        <f>VLOOKUP(J611,Planilha2!B:C,2,0)</f>
        <v>G01</v>
      </c>
      <c r="J611" s="80" t="s">
        <v>41</v>
      </c>
      <c r="K611" s="80" t="s">
        <v>145</v>
      </c>
      <c r="L611" s="80" t="s">
        <v>1598</v>
      </c>
      <c r="M611" s="80" t="s">
        <v>715</v>
      </c>
      <c r="N611" s="80" t="s">
        <v>1431</v>
      </c>
      <c r="O611" s="71" t="s">
        <v>1435</v>
      </c>
      <c r="P611" s="69" t="s">
        <v>44</v>
      </c>
      <c r="Q611" s="71">
        <v>65.930000000000007</v>
      </c>
      <c r="R611" s="71">
        <v>69.22</v>
      </c>
      <c r="S611" s="71">
        <v>72.599999999999994</v>
      </c>
      <c r="T611" s="71">
        <v>76.319999999999993</v>
      </c>
      <c r="U611" s="71">
        <v>80.099999999999994</v>
      </c>
      <c r="V611" s="71">
        <v>84.14</v>
      </c>
      <c r="W611" s="71">
        <v>88.35</v>
      </c>
      <c r="X611" s="71" t="s">
        <v>171</v>
      </c>
      <c r="Y611" s="71" t="s">
        <v>172</v>
      </c>
      <c r="Z611" s="71" t="s">
        <v>1441</v>
      </c>
      <c r="AA611" s="83" t="s">
        <v>382</v>
      </c>
      <c r="AB611" s="71"/>
      <c r="AC611" s="71"/>
      <c r="AD611" s="71" t="s">
        <v>1431</v>
      </c>
      <c r="AE611" s="69" t="s">
        <v>40</v>
      </c>
    </row>
    <row r="612" spans="1:31" ht="45" hidden="1">
      <c r="A612" t="str">
        <f t="shared" si="37"/>
        <v>FAUEDG022022</v>
      </c>
      <c r="B612" t="str">
        <f t="shared" si="38"/>
        <v>FAUEDG022023</v>
      </c>
      <c r="C612" t="str">
        <f t="shared" si="39"/>
        <v>FAUEDG022024</v>
      </c>
      <c r="D612" t="str">
        <f t="shared" si="40"/>
        <v>FAUEDG022025</v>
      </c>
      <c r="E612" t="str">
        <f t="shared" si="40"/>
        <v>FAUEDG022026</v>
      </c>
      <c r="F612" t="str">
        <f t="shared" si="40"/>
        <v>FAUEDG022027</v>
      </c>
      <c r="G612" t="s">
        <v>1852</v>
      </c>
      <c r="H612" t="s">
        <v>1429</v>
      </c>
      <c r="I612" s="38" t="str">
        <f>VLOOKUP(J612,Planilha2!B:C,2,0)</f>
        <v>G02</v>
      </c>
      <c r="J612" s="80" t="s">
        <v>1600</v>
      </c>
      <c r="K612" s="80" t="s">
        <v>145</v>
      </c>
      <c r="L612" s="80"/>
      <c r="M612" s="80" t="s">
        <v>717</v>
      </c>
      <c r="N612" s="80" t="s">
        <v>1431</v>
      </c>
      <c r="O612" s="71" t="s">
        <v>1561</v>
      </c>
      <c r="P612" s="69" t="s">
        <v>44</v>
      </c>
      <c r="Q612" s="71">
        <v>1.6</v>
      </c>
      <c r="R612" s="71">
        <v>1.52</v>
      </c>
      <c r="S612" s="71">
        <v>1.44</v>
      </c>
      <c r="T612" s="71">
        <v>1.37</v>
      </c>
      <c r="U612" s="71">
        <v>1.3</v>
      </c>
      <c r="V612" s="71">
        <v>1.23</v>
      </c>
      <c r="W612" s="71">
        <v>1.17</v>
      </c>
      <c r="X612" s="71" t="s">
        <v>171</v>
      </c>
      <c r="Y612" s="71" t="s">
        <v>172</v>
      </c>
      <c r="Z612" s="71" t="s">
        <v>1441</v>
      </c>
      <c r="AA612" s="83" t="s">
        <v>382</v>
      </c>
      <c r="AB612" s="71"/>
      <c r="AC612" s="71"/>
      <c r="AD612" s="71" t="s">
        <v>1431</v>
      </c>
      <c r="AE612" s="69" t="s">
        <v>40</v>
      </c>
    </row>
    <row r="613" spans="1:31" ht="45" hidden="1">
      <c r="A613" t="str">
        <f t="shared" si="37"/>
        <v>FAUEDG032022</v>
      </c>
      <c r="B613" t="str">
        <f t="shared" si="38"/>
        <v>FAUEDG032023</v>
      </c>
      <c r="C613" t="str">
        <f t="shared" si="39"/>
        <v>FAUEDG032024</v>
      </c>
      <c r="D613" t="str">
        <f t="shared" si="40"/>
        <v>FAUEDG032025</v>
      </c>
      <c r="E613" t="str">
        <f t="shared" si="40"/>
        <v>FAUEDG032026</v>
      </c>
      <c r="F613" t="str">
        <f t="shared" si="40"/>
        <v>FAUEDG032027</v>
      </c>
      <c r="G613" t="s">
        <v>1852</v>
      </c>
      <c r="H613" t="s">
        <v>1429</v>
      </c>
      <c r="I613" s="38" t="str">
        <f>VLOOKUP(J613,Planilha2!B:C,2,0)</f>
        <v>G03</v>
      </c>
      <c r="J613" s="80" t="s">
        <v>1602</v>
      </c>
      <c r="K613" s="80" t="s">
        <v>165</v>
      </c>
      <c r="L613" s="84" t="s">
        <v>1439</v>
      </c>
      <c r="M613" s="80" t="s">
        <v>717</v>
      </c>
      <c r="N613" s="80" t="s">
        <v>1431</v>
      </c>
      <c r="O613" s="71" t="s">
        <v>1563</v>
      </c>
      <c r="P613" s="69" t="s">
        <v>44</v>
      </c>
      <c r="Q613" s="71">
        <v>6.34</v>
      </c>
      <c r="R613" s="71">
        <v>6</v>
      </c>
      <c r="S613" s="71">
        <v>5.7</v>
      </c>
      <c r="T613" s="71">
        <v>5.4</v>
      </c>
      <c r="U613" s="71">
        <v>5.0999999999999996</v>
      </c>
      <c r="V613" s="71">
        <v>4.9000000000000004</v>
      </c>
      <c r="W613" s="71">
        <v>4.5999999999999996</v>
      </c>
      <c r="X613" s="71" t="s">
        <v>171</v>
      </c>
      <c r="Y613" s="71" t="s">
        <v>172</v>
      </c>
      <c r="Z613" s="71" t="s">
        <v>1441</v>
      </c>
      <c r="AA613" s="83" t="s">
        <v>382</v>
      </c>
      <c r="AB613" s="71"/>
      <c r="AC613" s="71"/>
      <c r="AD613" s="71" t="s">
        <v>1431</v>
      </c>
      <c r="AE613" s="69" t="s">
        <v>40</v>
      </c>
    </row>
    <row r="614" spans="1:31" ht="45" hidden="1">
      <c r="A614" t="str">
        <f t="shared" si="37"/>
        <v>FAUEDG042022</v>
      </c>
      <c r="B614" t="str">
        <f t="shared" si="38"/>
        <v>FAUEDG042023</v>
      </c>
      <c r="C614" t="str">
        <f t="shared" si="39"/>
        <v>FAUEDG042024</v>
      </c>
      <c r="D614" t="str">
        <f t="shared" si="40"/>
        <v>FAUEDG042025</v>
      </c>
      <c r="E614" t="str">
        <f t="shared" si="40"/>
        <v>FAUEDG042026</v>
      </c>
      <c r="F614" t="str">
        <f t="shared" si="40"/>
        <v>FAUEDG042027</v>
      </c>
      <c r="G614" t="s">
        <v>1852</v>
      </c>
      <c r="H614" t="s">
        <v>1429</v>
      </c>
      <c r="I614" s="38" t="str">
        <f>VLOOKUP(J614,Planilha2!B:C,2,0)</f>
        <v>G04</v>
      </c>
      <c r="J614" s="80" t="s">
        <v>1603</v>
      </c>
      <c r="K614" s="80" t="s">
        <v>145</v>
      </c>
      <c r="L614" s="80"/>
      <c r="M614" s="80" t="s">
        <v>717</v>
      </c>
      <c r="N614" s="80" t="s">
        <v>1431</v>
      </c>
      <c r="O614" s="71" t="s">
        <v>1604</v>
      </c>
      <c r="P614" s="69" t="s">
        <v>44</v>
      </c>
      <c r="Q614" s="71">
        <v>85.71</v>
      </c>
      <c r="R614" s="71">
        <v>81.400000000000006</v>
      </c>
      <c r="S614" s="71">
        <v>77.3</v>
      </c>
      <c r="T614" s="71">
        <v>73.400000000000006</v>
      </c>
      <c r="U614" s="71">
        <v>69.8</v>
      </c>
      <c r="V614" s="71">
        <v>66.3</v>
      </c>
      <c r="W614" s="71">
        <v>62.9</v>
      </c>
      <c r="X614" s="71" t="s">
        <v>142</v>
      </c>
      <c r="Y614" s="71" t="s">
        <v>172</v>
      </c>
      <c r="Z614" s="71" t="s">
        <v>1441</v>
      </c>
      <c r="AA614" s="83" t="s">
        <v>382</v>
      </c>
      <c r="AB614" s="71"/>
      <c r="AC614" s="71"/>
      <c r="AD614" s="71" t="s">
        <v>1431</v>
      </c>
      <c r="AE614" s="69" t="s">
        <v>40</v>
      </c>
    </row>
    <row r="615" spans="1:31" ht="45" hidden="1">
      <c r="A615" t="str">
        <f t="shared" si="37"/>
        <v>FAUEDG052022</v>
      </c>
      <c r="B615" t="str">
        <f t="shared" si="38"/>
        <v>FAUEDG052023</v>
      </c>
      <c r="C615" t="str">
        <f t="shared" si="39"/>
        <v>FAUEDG052024</v>
      </c>
      <c r="D615" t="str">
        <f t="shared" si="40"/>
        <v>FAUEDG052025</v>
      </c>
      <c r="E615" t="str">
        <f t="shared" si="40"/>
        <v>FAUEDG052026</v>
      </c>
      <c r="F615" t="str">
        <f t="shared" si="40"/>
        <v>FAUEDG052027</v>
      </c>
      <c r="G615" t="s">
        <v>1852</v>
      </c>
      <c r="H615" t="s">
        <v>1429</v>
      </c>
      <c r="I615" s="38" t="str">
        <f>VLOOKUP(J615,Planilha2!B:C,2,0)</f>
        <v>G05</v>
      </c>
      <c r="J615" s="80" t="s">
        <v>1605</v>
      </c>
      <c r="K615" s="80" t="s">
        <v>165</v>
      </c>
      <c r="L615" s="84" t="s">
        <v>1439</v>
      </c>
      <c r="M615" s="80" t="s">
        <v>717</v>
      </c>
      <c r="N615" s="80" t="s">
        <v>1431</v>
      </c>
      <c r="O615" s="71" t="s">
        <v>1447</v>
      </c>
      <c r="P615" s="69" t="s">
        <v>44</v>
      </c>
      <c r="Q615" s="71">
        <v>88</v>
      </c>
      <c r="R615" s="71">
        <v>83.6</v>
      </c>
      <c r="S615" s="71">
        <v>79.42</v>
      </c>
      <c r="T615" s="71">
        <v>75.44</v>
      </c>
      <c r="U615" s="71">
        <v>71.67</v>
      </c>
      <c r="V615" s="71">
        <v>68</v>
      </c>
      <c r="W615" s="71">
        <v>64.599999999999994</v>
      </c>
      <c r="X615" s="71" t="s">
        <v>142</v>
      </c>
      <c r="Y615" s="71" t="s">
        <v>172</v>
      </c>
      <c r="Z615" s="71" t="s">
        <v>1441</v>
      </c>
      <c r="AA615" s="83" t="s">
        <v>382</v>
      </c>
      <c r="AB615" s="71"/>
      <c r="AC615" s="71"/>
      <c r="AD615" s="71" t="s">
        <v>1431</v>
      </c>
      <c r="AE615" s="69" t="s">
        <v>40</v>
      </c>
    </row>
    <row r="616" spans="1:31" ht="45" hidden="1">
      <c r="A616" t="str">
        <f t="shared" si="37"/>
        <v>FAUEDExcluído2022</v>
      </c>
      <c r="B616" t="str">
        <f t="shared" si="38"/>
        <v>FAUEDExcluído2023</v>
      </c>
      <c r="C616" t="str">
        <f t="shared" si="39"/>
        <v>FAUEDExcluído2024</v>
      </c>
      <c r="D616" t="str">
        <f t="shared" si="40"/>
        <v>FAUEDExcluído2025</v>
      </c>
      <c r="E616" t="str">
        <f t="shared" si="40"/>
        <v>FAUEDExcluído2026</v>
      </c>
      <c r="F616" t="str">
        <f t="shared" si="40"/>
        <v>FAUEDExcluído2027</v>
      </c>
      <c r="G616" t="s">
        <v>1852</v>
      </c>
      <c r="H616" t="s">
        <v>1429</v>
      </c>
      <c r="I616" s="38" t="str">
        <f>VLOOKUP(J616,Planilha2!B:C,2,0)</f>
        <v>Excluído</v>
      </c>
      <c r="J616" s="80" t="s">
        <v>1449</v>
      </c>
      <c r="K616" s="80" t="s">
        <v>165</v>
      </c>
      <c r="L616" s="80" t="s">
        <v>1450</v>
      </c>
      <c r="M616" s="80" t="s">
        <v>1451</v>
      </c>
      <c r="N616" s="80" t="s">
        <v>1452</v>
      </c>
      <c r="O616" s="71" t="s">
        <v>1568</v>
      </c>
      <c r="P616" s="69" t="s">
        <v>44</v>
      </c>
      <c r="Q616" s="71">
        <v>0</v>
      </c>
      <c r="R616" s="71">
        <v>0</v>
      </c>
      <c r="S616" s="71">
        <v>0</v>
      </c>
      <c r="T616" s="71">
        <v>0</v>
      </c>
      <c r="U616" s="71">
        <v>0</v>
      </c>
      <c r="V616" s="71">
        <v>0</v>
      </c>
      <c r="W616" s="71">
        <v>0</v>
      </c>
      <c r="X616" s="71"/>
      <c r="Y616" s="71"/>
      <c r="Z616" s="71"/>
      <c r="AA616" s="83" t="s">
        <v>382</v>
      </c>
      <c r="AB616" s="71"/>
      <c r="AC616" s="71"/>
      <c r="AD616" s="71"/>
      <c r="AE616" s="69" t="s">
        <v>40</v>
      </c>
    </row>
    <row r="617" spans="1:31" ht="45" hidden="1">
      <c r="A617" t="str">
        <f t="shared" si="37"/>
        <v>FAUEDG062022</v>
      </c>
      <c r="B617" t="str">
        <f t="shared" si="38"/>
        <v>FAUEDG062023</v>
      </c>
      <c r="C617" t="str">
        <f t="shared" si="39"/>
        <v>FAUEDG062024</v>
      </c>
      <c r="D617" t="str">
        <f t="shared" si="40"/>
        <v>FAUEDG062025</v>
      </c>
      <c r="E617" t="str">
        <f t="shared" si="40"/>
        <v>FAUEDG062026</v>
      </c>
      <c r="F617" t="str">
        <f t="shared" si="40"/>
        <v>FAUEDG062027</v>
      </c>
      <c r="G617" t="s">
        <v>1852</v>
      </c>
      <c r="H617" t="s">
        <v>1429</v>
      </c>
      <c r="I617" s="38" t="str">
        <f>VLOOKUP(J617,Planilha2!B:C,2,0)</f>
        <v>G06</v>
      </c>
      <c r="J617" s="80" t="s">
        <v>58</v>
      </c>
      <c r="K617" s="80" t="s">
        <v>145</v>
      </c>
      <c r="L617" s="80" t="s">
        <v>59</v>
      </c>
      <c r="M617" s="80" t="s">
        <v>164</v>
      </c>
      <c r="N617" s="80" t="s">
        <v>1431</v>
      </c>
      <c r="O617" s="71" t="s">
        <v>1570</v>
      </c>
      <c r="P617" s="69" t="s">
        <v>44</v>
      </c>
      <c r="Q617" s="71">
        <v>29.05</v>
      </c>
      <c r="R617" s="71">
        <v>29.55</v>
      </c>
      <c r="S617" s="71">
        <v>30.55</v>
      </c>
      <c r="T617" s="71">
        <v>31.05</v>
      </c>
      <c r="U617" s="71">
        <v>31.55</v>
      </c>
      <c r="V617" s="71">
        <v>32.049999999999997</v>
      </c>
      <c r="W617" s="71">
        <v>32.549999999999997</v>
      </c>
      <c r="X617" s="71" t="s">
        <v>142</v>
      </c>
      <c r="Y617" s="71" t="s">
        <v>172</v>
      </c>
      <c r="Z617" s="71" t="s">
        <v>1441</v>
      </c>
      <c r="AA617" s="83" t="s">
        <v>382</v>
      </c>
      <c r="AB617" s="71"/>
      <c r="AC617" s="71"/>
      <c r="AD617" s="71" t="s">
        <v>1431</v>
      </c>
      <c r="AE617" s="69" t="s">
        <v>40</v>
      </c>
    </row>
    <row r="618" spans="1:31" ht="60" hidden="1">
      <c r="A618" t="str">
        <f t="shared" si="37"/>
        <v>FAUEDG082022</v>
      </c>
      <c r="B618" t="str">
        <f t="shared" si="38"/>
        <v>FAUEDG082023</v>
      </c>
      <c r="C618" t="str">
        <f t="shared" si="39"/>
        <v>FAUEDG082024</v>
      </c>
      <c r="D618" t="str">
        <f t="shared" si="40"/>
        <v>FAUEDG082025</v>
      </c>
      <c r="E618" t="str">
        <f t="shared" si="40"/>
        <v>FAUEDG082026</v>
      </c>
      <c r="F618" t="str">
        <f t="shared" si="40"/>
        <v>FAUEDG082027</v>
      </c>
      <c r="G618" t="s">
        <v>1852</v>
      </c>
      <c r="H618" t="s">
        <v>1429</v>
      </c>
      <c r="I618" s="38" t="str">
        <f>VLOOKUP(J618,Planilha2!B:C,2,0)</f>
        <v>G08</v>
      </c>
      <c r="J618" s="80" t="s">
        <v>722</v>
      </c>
      <c r="K618" s="80" t="s">
        <v>145</v>
      </c>
      <c r="L618" s="80" t="s">
        <v>723</v>
      </c>
      <c r="M618" s="80" t="s">
        <v>185</v>
      </c>
      <c r="N618" s="80" t="s">
        <v>1431</v>
      </c>
      <c r="O618" s="71" t="s">
        <v>1853</v>
      </c>
      <c r="P618" s="69" t="s">
        <v>44</v>
      </c>
      <c r="Q618" s="90">
        <v>36.46</v>
      </c>
      <c r="R618" s="71">
        <v>33.96</v>
      </c>
      <c r="S618" s="71">
        <v>33.46</v>
      </c>
      <c r="T618" s="71">
        <v>32.96</v>
      </c>
      <c r="U618" s="71">
        <v>32.46</v>
      </c>
      <c r="V618" s="71">
        <v>31.96</v>
      </c>
      <c r="W618" s="71">
        <v>31.46</v>
      </c>
      <c r="X618" s="71" t="s">
        <v>171</v>
      </c>
      <c r="Y618" s="71" t="s">
        <v>172</v>
      </c>
      <c r="Z618" s="71" t="s">
        <v>1441</v>
      </c>
      <c r="AA618" s="83" t="s">
        <v>382</v>
      </c>
      <c r="AB618" s="71"/>
      <c r="AC618" s="71"/>
      <c r="AD618" s="71" t="s">
        <v>1431</v>
      </c>
      <c r="AE618" s="69" t="s">
        <v>40</v>
      </c>
    </row>
    <row r="619" spans="1:31" ht="45" hidden="1">
      <c r="A619" t="str">
        <f t="shared" si="37"/>
        <v>FAUEDG152022</v>
      </c>
      <c r="B619" t="str">
        <f t="shared" si="38"/>
        <v>FAUEDG152023</v>
      </c>
      <c r="C619" t="str">
        <f t="shared" si="39"/>
        <v>FAUEDG152024</v>
      </c>
      <c r="D619" t="str">
        <f t="shared" si="40"/>
        <v>FAUEDG152025</v>
      </c>
      <c r="E619" t="str">
        <f t="shared" si="40"/>
        <v>FAUEDG152026</v>
      </c>
      <c r="F619" t="str">
        <f t="shared" si="40"/>
        <v>FAUEDG152027</v>
      </c>
      <c r="G619" t="s">
        <v>1852</v>
      </c>
      <c r="H619" t="s">
        <v>1429</v>
      </c>
      <c r="I619" s="38" t="str">
        <f>VLOOKUP(J619,Planilha2!B:C,2,0)</f>
        <v>G15</v>
      </c>
      <c r="J619" s="80" t="s">
        <v>743</v>
      </c>
      <c r="K619" s="80" t="s">
        <v>145</v>
      </c>
      <c r="L619" s="80" t="s">
        <v>744</v>
      </c>
      <c r="M619" s="80" t="s">
        <v>164</v>
      </c>
      <c r="N619" s="80" t="s">
        <v>1431</v>
      </c>
      <c r="O619" s="71" t="s">
        <v>1854</v>
      </c>
      <c r="P619" s="69" t="s">
        <v>44</v>
      </c>
      <c r="Q619" s="71">
        <v>1</v>
      </c>
      <c r="R619" s="71">
        <v>1</v>
      </c>
      <c r="S619" s="71">
        <v>1</v>
      </c>
      <c r="T619" s="71">
        <v>0</v>
      </c>
      <c r="U619" s="71">
        <v>0</v>
      </c>
      <c r="V619" s="71">
        <v>0</v>
      </c>
      <c r="W619" s="71">
        <v>0</v>
      </c>
      <c r="X619" s="71" t="s">
        <v>171</v>
      </c>
      <c r="Y619" s="71" t="s">
        <v>172</v>
      </c>
      <c r="Z619" s="71" t="s">
        <v>1441</v>
      </c>
      <c r="AA619" s="83" t="s">
        <v>382</v>
      </c>
      <c r="AB619" s="71"/>
      <c r="AC619" s="71"/>
      <c r="AD619" s="71" t="s">
        <v>1431</v>
      </c>
      <c r="AE619" s="69" t="s">
        <v>40</v>
      </c>
    </row>
    <row r="620" spans="1:31" ht="45" hidden="1">
      <c r="A620" t="str">
        <f t="shared" si="37"/>
        <v>FAUEDG162022</v>
      </c>
      <c r="B620" t="str">
        <f t="shared" si="38"/>
        <v>FAUEDG162023</v>
      </c>
      <c r="C620" t="str">
        <f t="shared" si="39"/>
        <v>FAUEDG162024</v>
      </c>
      <c r="D620" t="str">
        <f t="shared" si="40"/>
        <v>FAUEDG162025</v>
      </c>
      <c r="E620" t="str">
        <f t="shared" si="40"/>
        <v>FAUEDG162026</v>
      </c>
      <c r="F620" t="str">
        <f t="shared" si="40"/>
        <v>FAUEDG162027</v>
      </c>
      <c r="G620" t="s">
        <v>1852</v>
      </c>
      <c r="H620" t="s">
        <v>1429</v>
      </c>
      <c r="I620" s="38" t="str">
        <f>VLOOKUP(J620,Planilha2!B:C,2,0)</f>
        <v>G16</v>
      </c>
      <c r="J620" s="80" t="s">
        <v>1457</v>
      </c>
      <c r="K620" s="80" t="s">
        <v>165</v>
      </c>
      <c r="L620" s="80" t="s">
        <v>747</v>
      </c>
      <c r="M620" s="80" t="s">
        <v>164</v>
      </c>
      <c r="N620" s="80" t="s">
        <v>631</v>
      </c>
      <c r="O620" s="71" t="s">
        <v>1612</v>
      </c>
      <c r="P620" s="69" t="s">
        <v>749</v>
      </c>
      <c r="Q620" s="71">
        <v>0</v>
      </c>
      <c r="R620" s="71">
        <v>1</v>
      </c>
      <c r="S620" s="71">
        <v>1</v>
      </c>
      <c r="T620" s="71">
        <v>2</v>
      </c>
      <c r="U620" s="71">
        <v>2</v>
      </c>
      <c r="V620" s="71">
        <v>3</v>
      </c>
      <c r="W620" s="71">
        <v>3</v>
      </c>
      <c r="X620" s="71" t="s">
        <v>171</v>
      </c>
      <c r="Y620" s="71" t="s">
        <v>172</v>
      </c>
      <c r="Z620" s="71" t="s">
        <v>1441</v>
      </c>
      <c r="AA620" s="83" t="s">
        <v>382</v>
      </c>
      <c r="AB620" s="71"/>
      <c r="AC620" s="71"/>
      <c r="AD620" s="71" t="s">
        <v>631</v>
      </c>
      <c r="AE620" s="69" t="s">
        <v>40</v>
      </c>
    </row>
    <row r="621" spans="1:31" ht="45" hidden="1">
      <c r="A621" t="str">
        <f t="shared" si="37"/>
        <v>FAUEDG092022</v>
      </c>
      <c r="B621" t="str">
        <f t="shared" si="38"/>
        <v>FAUEDG092023</v>
      </c>
      <c r="C621" t="str">
        <f t="shared" si="39"/>
        <v>FAUEDG092024</v>
      </c>
      <c r="D621" t="str">
        <f t="shared" si="40"/>
        <v>FAUEDG092025</v>
      </c>
      <c r="E621" t="str">
        <f t="shared" si="40"/>
        <v>FAUEDG092026</v>
      </c>
      <c r="F621" t="str">
        <f t="shared" si="40"/>
        <v>FAUEDG092027</v>
      </c>
      <c r="G621" t="s">
        <v>1852</v>
      </c>
      <c r="H621" t="s">
        <v>1429</v>
      </c>
      <c r="I621" s="38" t="str">
        <f>VLOOKUP(J621,Planilha2!B:C,2,0)</f>
        <v>G09</v>
      </c>
      <c r="J621" s="80" t="s">
        <v>66</v>
      </c>
      <c r="K621" s="80" t="s">
        <v>145</v>
      </c>
      <c r="L621" s="80" t="s">
        <v>67</v>
      </c>
      <c r="M621" s="80" t="s">
        <v>164</v>
      </c>
      <c r="N621" s="80" t="s">
        <v>631</v>
      </c>
      <c r="O621" s="71" t="s">
        <v>1853</v>
      </c>
      <c r="P621" s="69" t="s">
        <v>69</v>
      </c>
      <c r="Q621" s="71">
        <v>4</v>
      </c>
      <c r="R621" s="71">
        <v>5</v>
      </c>
      <c r="S621" s="71">
        <v>5</v>
      </c>
      <c r="T621" s="71">
        <v>5</v>
      </c>
      <c r="U621" s="71">
        <v>5</v>
      </c>
      <c r="V621" s="71">
        <v>5</v>
      </c>
      <c r="W621" s="71">
        <v>5</v>
      </c>
      <c r="X621" s="71" t="s">
        <v>142</v>
      </c>
      <c r="Y621" s="71" t="s">
        <v>172</v>
      </c>
      <c r="Z621" s="71" t="s">
        <v>1441</v>
      </c>
      <c r="AA621" s="83" t="s">
        <v>382</v>
      </c>
      <c r="AB621" s="71"/>
      <c r="AC621" s="71"/>
      <c r="AD621" s="71" t="s">
        <v>631</v>
      </c>
      <c r="AE621" s="69" t="s">
        <v>40</v>
      </c>
    </row>
    <row r="622" spans="1:31" ht="45" hidden="1">
      <c r="A622" t="str">
        <f t="shared" si="37"/>
        <v>FAUEDG112022</v>
      </c>
      <c r="B622" t="str">
        <f t="shared" si="38"/>
        <v>FAUEDG112023</v>
      </c>
      <c r="C622" t="str">
        <f t="shared" si="39"/>
        <v>FAUEDG112024</v>
      </c>
      <c r="D622" t="str">
        <f t="shared" si="40"/>
        <v>FAUEDG112025</v>
      </c>
      <c r="E622" t="str">
        <f t="shared" si="40"/>
        <v>FAUEDG112026</v>
      </c>
      <c r="F622" t="str">
        <f t="shared" si="40"/>
        <v>FAUEDG112027</v>
      </c>
      <c r="G622" t="s">
        <v>1852</v>
      </c>
      <c r="H622" t="s">
        <v>1429</v>
      </c>
      <c r="I622" s="38" t="str">
        <f>VLOOKUP(J622,Planilha2!B:C,2,0)</f>
        <v>G11</v>
      </c>
      <c r="J622" s="80" t="s">
        <v>71</v>
      </c>
      <c r="K622" s="80" t="s">
        <v>145</v>
      </c>
      <c r="L622" s="80" t="s">
        <v>67</v>
      </c>
      <c r="M622" s="80" t="s">
        <v>164</v>
      </c>
      <c r="N622" s="80" t="s">
        <v>631</v>
      </c>
      <c r="O622" s="71" t="s">
        <v>1612</v>
      </c>
      <c r="P622" s="69" t="s">
        <v>69</v>
      </c>
      <c r="Q622" s="71">
        <v>3.5</v>
      </c>
      <c r="R622" s="71">
        <v>4</v>
      </c>
      <c r="S622" s="71">
        <v>4.5</v>
      </c>
      <c r="T622" s="71">
        <v>5</v>
      </c>
      <c r="U622" s="71">
        <v>5.5</v>
      </c>
      <c r="V622" s="71">
        <v>6</v>
      </c>
      <c r="W622" s="71">
        <v>6.5</v>
      </c>
      <c r="X622" s="71" t="s">
        <v>142</v>
      </c>
      <c r="Y622" s="71" t="s">
        <v>172</v>
      </c>
      <c r="Z622" s="71" t="s">
        <v>1441</v>
      </c>
      <c r="AA622" s="83" t="s">
        <v>382</v>
      </c>
      <c r="AB622" s="71"/>
      <c r="AC622" s="71"/>
      <c r="AD622" s="71" t="s">
        <v>631</v>
      </c>
      <c r="AE622" s="69" t="s">
        <v>40</v>
      </c>
    </row>
    <row r="623" spans="1:31" ht="45" hidden="1">
      <c r="A623" t="str">
        <f t="shared" si="37"/>
        <v>FAUEDG172022</v>
      </c>
      <c r="B623" t="str">
        <f t="shared" si="38"/>
        <v>FAUEDG172023</v>
      </c>
      <c r="C623" t="str">
        <f t="shared" si="39"/>
        <v>FAUEDG172024</v>
      </c>
      <c r="D623" t="str">
        <f t="shared" si="40"/>
        <v>FAUEDG172025</v>
      </c>
      <c r="E623" t="str">
        <f t="shared" si="40"/>
        <v>FAUEDG172026</v>
      </c>
      <c r="F623" t="str">
        <f t="shared" si="40"/>
        <v>FAUEDG172027</v>
      </c>
      <c r="G623" t="s">
        <v>1852</v>
      </c>
      <c r="H623" t="s">
        <v>1429</v>
      </c>
      <c r="I623" s="38" t="str">
        <f>VLOOKUP(J623,Planilha2!B:C,2,0)</f>
        <v>G17</v>
      </c>
      <c r="J623" s="80" t="s">
        <v>750</v>
      </c>
      <c r="K623" s="80" t="s">
        <v>165</v>
      </c>
      <c r="L623" s="80" t="s">
        <v>751</v>
      </c>
      <c r="M623" s="80" t="s">
        <v>164</v>
      </c>
      <c r="N623" s="80" t="s">
        <v>1452</v>
      </c>
      <c r="O623" s="71" t="s">
        <v>1855</v>
      </c>
      <c r="P623" s="69" t="s">
        <v>44</v>
      </c>
      <c r="Q623" s="71">
        <v>12.6</v>
      </c>
      <c r="R623" s="71">
        <v>13.1</v>
      </c>
      <c r="S623" s="71">
        <v>13.6</v>
      </c>
      <c r="T623" s="71">
        <v>14.1</v>
      </c>
      <c r="U623" s="71">
        <v>14.6</v>
      </c>
      <c r="V623" s="71">
        <v>15.1</v>
      </c>
      <c r="W623" s="71">
        <v>15.6</v>
      </c>
      <c r="X623" s="71" t="s">
        <v>171</v>
      </c>
      <c r="Y623" s="71" t="s">
        <v>172</v>
      </c>
      <c r="Z623" s="71" t="s">
        <v>1441</v>
      </c>
      <c r="AA623" s="83" t="s">
        <v>382</v>
      </c>
      <c r="AB623" s="71"/>
      <c r="AC623" s="71"/>
      <c r="AD623" s="71" t="s">
        <v>1856</v>
      </c>
      <c r="AE623" s="69" t="s">
        <v>40</v>
      </c>
    </row>
    <row r="624" spans="1:31" ht="45">
      <c r="A624" t="str">
        <f t="shared" si="37"/>
        <v>FAUEDEC012022</v>
      </c>
      <c r="B624" t="str">
        <f t="shared" si="38"/>
        <v>FAUEDEC012023</v>
      </c>
      <c r="C624" t="str">
        <f t="shared" si="39"/>
        <v>FAUEDEC012024</v>
      </c>
      <c r="D624" t="str">
        <f t="shared" si="40"/>
        <v>FAUEDEC012025</v>
      </c>
      <c r="E624" t="str">
        <f t="shared" si="40"/>
        <v>FAUEDEC012026</v>
      </c>
      <c r="F624" t="str">
        <f t="shared" si="40"/>
        <v>FAUEDEC012027</v>
      </c>
      <c r="G624" t="s">
        <v>1852</v>
      </c>
      <c r="H624" t="s">
        <v>1429</v>
      </c>
      <c r="I624" s="38" t="str">
        <f>VLOOKUP(J624,Planilha2!B:C,2,0)</f>
        <v>EC01</v>
      </c>
      <c r="J624" s="80" t="s">
        <v>378</v>
      </c>
      <c r="K624" s="80" t="s">
        <v>145</v>
      </c>
      <c r="L624" s="80" t="s">
        <v>379</v>
      </c>
      <c r="M624" s="80" t="s">
        <v>381</v>
      </c>
      <c r="N624" s="80" t="s">
        <v>385</v>
      </c>
      <c r="O624" s="71" t="s">
        <v>1572</v>
      </c>
      <c r="P624" s="69" t="s">
        <v>44</v>
      </c>
      <c r="Q624" s="71">
        <v>38</v>
      </c>
      <c r="R624" s="71">
        <v>38.5</v>
      </c>
      <c r="S624" s="71">
        <v>39</v>
      </c>
      <c r="T624" s="71">
        <v>39.5</v>
      </c>
      <c r="U624" s="71">
        <v>40</v>
      </c>
      <c r="V624" s="71">
        <v>40.5</v>
      </c>
      <c r="W624" s="71">
        <v>41</v>
      </c>
      <c r="X624" s="71" t="s">
        <v>171</v>
      </c>
      <c r="Y624" s="71" t="s">
        <v>172</v>
      </c>
      <c r="Z624" s="71" t="s">
        <v>1441</v>
      </c>
      <c r="AA624" s="83" t="s">
        <v>382</v>
      </c>
      <c r="AB624" s="71"/>
      <c r="AC624" s="71"/>
      <c r="AD624" s="71" t="s">
        <v>385</v>
      </c>
      <c r="AE624" s="69" t="s">
        <v>40</v>
      </c>
    </row>
    <row r="625" spans="1:31" ht="45" hidden="1">
      <c r="A625" t="str">
        <f t="shared" si="37"/>
        <v>FAUEDExcluído2022</v>
      </c>
      <c r="B625" t="str">
        <f t="shared" si="38"/>
        <v>FAUEDExcluído2023</v>
      </c>
      <c r="C625" t="str">
        <f t="shared" si="39"/>
        <v>FAUEDExcluído2024</v>
      </c>
      <c r="D625" t="str">
        <f t="shared" si="40"/>
        <v>FAUEDExcluído2025</v>
      </c>
      <c r="E625" t="str">
        <f t="shared" si="40"/>
        <v>FAUEDExcluído2026</v>
      </c>
      <c r="F625" t="str">
        <f t="shared" si="40"/>
        <v>FAUEDExcluído2027</v>
      </c>
      <c r="G625" t="s">
        <v>1852</v>
      </c>
      <c r="H625" t="s">
        <v>1429</v>
      </c>
      <c r="I625" s="38" t="str">
        <f>VLOOKUP(J625,Planilha2!B:C,2,0)</f>
        <v>Excluído</v>
      </c>
      <c r="J625" s="80" t="s">
        <v>1464</v>
      </c>
      <c r="K625" s="80" t="s">
        <v>165</v>
      </c>
      <c r="L625" s="80" t="s">
        <v>1465</v>
      </c>
      <c r="M625" s="80" t="s">
        <v>164</v>
      </c>
      <c r="N625" s="80" t="s">
        <v>1452</v>
      </c>
      <c r="O625" s="71"/>
      <c r="P625" s="69" t="s">
        <v>44</v>
      </c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83" t="s">
        <v>382</v>
      </c>
      <c r="AB625" s="71"/>
      <c r="AC625" s="71"/>
      <c r="AD625" s="71"/>
      <c r="AE625" s="69" t="s">
        <v>40</v>
      </c>
    </row>
    <row r="626" spans="1:31" ht="60" hidden="1">
      <c r="A626" t="str">
        <f t="shared" si="37"/>
        <v>FAUEDG192022</v>
      </c>
      <c r="B626" t="str">
        <f t="shared" si="38"/>
        <v>FAUEDG192023</v>
      </c>
      <c r="C626" t="str">
        <f t="shared" si="39"/>
        <v>FAUEDG192024</v>
      </c>
      <c r="D626" t="str">
        <f t="shared" si="40"/>
        <v>FAUEDG192025</v>
      </c>
      <c r="E626" t="str">
        <f t="shared" si="40"/>
        <v>FAUEDG192026</v>
      </c>
      <c r="F626" t="str">
        <f t="shared" si="40"/>
        <v>FAUEDG192027</v>
      </c>
      <c r="G626" t="s">
        <v>1852</v>
      </c>
      <c r="H626" t="s">
        <v>1429</v>
      </c>
      <c r="I626" s="38" t="str">
        <f>VLOOKUP(J626,Planilha2!B:C,2,0)</f>
        <v>G19</v>
      </c>
      <c r="J626" s="80" t="s">
        <v>759</v>
      </c>
      <c r="K626" s="80" t="s">
        <v>165</v>
      </c>
      <c r="L626" s="80" t="s">
        <v>760</v>
      </c>
      <c r="M626" s="80" t="s">
        <v>164</v>
      </c>
      <c r="N626" s="80" t="s">
        <v>1452</v>
      </c>
      <c r="O626" s="71"/>
      <c r="P626" s="69" t="s">
        <v>44</v>
      </c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83" t="s">
        <v>382</v>
      </c>
      <c r="AB626" s="71"/>
      <c r="AC626" s="71"/>
      <c r="AD626" s="71"/>
      <c r="AE626" s="69" t="s">
        <v>40</v>
      </c>
    </row>
    <row r="627" spans="1:31" ht="45" hidden="1">
      <c r="A627" t="str">
        <f t="shared" si="37"/>
        <v>FAUEDG182022</v>
      </c>
      <c r="B627" t="str">
        <f t="shared" si="38"/>
        <v>FAUEDG182023</v>
      </c>
      <c r="C627" t="str">
        <f t="shared" si="39"/>
        <v>FAUEDG182024</v>
      </c>
      <c r="D627" t="str">
        <f t="shared" si="40"/>
        <v>FAUEDG182025</v>
      </c>
      <c r="E627" t="str">
        <f t="shared" si="40"/>
        <v>FAUEDG182026</v>
      </c>
      <c r="F627" t="str">
        <f t="shared" si="40"/>
        <v>FAUEDG182027</v>
      </c>
      <c r="G627" t="s">
        <v>1852</v>
      </c>
      <c r="H627" t="s">
        <v>1429</v>
      </c>
      <c r="I627" s="38" t="str">
        <f>VLOOKUP(J627,Planilha2!B:C,2,0)</f>
        <v>G18</v>
      </c>
      <c r="J627" s="80" t="s">
        <v>755</v>
      </c>
      <c r="K627" s="69" t="s">
        <v>165</v>
      </c>
      <c r="L627" s="80" t="s">
        <v>1469</v>
      </c>
      <c r="M627" s="80" t="s">
        <v>164</v>
      </c>
      <c r="N627" s="80" t="s">
        <v>1452</v>
      </c>
      <c r="O627" s="71"/>
      <c r="P627" s="69" t="s">
        <v>994</v>
      </c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83" t="s">
        <v>382</v>
      </c>
      <c r="AB627" s="71"/>
      <c r="AC627" s="71"/>
      <c r="AD627" s="71"/>
      <c r="AE627" s="69" t="s">
        <v>40</v>
      </c>
    </row>
    <row r="628" spans="1:31" ht="45" hidden="1">
      <c r="A628" t="str">
        <f t="shared" si="37"/>
        <v>FAUEDG202022</v>
      </c>
      <c r="B628" t="str">
        <f t="shared" si="38"/>
        <v>FAUEDG202023</v>
      </c>
      <c r="C628" t="str">
        <f t="shared" si="39"/>
        <v>FAUEDG202024</v>
      </c>
      <c r="D628" t="str">
        <f t="shared" si="40"/>
        <v>FAUEDG202025</v>
      </c>
      <c r="E628" t="str">
        <f t="shared" si="40"/>
        <v>FAUEDG202026</v>
      </c>
      <c r="F628" t="str">
        <f t="shared" si="40"/>
        <v>FAUEDG202027</v>
      </c>
      <c r="G628" t="s">
        <v>1852</v>
      </c>
      <c r="H628" t="s">
        <v>1429</v>
      </c>
      <c r="I628" s="38" t="str">
        <f>VLOOKUP(J628,Planilha2!B:C,2,0)</f>
        <v>G20</v>
      </c>
      <c r="J628" s="80" t="s">
        <v>762</v>
      </c>
      <c r="K628" s="69" t="s">
        <v>165</v>
      </c>
      <c r="L628" s="80" t="s">
        <v>1473</v>
      </c>
      <c r="M628" s="80" t="s">
        <v>164</v>
      </c>
      <c r="N628" s="80" t="s">
        <v>1452</v>
      </c>
      <c r="O628" s="71"/>
      <c r="P628" s="69" t="s">
        <v>994</v>
      </c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83" t="s">
        <v>382</v>
      </c>
      <c r="AB628" s="71"/>
      <c r="AC628" s="71"/>
      <c r="AD628" s="71"/>
      <c r="AE628" s="69" t="s">
        <v>40</v>
      </c>
    </row>
    <row r="629" spans="1:31" ht="45" hidden="1">
      <c r="A629" t="str">
        <f t="shared" si="37"/>
        <v>FAUEDPP022022</v>
      </c>
      <c r="B629" t="str">
        <f t="shared" si="38"/>
        <v>FAUEDPP022023</v>
      </c>
      <c r="C629" t="str">
        <f t="shared" si="39"/>
        <v>FAUEDPP022024</v>
      </c>
      <c r="D629" t="str">
        <f t="shared" si="40"/>
        <v>FAUEDPP022025</v>
      </c>
      <c r="E629" t="str">
        <f t="shared" si="40"/>
        <v>FAUEDPP022026</v>
      </c>
      <c r="F629" t="str">
        <f t="shared" si="40"/>
        <v>FAUEDPP022027</v>
      </c>
      <c r="G629" t="s">
        <v>1852</v>
      </c>
      <c r="H629" t="s">
        <v>1476</v>
      </c>
      <c r="I629" s="38" t="str">
        <f>VLOOKUP(J629,Planilha2!B:C,2,0)</f>
        <v>PP02</v>
      </c>
      <c r="J629" s="80" t="s">
        <v>1615</v>
      </c>
      <c r="K629" s="80" t="s">
        <v>145</v>
      </c>
      <c r="L629" s="80" t="s">
        <v>1038</v>
      </c>
      <c r="M629" s="80" t="s">
        <v>1040</v>
      </c>
      <c r="N629" s="80" t="s">
        <v>1478</v>
      </c>
      <c r="O629" s="86" t="s">
        <v>1479</v>
      </c>
      <c r="P629" s="69" t="s">
        <v>69</v>
      </c>
      <c r="Q629" s="75">
        <v>3</v>
      </c>
      <c r="R629" s="75">
        <v>4</v>
      </c>
      <c r="S629" s="75">
        <v>4</v>
      </c>
      <c r="T629" s="75">
        <v>4</v>
      </c>
      <c r="U629" s="75">
        <v>4</v>
      </c>
      <c r="V629" s="75">
        <v>5</v>
      </c>
      <c r="W629" s="75">
        <v>5</v>
      </c>
      <c r="X629" s="71" t="s">
        <v>142</v>
      </c>
      <c r="Y629" s="71" t="s">
        <v>1857</v>
      </c>
      <c r="Z629" s="71" t="s">
        <v>1858</v>
      </c>
      <c r="AA629" s="83" t="s">
        <v>382</v>
      </c>
      <c r="AB629" s="71"/>
      <c r="AC629" s="71"/>
      <c r="AD629" s="71" t="s">
        <v>1859</v>
      </c>
      <c r="AE629" s="69" t="s">
        <v>1030</v>
      </c>
    </row>
    <row r="630" spans="1:31" ht="45" hidden="1">
      <c r="A630" t="str">
        <f t="shared" si="37"/>
        <v>FAUEDPP032022</v>
      </c>
      <c r="B630" t="str">
        <f t="shared" si="38"/>
        <v>FAUEDPP032023</v>
      </c>
      <c r="C630" t="str">
        <f t="shared" si="39"/>
        <v>FAUEDPP032024</v>
      </c>
      <c r="D630" t="str">
        <f t="shared" si="40"/>
        <v>FAUEDPP032025</v>
      </c>
      <c r="E630" t="str">
        <f t="shared" si="40"/>
        <v>FAUEDPP032026</v>
      </c>
      <c r="F630" t="str">
        <f t="shared" si="40"/>
        <v>FAUEDPP032027</v>
      </c>
      <c r="G630" t="s">
        <v>1852</v>
      </c>
      <c r="H630" t="s">
        <v>1476</v>
      </c>
      <c r="I630" s="38" t="str">
        <f>VLOOKUP(J630,Planilha2!B:C,2,0)</f>
        <v>PP03</v>
      </c>
      <c r="J630" s="80" t="s">
        <v>1618</v>
      </c>
      <c r="K630" s="80" t="s">
        <v>145</v>
      </c>
      <c r="L630" s="80" t="s">
        <v>1619</v>
      </c>
      <c r="M630" s="80" t="s">
        <v>139</v>
      </c>
      <c r="N630" s="80" t="s">
        <v>1478</v>
      </c>
      <c r="O630" s="86" t="s">
        <v>1484</v>
      </c>
      <c r="P630" s="69" t="s">
        <v>309</v>
      </c>
      <c r="Q630" s="75">
        <v>62</v>
      </c>
      <c r="R630" s="75">
        <v>70</v>
      </c>
      <c r="S630" s="75">
        <v>80</v>
      </c>
      <c r="T630" s="75">
        <v>90</v>
      </c>
      <c r="U630" s="75">
        <v>100</v>
      </c>
      <c r="V630" s="75">
        <v>110</v>
      </c>
      <c r="W630" s="75">
        <v>120</v>
      </c>
      <c r="X630" s="71" t="s">
        <v>142</v>
      </c>
      <c r="Y630" s="71" t="s">
        <v>172</v>
      </c>
      <c r="Z630" s="71" t="s">
        <v>1471</v>
      </c>
      <c r="AA630" s="83" t="s">
        <v>382</v>
      </c>
      <c r="AB630" s="71"/>
      <c r="AC630" s="71"/>
      <c r="AD630" s="71" t="s">
        <v>1860</v>
      </c>
      <c r="AE630" s="69" t="s">
        <v>1030</v>
      </c>
    </row>
    <row r="631" spans="1:31" ht="45" hidden="1">
      <c r="A631" t="str">
        <f t="shared" si="37"/>
        <v>FAUEDPP012022</v>
      </c>
      <c r="B631" t="str">
        <f t="shared" si="38"/>
        <v>FAUEDPP012023</v>
      </c>
      <c r="C631" t="str">
        <f t="shared" si="39"/>
        <v>FAUEDPP012024</v>
      </c>
      <c r="D631" t="str">
        <f t="shared" si="40"/>
        <v>FAUEDPP012025</v>
      </c>
      <c r="E631" t="str">
        <f t="shared" si="40"/>
        <v>FAUEDPP012026</v>
      </c>
      <c r="F631" t="str">
        <f t="shared" si="40"/>
        <v>FAUEDPP012027</v>
      </c>
      <c r="G631" t="s">
        <v>1852</v>
      </c>
      <c r="H631" t="s">
        <v>1476</v>
      </c>
      <c r="I631" s="38" t="str">
        <f>VLOOKUP(J631,Planilha2!B:C,2,0)</f>
        <v>PP01</v>
      </c>
      <c r="J631" s="80" t="s">
        <v>1622</v>
      </c>
      <c r="K631" s="80" t="s">
        <v>145</v>
      </c>
      <c r="L631" s="80" t="s">
        <v>1623</v>
      </c>
      <c r="M631" s="80" t="s">
        <v>139</v>
      </c>
      <c r="N631" s="80" t="s">
        <v>1036</v>
      </c>
      <c r="O631" s="86" t="s">
        <v>1488</v>
      </c>
      <c r="P631" s="69" t="s">
        <v>994</v>
      </c>
      <c r="Q631" s="75">
        <v>1</v>
      </c>
      <c r="R631" s="75">
        <v>2</v>
      </c>
      <c r="S631" s="75">
        <v>0</v>
      </c>
      <c r="T631" s="75">
        <v>0</v>
      </c>
      <c r="U631" s="75">
        <v>3</v>
      </c>
      <c r="V631" s="75">
        <v>0</v>
      </c>
      <c r="W631" s="75">
        <v>0</v>
      </c>
      <c r="X631" s="71" t="s">
        <v>142</v>
      </c>
      <c r="Y631" s="71" t="s">
        <v>172</v>
      </c>
      <c r="Z631" s="71" t="s">
        <v>1857</v>
      </c>
      <c r="AA631" s="83" t="s">
        <v>382</v>
      </c>
      <c r="AB631" s="71"/>
      <c r="AC631" s="71"/>
      <c r="AD631" s="71" t="s">
        <v>1861</v>
      </c>
      <c r="AE631" s="69" t="s">
        <v>1030</v>
      </c>
    </row>
    <row r="632" spans="1:31" ht="45" hidden="1">
      <c r="A632" t="str">
        <f t="shared" si="37"/>
        <v>FAUEDExcluído2022</v>
      </c>
      <c r="B632" t="str">
        <f t="shared" si="38"/>
        <v>FAUEDExcluído2023</v>
      </c>
      <c r="C632" t="str">
        <f t="shared" si="39"/>
        <v>FAUEDExcluído2024</v>
      </c>
      <c r="D632" t="str">
        <f t="shared" si="40"/>
        <v>FAUEDExcluído2025</v>
      </c>
      <c r="E632" t="str">
        <f t="shared" si="40"/>
        <v>FAUEDExcluído2026</v>
      </c>
      <c r="F632" t="str">
        <f t="shared" si="40"/>
        <v>FAUEDExcluído2027</v>
      </c>
      <c r="G632" t="s">
        <v>1852</v>
      </c>
      <c r="H632" t="s">
        <v>1476</v>
      </c>
      <c r="I632" s="38" t="str">
        <f>VLOOKUP(J632,Planilha2!B:C,2,0)</f>
        <v>Excluído</v>
      </c>
      <c r="J632" s="80" t="s">
        <v>1489</v>
      </c>
      <c r="K632" s="80" t="s">
        <v>165</v>
      </c>
      <c r="L632" s="80" t="s">
        <v>1490</v>
      </c>
      <c r="M632" s="80" t="s">
        <v>139</v>
      </c>
      <c r="N632" s="80" t="s">
        <v>1036</v>
      </c>
      <c r="O632" s="86" t="s">
        <v>1491</v>
      </c>
      <c r="P632" s="69" t="s">
        <v>1070</v>
      </c>
      <c r="Q632" s="75">
        <v>0</v>
      </c>
      <c r="R632" s="75">
        <v>0</v>
      </c>
      <c r="S632" s="75">
        <v>0</v>
      </c>
      <c r="T632" s="75">
        <v>0</v>
      </c>
      <c r="U632" s="75">
        <v>0</v>
      </c>
      <c r="V632" s="75">
        <v>0</v>
      </c>
      <c r="W632" s="75">
        <v>0</v>
      </c>
      <c r="X632" s="71"/>
      <c r="Y632" s="71"/>
      <c r="Z632" s="71"/>
      <c r="AA632" s="83" t="s">
        <v>382</v>
      </c>
      <c r="AB632" s="71"/>
      <c r="AC632" s="71"/>
      <c r="AD632" s="71" t="s">
        <v>1852</v>
      </c>
      <c r="AE632" s="69" t="s">
        <v>1030</v>
      </c>
    </row>
    <row r="633" spans="1:31" ht="45" hidden="1">
      <c r="A633" t="str">
        <f t="shared" si="37"/>
        <v>FAUEDExcluído2022</v>
      </c>
      <c r="B633" t="str">
        <f t="shared" si="38"/>
        <v>FAUEDExcluído2023</v>
      </c>
      <c r="C633" t="str">
        <f t="shared" si="39"/>
        <v>FAUEDExcluído2024</v>
      </c>
      <c r="D633" t="str">
        <f t="shared" si="40"/>
        <v>FAUEDExcluído2025</v>
      </c>
      <c r="E633" t="str">
        <f t="shared" si="40"/>
        <v>FAUEDExcluído2026</v>
      </c>
      <c r="F633" t="str">
        <f t="shared" si="40"/>
        <v>FAUEDExcluído2027</v>
      </c>
      <c r="G633" t="s">
        <v>1852</v>
      </c>
      <c r="H633" t="s">
        <v>1476</v>
      </c>
      <c r="I633" s="38" t="str">
        <f>VLOOKUP(J633,Planilha2!B:C,2,0)</f>
        <v>Excluído</v>
      </c>
      <c r="J633" s="80" t="s">
        <v>1493</v>
      </c>
      <c r="K633" s="80" t="s">
        <v>165</v>
      </c>
      <c r="L633" s="80" t="s">
        <v>1494</v>
      </c>
      <c r="M633" s="80" t="s">
        <v>139</v>
      </c>
      <c r="N633" s="80" t="s">
        <v>1036</v>
      </c>
      <c r="O633" s="86" t="s">
        <v>1774</v>
      </c>
      <c r="P633" s="69" t="s">
        <v>1070</v>
      </c>
      <c r="Q633" s="75">
        <v>0</v>
      </c>
      <c r="R633" s="75">
        <v>0</v>
      </c>
      <c r="S633" s="75">
        <v>0</v>
      </c>
      <c r="T633" s="75">
        <v>0</v>
      </c>
      <c r="U633" s="75">
        <v>0</v>
      </c>
      <c r="V633" s="75">
        <v>0</v>
      </c>
      <c r="W633" s="75">
        <v>0</v>
      </c>
      <c r="X633" s="71"/>
      <c r="Y633" s="71"/>
      <c r="Z633" s="71"/>
      <c r="AA633" s="83" t="s">
        <v>382</v>
      </c>
      <c r="AB633" s="71"/>
      <c r="AC633" s="71"/>
      <c r="AD633" s="71" t="s">
        <v>1852</v>
      </c>
      <c r="AE633" s="69" t="s">
        <v>1030</v>
      </c>
    </row>
    <row r="634" spans="1:31" ht="45" hidden="1">
      <c r="A634" t="str">
        <f t="shared" si="37"/>
        <v>FAUEDPP042022</v>
      </c>
      <c r="B634" t="str">
        <f t="shared" si="38"/>
        <v>FAUEDPP042023</v>
      </c>
      <c r="C634" t="str">
        <f t="shared" si="39"/>
        <v>FAUEDPP042024</v>
      </c>
      <c r="D634" t="str">
        <f t="shared" si="40"/>
        <v>FAUEDPP042025</v>
      </c>
      <c r="E634" t="str">
        <f t="shared" si="40"/>
        <v>FAUEDPP042026</v>
      </c>
      <c r="F634" t="str">
        <f t="shared" si="40"/>
        <v>FAUEDPP042027</v>
      </c>
      <c r="G634" t="s">
        <v>1852</v>
      </c>
      <c r="H634" t="s">
        <v>1476</v>
      </c>
      <c r="I634" s="38" t="str">
        <f>VLOOKUP(J634,Planilha2!B:C,2,0)</f>
        <v>PP04</v>
      </c>
      <c r="J634" s="80" t="s">
        <v>1495</v>
      </c>
      <c r="K634" s="80" t="s">
        <v>165</v>
      </c>
      <c r="L634" s="80" t="s">
        <v>1496</v>
      </c>
      <c r="M634" s="80" t="s">
        <v>139</v>
      </c>
      <c r="N634" s="80" t="s">
        <v>1036</v>
      </c>
      <c r="O634" s="86" t="s">
        <v>1775</v>
      </c>
      <c r="P634" s="69" t="s">
        <v>44</v>
      </c>
      <c r="Q634" s="75">
        <v>0</v>
      </c>
      <c r="R634" s="75">
        <v>0</v>
      </c>
      <c r="S634" s="75">
        <v>0</v>
      </c>
      <c r="T634" s="75">
        <v>0</v>
      </c>
      <c r="U634" s="75">
        <v>0</v>
      </c>
      <c r="V634" s="75">
        <v>0</v>
      </c>
      <c r="W634" s="75">
        <v>0</v>
      </c>
      <c r="X634" s="71"/>
      <c r="Y634" s="71"/>
      <c r="Z634" s="71"/>
      <c r="AA634" s="83" t="s">
        <v>382</v>
      </c>
      <c r="AB634" s="71"/>
      <c r="AC634" s="71"/>
      <c r="AD634" s="71" t="s">
        <v>1852</v>
      </c>
      <c r="AE634" s="69" t="s">
        <v>1030</v>
      </c>
    </row>
    <row r="635" spans="1:31" ht="45" hidden="1">
      <c r="A635" t="str">
        <f t="shared" si="37"/>
        <v>FAUED?2022</v>
      </c>
      <c r="B635" t="str">
        <f t="shared" si="38"/>
        <v>FAUED?2023</v>
      </c>
      <c r="C635" t="str">
        <f t="shared" si="39"/>
        <v>FAUED?2024</v>
      </c>
      <c r="D635" t="str">
        <f t="shared" si="40"/>
        <v>FAUED?2025</v>
      </c>
      <c r="E635" t="str">
        <f t="shared" si="40"/>
        <v>FAUED?2026</v>
      </c>
      <c r="F635" t="str">
        <f t="shared" si="40"/>
        <v>FAUED?2027</v>
      </c>
      <c r="G635" t="s">
        <v>1852</v>
      </c>
      <c r="H635" t="s">
        <v>1476</v>
      </c>
      <c r="I635" s="38" t="str">
        <f>VLOOKUP(J635,Planilha2!B:C,2,0)</f>
        <v>?</v>
      </c>
      <c r="J635" s="80" t="s">
        <v>1497</v>
      </c>
      <c r="K635" s="80" t="s">
        <v>165</v>
      </c>
      <c r="L635" s="80" t="s">
        <v>1498</v>
      </c>
      <c r="M635" s="80" t="s">
        <v>139</v>
      </c>
      <c r="N635" s="80" t="s">
        <v>1036</v>
      </c>
      <c r="O635" s="86" t="s">
        <v>1827</v>
      </c>
      <c r="P635" s="69"/>
      <c r="Q635" s="75">
        <v>0</v>
      </c>
      <c r="R635" s="75">
        <v>0</v>
      </c>
      <c r="S635" s="75">
        <v>0</v>
      </c>
      <c r="T635" s="75">
        <v>0</v>
      </c>
      <c r="U635" s="75">
        <v>0</v>
      </c>
      <c r="V635" s="75">
        <v>0</v>
      </c>
      <c r="W635" s="75">
        <v>0</v>
      </c>
      <c r="X635" s="71"/>
      <c r="Y635" s="71"/>
      <c r="Z635" s="71"/>
      <c r="AA635" s="83"/>
      <c r="AB635" s="71"/>
      <c r="AC635" s="71"/>
      <c r="AD635" s="71" t="s">
        <v>1852</v>
      </c>
      <c r="AE635" s="69" t="s">
        <v>1030</v>
      </c>
    </row>
    <row r="636" spans="1:31" ht="45" hidden="1">
      <c r="A636" t="str">
        <f t="shared" si="37"/>
        <v>FAUEDPP052022</v>
      </c>
      <c r="B636" t="str">
        <f t="shared" si="38"/>
        <v>FAUEDPP052023</v>
      </c>
      <c r="C636" t="str">
        <f t="shared" si="39"/>
        <v>FAUEDPP052024</v>
      </c>
      <c r="D636" t="str">
        <f t="shared" si="40"/>
        <v>FAUEDPP052025</v>
      </c>
      <c r="E636" t="str">
        <f t="shared" si="40"/>
        <v>FAUEDPP052026</v>
      </c>
      <c r="F636" t="str">
        <f t="shared" si="40"/>
        <v>FAUEDPP052027</v>
      </c>
      <c r="G636" t="s">
        <v>1852</v>
      </c>
      <c r="H636" t="s">
        <v>1476</v>
      </c>
      <c r="I636" s="38" t="str">
        <f>VLOOKUP(J636,Planilha2!B:C,2,0)</f>
        <v>PP05</v>
      </c>
      <c r="J636" s="80" t="s">
        <v>1047</v>
      </c>
      <c r="K636" s="80" t="s">
        <v>165</v>
      </c>
      <c r="L636" s="80" t="s">
        <v>1048</v>
      </c>
      <c r="M636" s="80" t="s">
        <v>139</v>
      </c>
      <c r="N636" s="80" t="s">
        <v>1036</v>
      </c>
      <c r="O636" s="86" t="s">
        <v>1829</v>
      </c>
      <c r="P636" s="69"/>
      <c r="Q636" s="75">
        <v>0</v>
      </c>
      <c r="R636" s="75">
        <v>0</v>
      </c>
      <c r="S636" s="75">
        <v>0</v>
      </c>
      <c r="T636" s="75">
        <v>0</v>
      </c>
      <c r="U636" s="75">
        <v>0</v>
      </c>
      <c r="V636" s="75">
        <v>0</v>
      </c>
      <c r="W636" s="75">
        <v>0</v>
      </c>
      <c r="X636" s="71"/>
      <c r="Y636" s="71"/>
      <c r="Z636" s="71"/>
      <c r="AA636" s="83"/>
      <c r="AB636" s="71"/>
      <c r="AC636" s="71"/>
      <c r="AD636" s="71" t="s">
        <v>1852</v>
      </c>
      <c r="AE636" s="69" t="s">
        <v>1030</v>
      </c>
    </row>
    <row r="637" spans="1:31" ht="45" hidden="1">
      <c r="A637" t="str">
        <f t="shared" si="37"/>
        <v>FAUEDPP062022</v>
      </c>
      <c r="B637" t="str">
        <f t="shared" si="38"/>
        <v>FAUEDPP062023</v>
      </c>
      <c r="C637" t="str">
        <f t="shared" si="39"/>
        <v>FAUEDPP062024</v>
      </c>
      <c r="D637" t="str">
        <f t="shared" si="40"/>
        <v>FAUEDPP062025</v>
      </c>
      <c r="E637" t="str">
        <f t="shared" si="40"/>
        <v>FAUEDPP062026</v>
      </c>
      <c r="F637" t="str">
        <f t="shared" si="40"/>
        <v>FAUEDPP062027</v>
      </c>
      <c r="G637" t="s">
        <v>1852</v>
      </c>
      <c r="H637" t="s">
        <v>1476</v>
      </c>
      <c r="I637" s="38" t="str">
        <f>VLOOKUP(J637,Planilha2!B:C,2,0)</f>
        <v>PP06</v>
      </c>
      <c r="J637" s="80" t="s">
        <v>1050</v>
      </c>
      <c r="K637" s="80" t="s">
        <v>165</v>
      </c>
      <c r="L637" s="80" t="s">
        <v>1499</v>
      </c>
      <c r="M637" s="80" t="s">
        <v>139</v>
      </c>
      <c r="N637" s="80" t="s">
        <v>1036</v>
      </c>
      <c r="O637" s="86" t="s">
        <v>1799</v>
      </c>
      <c r="P637" s="69"/>
      <c r="Q637" s="75">
        <v>0</v>
      </c>
      <c r="R637" s="75">
        <v>0</v>
      </c>
      <c r="S637" s="75">
        <v>0</v>
      </c>
      <c r="T637" s="75">
        <v>0</v>
      </c>
      <c r="U637" s="75">
        <v>0</v>
      </c>
      <c r="V637" s="75">
        <v>0</v>
      </c>
      <c r="W637" s="75">
        <v>0</v>
      </c>
      <c r="X637" s="71"/>
      <c r="Y637" s="71"/>
      <c r="Z637" s="71"/>
      <c r="AA637" s="83"/>
      <c r="AB637" s="71"/>
      <c r="AC637" s="71"/>
      <c r="AD637" s="71" t="s">
        <v>1852</v>
      </c>
      <c r="AE637" s="69" t="s">
        <v>1030</v>
      </c>
    </row>
    <row r="638" spans="1:31" ht="45" hidden="1">
      <c r="A638" t="str">
        <f t="shared" si="37"/>
        <v>FAUEDPP072022</v>
      </c>
      <c r="B638" t="str">
        <f t="shared" si="38"/>
        <v>FAUEDPP072023</v>
      </c>
      <c r="C638" t="str">
        <f t="shared" si="39"/>
        <v>FAUEDPP072024</v>
      </c>
      <c r="D638" t="str">
        <f t="shared" si="40"/>
        <v>FAUEDPP072025</v>
      </c>
      <c r="E638" t="str">
        <f t="shared" si="40"/>
        <v>FAUEDPP072026</v>
      </c>
      <c r="F638" t="str">
        <f t="shared" si="40"/>
        <v>FAUEDPP072027</v>
      </c>
      <c r="G638" t="s">
        <v>1852</v>
      </c>
      <c r="H638" t="s">
        <v>1476</v>
      </c>
      <c r="I638" s="38" t="str">
        <f>VLOOKUP(J638,Planilha2!B:C,2,0)</f>
        <v>PP07</v>
      </c>
      <c r="J638" s="80" t="s">
        <v>1054</v>
      </c>
      <c r="K638" s="80" t="s">
        <v>165</v>
      </c>
      <c r="L638" s="80" t="s">
        <v>1055</v>
      </c>
      <c r="M638" s="80" t="s">
        <v>139</v>
      </c>
      <c r="N638" s="80" t="s">
        <v>1036</v>
      </c>
      <c r="O638" s="86" t="s">
        <v>1800</v>
      </c>
      <c r="P638" s="69"/>
      <c r="Q638" s="75">
        <v>0</v>
      </c>
      <c r="R638" s="75">
        <v>0</v>
      </c>
      <c r="S638" s="75">
        <v>0</v>
      </c>
      <c r="T638" s="75">
        <v>0</v>
      </c>
      <c r="U638" s="75">
        <v>0</v>
      </c>
      <c r="V638" s="75">
        <v>0</v>
      </c>
      <c r="W638" s="75">
        <v>0</v>
      </c>
      <c r="X638" s="71"/>
      <c r="Y638" s="71"/>
      <c r="Z638" s="71"/>
      <c r="AA638" s="83"/>
      <c r="AB638" s="71"/>
      <c r="AC638" s="71"/>
      <c r="AD638" s="71"/>
      <c r="AE638" s="69" t="s">
        <v>1030</v>
      </c>
    </row>
    <row r="639" spans="1:31" ht="108.75" hidden="1">
      <c r="A639" t="str">
        <f t="shared" si="37"/>
        <v>FAUEDPP082022</v>
      </c>
      <c r="B639" t="str">
        <f t="shared" si="38"/>
        <v>FAUEDPP082023</v>
      </c>
      <c r="C639" t="str">
        <f t="shared" si="39"/>
        <v>FAUEDPP082024</v>
      </c>
      <c r="D639" t="str">
        <f t="shared" si="40"/>
        <v>FAUEDPP082025</v>
      </c>
      <c r="E639" t="str">
        <f t="shared" si="40"/>
        <v>FAUEDPP082026</v>
      </c>
      <c r="F639" t="str">
        <f t="shared" si="40"/>
        <v>FAUEDPP082027</v>
      </c>
      <c r="G639" t="s">
        <v>1852</v>
      </c>
      <c r="H639" t="s">
        <v>1476</v>
      </c>
      <c r="I639" s="38" t="s">
        <v>112</v>
      </c>
      <c r="J639" s="80" t="s">
        <v>1632</v>
      </c>
      <c r="K639" s="80" t="s">
        <v>165</v>
      </c>
      <c r="L639" s="80" t="s">
        <v>1058</v>
      </c>
      <c r="M639" s="80" t="s">
        <v>381</v>
      </c>
      <c r="N639" s="80" t="s">
        <v>1501</v>
      </c>
      <c r="O639" s="86" t="s">
        <v>1502</v>
      </c>
      <c r="P639" s="69" t="s">
        <v>44</v>
      </c>
      <c r="Q639" s="75"/>
      <c r="R639" s="75"/>
      <c r="S639" s="75"/>
      <c r="T639" s="75"/>
      <c r="U639" s="75"/>
      <c r="V639" s="75"/>
      <c r="W639" s="75"/>
      <c r="X639" s="71"/>
      <c r="Y639" s="71"/>
      <c r="Z639" s="71"/>
      <c r="AA639" s="83" t="s">
        <v>382</v>
      </c>
      <c r="AB639" s="71"/>
      <c r="AC639" s="71"/>
      <c r="AD639" s="71"/>
      <c r="AE639" s="69" t="s">
        <v>1030</v>
      </c>
    </row>
    <row r="640" spans="1:31" ht="81" hidden="1">
      <c r="A640" t="str">
        <f t="shared" si="37"/>
        <v>FAUEDPP092022</v>
      </c>
      <c r="B640" t="str">
        <f t="shared" si="38"/>
        <v>FAUEDPP092023</v>
      </c>
      <c r="C640" t="str">
        <f t="shared" si="39"/>
        <v>FAUEDPP092024</v>
      </c>
      <c r="D640" t="str">
        <f t="shared" si="40"/>
        <v>FAUEDPP092025</v>
      </c>
      <c r="E640" t="str">
        <f t="shared" si="40"/>
        <v>FAUEDPP092026</v>
      </c>
      <c r="F640" t="str">
        <f t="shared" si="40"/>
        <v>FAUEDPP092027</v>
      </c>
      <c r="G640" t="s">
        <v>1852</v>
      </c>
      <c r="H640" t="s">
        <v>1476</v>
      </c>
      <c r="I640" s="38" t="s">
        <v>113</v>
      </c>
      <c r="J640" s="80" t="s">
        <v>1633</v>
      </c>
      <c r="K640" s="80" t="s">
        <v>145</v>
      </c>
      <c r="L640" s="80" t="s">
        <v>1634</v>
      </c>
      <c r="M640" s="80" t="s">
        <v>164</v>
      </c>
      <c r="N640" s="80" t="s">
        <v>1501</v>
      </c>
      <c r="O640" s="86" t="s">
        <v>1635</v>
      </c>
      <c r="P640" s="69" t="s">
        <v>44</v>
      </c>
      <c r="Q640" s="75">
        <v>48</v>
      </c>
      <c r="R640" s="75">
        <v>55</v>
      </c>
      <c r="S640" s="75">
        <v>60</v>
      </c>
      <c r="T640" s="75">
        <v>65</v>
      </c>
      <c r="U640" s="75">
        <v>70</v>
      </c>
      <c r="V640" s="75">
        <v>75</v>
      </c>
      <c r="W640" s="75">
        <v>80</v>
      </c>
      <c r="X640" s="71" t="s">
        <v>142</v>
      </c>
      <c r="Y640" s="71" t="s">
        <v>172</v>
      </c>
      <c r="Z640" s="71" t="s">
        <v>1857</v>
      </c>
      <c r="AA640" s="83" t="s">
        <v>382</v>
      </c>
      <c r="AB640" s="71"/>
      <c r="AC640" s="71"/>
      <c r="AD640" s="71" t="s">
        <v>1862</v>
      </c>
      <c r="AE640" s="69" t="s">
        <v>1030</v>
      </c>
    </row>
    <row r="641" spans="1:31" ht="45" hidden="1">
      <c r="A641" t="str">
        <f t="shared" si="37"/>
        <v>FAUEDPP102022</v>
      </c>
      <c r="B641" t="str">
        <f t="shared" si="38"/>
        <v>FAUEDPP102023</v>
      </c>
      <c r="C641" t="str">
        <f t="shared" si="39"/>
        <v>FAUEDPP102024</v>
      </c>
      <c r="D641" t="str">
        <f t="shared" si="40"/>
        <v>FAUEDPP102025</v>
      </c>
      <c r="E641" t="str">
        <f t="shared" si="40"/>
        <v>FAUEDPP102026</v>
      </c>
      <c r="F641" t="str">
        <f t="shared" si="40"/>
        <v>FAUEDPP102027</v>
      </c>
      <c r="G641" t="s">
        <v>1852</v>
      </c>
      <c r="H641" t="s">
        <v>1476</v>
      </c>
      <c r="I641" s="38" t="str">
        <f>VLOOKUP(J641,Planilha2!B:C,2,0)</f>
        <v>PP10</v>
      </c>
      <c r="J641" s="80" t="s">
        <v>1063</v>
      </c>
      <c r="K641" s="80" t="s">
        <v>145</v>
      </c>
      <c r="L641" s="80" t="s">
        <v>1508</v>
      </c>
      <c r="M641" s="80" t="s">
        <v>164</v>
      </c>
      <c r="N641" s="80" t="s">
        <v>1501</v>
      </c>
      <c r="O641" s="86" t="s">
        <v>1509</v>
      </c>
      <c r="P641" s="69" t="s">
        <v>749</v>
      </c>
      <c r="Q641" s="75">
        <v>2.5</v>
      </c>
      <c r="R641" s="75">
        <v>4</v>
      </c>
      <c r="S641" s="75">
        <v>5</v>
      </c>
      <c r="T641" s="75">
        <v>6</v>
      </c>
      <c r="U641" s="75">
        <v>7</v>
      </c>
      <c r="V641" s="75">
        <v>8</v>
      </c>
      <c r="W641" s="75">
        <v>10</v>
      </c>
      <c r="X641" s="71" t="s">
        <v>142</v>
      </c>
      <c r="Y641" s="71" t="s">
        <v>172</v>
      </c>
      <c r="Z641" s="71" t="s">
        <v>1857</v>
      </c>
      <c r="AA641" s="83" t="s">
        <v>382</v>
      </c>
      <c r="AB641" s="71"/>
      <c r="AC641" s="71"/>
      <c r="AD641" s="71" t="s">
        <v>1859</v>
      </c>
      <c r="AE641" s="69" t="s">
        <v>1030</v>
      </c>
    </row>
    <row r="642" spans="1:31" ht="45" hidden="1">
      <c r="A642" t="str">
        <f t="shared" si="37"/>
        <v>FAUEDExcluído2022</v>
      </c>
      <c r="B642" t="str">
        <f t="shared" si="38"/>
        <v>FAUEDExcluído2023</v>
      </c>
      <c r="C642" t="str">
        <f t="shared" si="39"/>
        <v>FAUEDExcluído2024</v>
      </c>
      <c r="D642" t="str">
        <f t="shared" si="40"/>
        <v>FAUEDExcluído2025</v>
      </c>
      <c r="E642" t="str">
        <f t="shared" si="40"/>
        <v>FAUEDExcluído2026</v>
      </c>
      <c r="F642" t="str">
        <f t="shared" si="40"/>
        <v>FAUEDExcluído2027</v>
      </c>
      <c r="G642" t="s">
        <v>1852</v>
      </c>
      <c r="H642" t="s">
        <v>1476</v>
      </c>
      <c r="I642" s="38" t="str">
        <f>VLOOKUP(J642,Planilha2!B:C,2,0)</f>
        <v>Excluído</v>
      </c>
      <c r="J642" s="80" t="s">
        <v>1511</v>
      </c>
      <c r="K642" s="80" t="s">
        <v>165</v>
      </c>
      <c r="L642" s="80" t="s">
        <v>1512</v>
      </c>
      <c r="M642" s="80" t="s">
        <v>164</v>
      </c>
      <c r="N642" s="80" t="s">
        <v>1501</v>
      </c>
      <c r="O642" s="71" t="s">
        <v>1638</v>
      </c>
      <c r="P642" s="69" t="s">
        <v>44</v>
      </c>
      <c r="Q642" s="71">
        <v>57</v>
      </c>
      <c r="R642" s="71">
        <v>57</v>
      </c>
      <c r="S642" s="71">
        <v>57</v>
      </c>
      <c r="T642" s="71">
        <v>57</v>
      </c>
      <c r="U642" s="71">
        <v>90</v>
      </c>
      <c r="V642" s="71">
        <v>90</v>
      </c>
      <c r="W642" s="71">
        <v>90</v>
      </c>
      <c r="X642" s="71" t="s">
        <v>142</v>
      </c>
      <c r="Y642" s="71" t="s">
        <v>172</v>
      </c>
      <c r="Z642" s="71" t="s">
        <v>1857</v>
      </c>
      <c r="AA642" s="83" t="s">
        <v>382</v>
      </c>
      <c r="AB642" s="71"/>
      <c r="AC642" s="71"/>
      <c r="AD642" s="71" t="s">
        <v>1859</v>
      </c>
      <c r="AE642" s="69" t="s">
        <v>1030</v>
      </c>
    </row>
    <row r="643" spans="1:31" ht="45" hidden="1">
      <c r="A643" t="str">
        <f t="shared" si="37"/>
        <v>FAUEDExcluído2022</v>
      </c>
      <c r="B643" t="str">
        <f t="shared" si="38"/>
        <v>FAUEDExcluído2023</v>
      </c>
      <c r="C643" t="str">
        <f t="shared" si="39"/>
        <v>FAUEDExcluído2024</v>
      </c>
      <c r="D643" t="str">
        <f t="shared" si="40"/>
        <v>FAUEDExcluído2025</v>
      </c>
      <c r="E643" t="str">
        <f t="shared" si="40"/>
        <v>FAUEDExcluído2026</v>
      </c>
      <c r="F643" t="str">
        <f t="shared" si="40"/>
        <v>FAUEDExcluído2027</v>
      </c>
      <c r="G643" t="s">
        <v>1852</v>
      </c>
      <c r="H643" t="s">
        <v>1476</v>
      </c>
      <c r="I643" s="38" t="str">
        <f>VLOOKUP(J643,Planilha2!B:C,2,0)</f>
        <v>Excluído</v>
      </c>
      <c r="J643" s="80" t="s">
        <v>1067</v>
      </c>
      <c r="K643" s="80" t="s">
        <v>145</v>
      </c>
      <c r="L643" s="80" t="s">
        <v>1068</v>
      </c>
      <c r="M643" s="80" t="s">
        <v>164</v>
      </c>
      <c r="N643" s="80" t="s">
        <v>1501</v>
      </c>
      <c r="O643" s="71" t="s">
        <v>1664</v>
      </c>
      <c r="P643" s="69" t="s">
        <v>1070</v>
      </c>
      <c r="Q643" s="71">
        <v>40</v>
      </c>
      <c r="R643" s="71">
        <v>40</v>
      </c>
      <c r="S643" s="71">
        <v>40</v>
      </c>
      <c r="T643" s="71">
        <v>40</v>
      </c>
      <c r="U643" s="71">
        <v>40</v>
      </c>
      <c r="V643" s="71">
        <v>40</v>
      </c>
      <c r="W643" s="71">
        <v>40</v>
      </c>
      <c r="X643" s="71" t="s">
        <v>363</v>
      </c>
      <c r="Y643" s="71" t="s">
        <v>172</v>
      </c>
      <c r="Z643" s="71" t="s">
        <v>1857</v>
      </c>
      <c r="AA643" s="83" t="s">
        <v>382</v>
      </c>
      <c r="AB643" s="71"/>
      <c r="AC643" s="71"/>
      <c r="AD643" s="71" t="s">
        <v>1859</v>
      </c>
      <c r="AE643" s="69" t="s">
        <v>1030</v>
      </c>
    </row>
    <row r="644" spans="1:31" ht="45" hidden="1">
      <c r="A644" t="str">
        <f t="shared" ref="A644:A707" si="41">$G644&amp;$I644&amp;R$1</f>
        <v>FAUEDExcluído2022</v>
      </c>
      <c r="B644" t="str">
        <f t="shared" ref="B644:B707" si="42">$G644&amp;$I644&amp;S$1</f>
        <v>FAUEDExcluído2023</v>
      </c>
      <c r="C644" t="str">
        <f t="shared" ref="C644:C707" si="43">$G644&amp;$I644&amp;T$1</f>
        <v>FAUEDExcluído2024</v>
      </c>
      <c r="D644" t="str">
        <f t="shared" ref="D644:F707" si="44">$G644&amp;$I644&amp;U$1</f>
        <v>FAUEDExcluído2025</v>
      </c>
      <c r="E644" t="str">
        <f t="shared" si="44"/>
        <v>FAUEDExcluído2026</v>
      </c>
      <c r="F644" t="str">
        <f t="shared" si="44"/>
        <v>FAUEDExcluído2027</v>
      </c>
      <c r="G644" t="s">
        <v>1852</v>
      </c>
      <c r="H644" t="s">
        <v>1476</v>
      </c>
      <c r="I644" s="38" t="str">
        <f>VLOOKUP(J644,Planilha2!B:C,2,0)</f>
        <v>Excluído</v>
      </c>
      <c r="J644" s="80" t="s">
        <v>1075</v>
      </c>
      <c r="K644" s="80" t="s">
        <v>145</v>
      </c>
      <c r="L644" s="80" t="s">
        <v>1076</v>
      </c>
      <c r="M644" s="80" t="s">
        <v>164</v>
      </c>
      <c r="N644" s="80" t="s">
        <v>1501</v>
      </c>
      <c r="O644" s="71" t="s">
        <v>1514</v>
      </c>
      <c r="P644" s="69" t="s">
        <v>1070</v>
      </c>
      <c r="Q644" s="71">
        <v>13</v>
      </c>
      <c r="R644" s="71">
        <v>13</v>
      </c>
      <c r="S644" s="71">
        <v>13</v>
      </c>
      <c r="T644" s="71">
        <v>13</v>
      </c>
      <c r="U644" s="71">
        <v>13</v>
      </c>
      <c r="V644" s="71">
        <v>13</v>
      </c>
      <c r="W644" s="71">
        <v>13</v>
      </c>
      <c r="X644" s="71" t="s">
        <v>363</v>
      </c>
      <c r="Y644" s="71" t="s">
        <v>172</v>
      </c>
      <c r="Z644" s="71" t="s">
        <v>1857</v>
      </c>
      <c r="AA644" s="83" t="s">
        <v>382</v>
      </c>
      <c r="AB644" s="71"/>
      <c r="AC644" s="71"/>
      <c r="AD644" s="71" t="s">
        <v>1859</v>
      </c>
      <c r="AE644" s="69" t="s">
        <v>1030</v>
      </c>
    </row>
    <row r="645" spans="1:31" ht="45" hidden="1">
      <c r="A645" t="str">
        <f t="shared" si="41"/>
        <v>FAUEDExcluído2022</v>
      </c>
      <c r="B645" t="str">
        <f t="shared" si="42"/>
        <v>FAUEDExcluído2023</v>
      </c>
      <c r="C645" t="str">
        <f t="shared" si="43"/>
        <v>FAUEDExcluído2024</v>
      </c>
      <c r="D645" t="str">
        <f t="shared" si="44"/>
        <v>FAUEDExcluído2025</v>
      </c>
      <c r="E645" t="str">
        <f t="shared" si="44"/>
        <v>FAUEDExcluído2026</v>
      </c>
      <c r="F645" t="str">
        <f t="shared" si="44"/>
        <v>FAUEDExcluído2027</v>
      </c>
      <c r="G645" t="s">
        <v>1852</v>
      </c>
      <c r="H645" t="s">
        <v>1476</v>
      </c>
      <c r="I645" s="38" t="str">
        <f>VLOOKUP(J645,Planilha2!B:C,2,0)</f>
        <v>Excluído</v>
      </c>
      <c r="J645" s="80" t="s">
        <v>1079</v>
      </c>
      <c r="K645" s="80" t="s">
        <v>145</v>
      </c>
      <c r="L645" s="80" t="s">
        <v>1080</v>
      </c>
      <c r="M645" s="80" t="s">
        <v>164</v>
      </c>
      <c r="N645" s="80" t="s">
        <v>1501</v>
      </c>
      <c r="O645" s="71" t="s">
        <v>1587</v>
      </c>
      <c r="P645" s="69" t="s">
        <v>1082</v>
      </c>
      <c r="Q645" s="71">
        <v>7</v>
      </c>
      <c r="R645" s="71">
        <v>8</v>
      </c>
      <c r="S645" s="71">
        <v>8</v>
      </c>
      <c r="T645" s="71">
        <v>9</v>
      </c>
      <c r="U645" s="71">
        <v>9</v>
      </c>
      <c r="V645" s="71">
        <v>10</v>
      </c>
      <c r="W645" s="71">
        <v>10</v>
      </c>
      <c r="X645" s="71" t="s">
        <v>363</v>
      </c>
      <c r="Y645" s="71" t="s">
        <v>172</v>
      </c>
      <c r="Z645" s="71" t="s">
        <v>1863</v>
      </c>
      <c r="AA645" s="83" t="s">
        <v>382</v>
      </c>
      <c r="AB645" s="71"/>
      <c r="AC645" s="71"/>
      <c r="AD645" s="71" t="s">
        <v>1859</v>
      </c>
      <c r="AE645" s="69" t="s">
        <v>1030</v>
      </c>
    </row>
    <row r="646" spans="1:31" ht="45" hidden="1">
      <c r="A646" t="str">
        <f t="shared" si="41"/>
        <v>FAUEDExcluído2022</v>
      </c>
      <c r="B646" t="str">
        <f t="shared" si="42"/>
        <v>FAUEDExcluído2023</v>
      </c>
      <c r="C646" t="str">
        <f t="shared" si="43"/>
        <v>FAUEDExcluído2024</v>
      </c>
      <c r="D646" t="str">
        <f t="shared" si="44"/>
        <v>FAUEDExcluído2025</v>
      </c>
      <c r="E646" t="str">
        <f t="shared" si="44"/>
        <v>FAUEDExcluído2026</v>
      </c>
      <c r="F646" t="str">
        <f t="shared" si="44"/>
        <v>FAUEDExcluído2027</v>
      </c>
      <c r="G646" t="s">
        <v>1852</v>
      </c>
      <c r="H646" t="s">
        <v>1476</v>
      </c>
      <c r="I646" s="38" t="str">
        <f>VLOOKUP(J646,Planilha2!B:C,2,0)</f>
        <v>Excluído</v>
      </c>
      <c r="J646" s="80" t="s">
        <v>1085</v>
      </c>
      <c r="K646" s="80" t="s">
        <v>145</v>
      </c>
      <c r="L646" s="80" t="s">
        <v>1086</v>
      </c>
      <c r="M646" s="80" t="s">
        <v>139</v>
      </c>
      <c r="N646" s="80" t="s">
        <v>1501</v>
      </c>
      <c r="O646" s="71" t="s">
        <v>1642</v>
      </c>
      <c r="P646" s="69" t="s">
        <v>1070</v>
      </c>
      <c r="Q646" s="71">
        <v>3</v>
      </c>
      <c r="R646" s="71">
        <v>3</v>
      </c>
      <c r="S646" s="71">
        <v>3</v>
      </c>
      <c r="T646" s="71">
        <v>3</v>
      </c>
      <c r="U646" s="71">
        <v>3</v>
      </c>
      <c r="V646" s="71">
        <v>3</v>
      </c>
      <c r="W646" s="71">
        <v>3</v>
      </c>
      <c r="X646" s="71" t="s">
        <v>363</v>
      </c>
      <c r="Y646" s="71" t="s">
        <v>172</v>
      </c>
      <c r="Z646" s="71" t="s">
        <v>1857</v>
      </c>
      <c r="AA646" s="83" t="s">
        <v>382</v>
      </c>
      <c r="AB646" s="71"/>
      <c r="AC646" s="71"/>
      <c r="AD646" s="71" t="s">
        <v>1859</v>
      </c>
      <c r="AE646" s="69" t="s">
        <v>1030</v>
      </c>
    </row>
    <row r="647" spans="1:31" ht="45" hidden="1">
      <c r="A647" t="str">
        <f t="shared" si="41"/>
        <v>FAUEDExcluído2022</v>
      </c>
      <c r="B647" t="str">
        <f t="shared" si="42"/>
        <v>FAUEDExcluído2023</v>
      </c>
      <c r="C647" t="str">
        <f t="shared" si="43"/>
        <v>FAUEDExcluído2024</v>
      </c>
      <c r="D647" t="str">
        <f t="shared" si="44"/>
        <v>FAUEDExcluído2025</v>
      </c>
      <c r="E647" t="str">
        <f t="shared" si="44"/>
        <v>FAUEDExcluído2026</v>
      </c>
      <c r="F647" t="str">
        <f t="shared" si="44"/>
        <v>FAUEDExcluído2027</v>
      </c>
      <c r="G647" t="s">
        <v>1852</v>
      </c>
      <c r="H647" t="s">
        <v>1476</v>
      </c>
      <c r="I647" s="38" t="str">
        <f>VLOOKUP(J647,Planilha2!B:C,2,0)</f>
        <v>Excluído</v>
      </c>
      <c r="J647" s="80" t="s">
        <v>1090</v>
      </c>
      <c r="K647" s="80" t="s">
        <v>145</v>
      </c>
      <c r="L647" s="80" t="s">
        <v>1091</v>
      </c>
      <c r="M647" s="80" t="s">
        <v>139</v>
      </c>
      <c r="N647" s="80" t="s">
        <v>1501</v>
      </c>
      <c r="O647" s="71" t="s">
        <v>1777</v>
      </c>
      <c r="P647" s="69" t="s">
        <v>1070</v>
      </c>
      <c r="Q647" s="71">
        <v>24</v>
      </c>
      <c r="R647" s="71">
        <v>24</v>
      </c>
      <c r="S647" s="71">
        <v>24</v>
      </c>
      <c r="T647" s="71">
        <v>24</v>
      </c>
      <c r="U647" s="71">
        <v>24</v>
      </c>
      <c r="V647" s="71">
        <v>24</v>
      </c>
      <c r="W647" s="71">
        <v>24</v>
      </c>
      <c r="X647" s="71" t="s">
        <v>363</v>
      </c>
      <c r="Y647" s="71" t="s">
        <v>172</v>
      </c>
      <c r="Z647" s="71" t="s">
        <v>1857</v>
      </c>
      <c r="AA647" s="83" t="s">
        <v>382</v>
      </c>
      <c r="AB647" s="71"/>
      <c r="AC647" s="71"/>
      <c r="AD647" s="71" t="s">
        <v>1859</v>
      </c>
      <c r="AE647" s="69" t="s">
        <v>1030</v>
      </c>
    </row>
    <row r="648" spans="1:31" ht="45" hidden="1">
      <c r="A648" t="str">
        <f t="shared" si="41"/>
        <v>FAUEDExcluído2022</v>
      </c>
      <c r="B648" t="str">
        <f t="shared" si="42"/>
        <v>FAUEDExcluído2023</v>
      </c>
      <c r="C648" t="str">
        <f t="shared" si="43"/>
        <v>FAUEDExcluído2024</v>
      </c>
      <c r="D648" t="str">
        <f t="shared" si="44"/>
        <v>FAUEDExcluído2025</v>
      </c>
      <c r="E648" t="str">
        <f t="shared" si="44"/>
        <v>FAUEDExcluído2026</v>
      </c>
      <c r="F648" t="str">
        <f t="shared" si="44"/>
        <v>FAUEDExcluído2027</v>
      </c>
      <c r="G648" t="s">
        <v>1852</v>
      </c>
      <c r="H648" t="s">
        <v>1476</v>
      </c>
      <c r="I648" s="38" t="str">
        <f>VLOOKUP(J648,Planilha2!B:C,2,0)</f>
        <v>Excluído</v>
      </c>
      <c r="J648" s="80" t="s">
        <v>1095</v>
      </c>
      <c r="K648" s="80" t="s">
        <v>145</v>
      </c>
      <c r="L648" s="80" t="s">
        <v>1096</v>
      </c>
      <c r="M648" s="80" t="s">
        <v>139</v>
      </c>
      <c r="N648" s="80" t="s">
        <v>1501</v>
      </c>
      <c r="O648" s="71" t="s">
        <v>1646</v>
      </c>
      <c r="P648" s="69" t="s">
        <v>1070</v>
      </c>
      <c r="Q648" s="71">
        <v>27</v>
      </c>
      <c r="R648" s="71">
        <v>27</v>
      </c>
      <c r="S648" s="71">
        <v>27</v>
      </c>
      <c r="T648" s="71">
        <v>27</v>
      </c>
      <c r="U648" s="71">
        <v>27</v>
      </c>
      <c r="V648" s="71">
        <v>27</v>
      </c>
      <c r="W648" s="71">
        <v>27</v>
      </c>
      <c r="X648" s="71" t="s">
        <v>363</v>
      </c>
      <c r="Y648" s="71" t="s">
        <v>172</v>
      </c>
      <c r="Z648" s="71" t="s">
        <v>1857</v>
      </c>
      <c r="AA648" s="83" t="s">
        <v>382</v>
      </c>
      <c r="AB648" s="71"/>
      <c r="AC648" s="71"/>
      <c r="AD648" s="71" t="s">
        <v>1859</v>
      </c>
      <c r="AE648" s="69" t="s">
        <v>1030</v>
      </c>
    </row>
    <row r="649" spans="1:31" ht="45" hidden="1">
      <c r="A649" t="str">
        <f t="shared" si="41"/>
        <v>FAUEDEC092022</v>
      </c>
      <c r="B649" t="str">
        <f t="shared" si="42"/>
        <v>FAUEDEC092023</v>
      </c>
      <c r="C649" t="str">
        <f t="shared" si="43"/>
        <v>FAUEDEC092024</v>
      </c>
      <c r="D649" t="str">
        <f t="shared" si="44"/>
        <v>FAUEDEC092025</v>
      </c>
      <c r="E649" t="str">
        <f t="shared" si="44"/>
        <v>FAUEDEC092026</v>
      </c>
      <c r="F649" t="str">
        <f t="shared" si="44"/>
        <v>FAUEDEC092027</v>
      </c>
      <c r="G649" t="s">
        <v>1852</v>
      </c>
      <c r="H649" t="s">
        <v>1519</v>
      </c>
      <c r="I649" s="38" t="str">
        <f>VLOOKUP(J649,Planilha2!B:C,2,0)</f>
        <v>EC09</v>
      </c>
      <c r="J649" s="87" t="s">
        <v>1648</v>
      </c>
      <c r="K649" s="88" t="s">
        <v>165</v>
      </c>
      <c r="L649" s="87" t="s">
        <v>419</v>
      </c>
      <c r="M649" s="87" t="s">
        <v>381</v>
      </c>
      <c r="N649" s="87" t="s">
        <v>385</v>
      </c>
      <c r="O649" s="71" t="s">
        <v>1521</v>
      </c>
      <c r="P649" s="69" t="s">
        <v>44</v>
      </c>
      <c r="Q649" s="71">
        <v>67</v>
      </c>
      <c r="R649" s="71">
        <v>75</v>
      </c>
      <c r="S649" s="71">
        <v>80</v>
      </c>
      <c r="T649" s="71">
        <v>85</v>
      </c>
      <c r="U649" s="71">
        <v>90</v>
      </c>
      <c r="V649" s="71">
        <v>95</v>
      </c>
      <c r="W649" s="71">
        <v>100</v>
      </c>
      <c r="X649" s="71" t="s">
        <v>142</v>
      </c>
      <c r="Y649" s="71" t="s">
        <v>172</v>
      </c>
      <c r="Z649" s="71" t="s">
        <v>1857</v>
      </c>
      <c r="AA649" s="83" t="s">
        <v>1523</v>
      </c>
      <c r="AB649" s="71" t="s">
        <v>144</v>
      </c>
      <c r="AC649" s="71"/>
      <c r="AD649" s="71" t="s">
        <v>385</v>
      </c>
      <c r="AE649" s="69" t="s">
        <v>377</v>
      </c>
    </row>
    <row r="650" spans="1:31" ht="45" hidden="1">
      <c r="A650" t="str">
        <f t="shared" si="41"/>
        <v>FAUEDEC102022</v>
      </c>
      <c r="B650" t="str">
        <f t="shared" si="42"/>
        <v>FAUEDEC102023</v>
      </c>
      <c r="C650" t="str">
        <f t="shared" si="43"/>
        <v>FAUEDEC102024</v>
      </c>
      <c r="D650" t="str">
        <f t="shared" si="44"/>
        <v>FAUEDEC102025</v>
      </c>
      <c r="E650" t="str">
        <f t="shared" si="44"/>
        <v>FAUEDEC102026</v>
      </c>
      <c r="F650" t="str">
        <f t="shared" si="44"/>
        <v>FAUEDEC102027</v>
      </c>
      <c r="G650" t="s">
        <v>1852</v>
      </c>
      <c r="H650" t="s">
        <v>1519</v>
      </c>
      <c r="I650" s="38" t="str">
        <f>VLOOKUP(J650,Planilha2!B:C,2,0)</f>
        <v>EC10</v>
      </c>
      <c r="J650" s="87" t="s">
        <v>1649</v>
      </c>
      <c r="K650" s="88" t="s">
        <v>165</v>
      </c>
      <c r="L650" s="87" t="s">
        <v>422</v>
      </c>
      <c r="M650" s="87" t="s">
        <v>381</v>
      </c>
      <c r="N650" s="87" t="s">
        <v>385</v>
      </c>
      <c r="O650" s="71" t="s">
        <v>1526</v>
      </c>
      <c r="P650" s="69" t="s">
        <v>44</v>
      </c>
      <c r="Q650" s="71">
        <v>38.46</v>
      </c>
      <c r="R650" s="71">
        <v>45</v>
      </c>
      <c r="S650" s="71">
        <v>50</v>
      </c>
      <c r="T650" s="71">
        <v>55</v>
      </c>
      <c r="U650" s="71">
        <v>60</v>
      </c>
      <c r="V650" s="71">
        <v>65</v>
      </c>
      <c r="W650" s="71">
        <v>70</v>
      </c>
      <c r="X650" s="71" t="s">
        <v>363</v>
      </c>
      <c r="Y650" s="71" t="s">
        <v>172</v>
      </c>
      <c r="Z650" s="71" t="s">
        <v>1857</v>
      </c>
      <c r="AA650" s="83" t="s">
        <v>1523</v>
      </c>
      <c r="AB650" s="71" t="s">
        <v>144</v>
      </c>
      <c r="AC650" s="71"/>
      <c r="AD650" s="71" t="s">
        <v>385</v>
      </c>
      <c r="AE650" s="69" t="s">
        <v>377</v>
      </c>
    </row>
    <row r="651" spans="1:31" ht="45" hidden="1">
      <c r="A651" t="str">
        <f t="shared" si="41"/>
        <v>FAUEDEC082022</v>
      </c>
      <c r="B651" t="str">
        <f t="shared" si="42"/>
        <v>FAUEDEC082023</v>
      </c>
      <c r="C651" t="str">
        <f t="shared" si="43"/>
        <v>FAUEDEC082024</v>
      </c>
      <c r="D651" t="str">
        <f t="shared" si="44"/>
        <v>FAUEDEC082025</v>
      </c>
      <c r="E651" t="str">
        <f t="shared" si="44"/>
        <v>FAUEDEC082026</v>
      </c>
      <c r="F651" t="str">
        <f t="shared" si="44"/>
        <v>FAUEDEC082027</v>
      </c>
      <c r="G651" t="s">
        <v>1852</v>
      </c>
      <c r="H651" t="s">
        <v>1519</v>
      </c>
      <c r="I651" s="38" t="str">
        <f>VLOOKUP(J651,Planilha2!B:C,2,0)</f>
        <v>EC08</v>
      </c>
      <c r="J651" s="87" t="s">
        <v>415</v>
      </c>
      <c r="K651" s="88" t="s">
        <v>145</v>
      </c>
      <c r="L651" s="89" t="s">
        <v>1528</v>
      </c>
      <c r="M651" s="87" t="s">
        <v>381</v>
      </c>
      <c r="N651" s="87" t="s">
        <v>1529</v>
      </c>
      <c r="O651" s="71" t="s">
        <v>1650</v>
      </c>
      <c r="P651" s="69" t="s">
        <v>44</v>
      </c>
      <c r="Q651" s="71">
        <v>0</v>
      </c>
      <c r="R651" s="71">
        <v>1</v>
      </c>
      <c r="S651" s="71">
        <v>1</v>
      </c>
      <c r="T651" s="71">
        <v>1</v>
      </c>
      <c r="U651" s="71">
        <v>1</v>
      </c>
      <c r="V651" s="71">
        <v>1</v>
      </c>
      <c r="W651" s="71">
        <v>1</v>
      </c>
      <c r="X651" s="71" t="s">
        <v>171</v>
      </c>
      <c r="Y651" s="71" t="s">
        <v>172</v>
      </c>
      <c r="Z651" s="71" t="s">
        <v>639</v>
      </c>
      <c r="AA651" s="83" t="s">
        <v>1523</v>
      </c>
      <c r="AB651" s="71" t="s">
        <v>144</v>
      </c>
      <c r="AC651" s="71"/>
      <c r="AD651" s="71" t="s">
        <v>1864</v>
      </c>
      <c r="AE651" s="69" t="s">
        <v>377</v>
      </c>
    </row>
    <row r="652" spans="1:31" ht="45" hidden="1">
      <c r="A652" t="str">
        <f t="shared" si="41"/>
        <v>FAUEDEC282022</v>
      </c>
      <c r="B652" t="str">
        <f t="shared" si="42"/>
        <v>FAUEDEC282023</v>
      </c>
      <c r="C652" t="str">
        <f t="shared" si="43"/>
        <v>FAUEDEC282024</v>
      </c>
      <c r="D652" t="str">
        <f t="shared" si="44"/>
        <v>FAUEDEC282025</v>
      </c>
      <c r="E652" t="str">
        <f t="shared" si="44"/>
        <v>FAUEDEC282026</v>
      </c>
      <c r="F652" t="str">
        <f t="shared" si="44"/>
        <v>FAUEDEC282027</v>
      </c>
      <c r="G652" t="s">
        <v>1852</v>
      </c>
      <c r="H652" t="s">
        <v>1519</v>
      </c>
      <c r="I652" s="38" t="str">
        <f>VLOOKUP(J652,Planilha2!B:C,2,0)</f>
        <v>EC28</v>
      </c>
      <c r="J652" s="87" t="s">
        <v>503</v>
      </c>
      <c r="K652" s="88" t="s">
        <v>165</v>
      </c>
      <c r="L652" s="89" t="s">
        <v>504</v>
      </c>
      <c r="M652" s="87" t="s">
        <v>381</v>
      </c>
      <c r="N652" s="87" t="s">
        <v>1530</v>
      </c>
      <c r="O652" s="71" t="s">
        <v>1531</v>
      </c>
      <c r="P652" s="69" t="s">
        <v>44</v>
      </c>
      <c r="Q652" s="71">
        <v>0</v>
      </c>
      <c r="R652" s="71">
        <v>100</v>
      </c>
      <c r="S652" s="71">
        <v>100</v>
      </c>
      <c r="T652" s="71">
        <v>100</v>
      </c>
      <c r="U652" s="71">
        <v>100</v>
      </c>
      <c r="V652" s="71">
        <v>100</v>
      </c>
      <c r="W652" s="71">
        <v>100</v>
      </c>
      <c r="X652" s="71" t="s">
        <v>171</v>
      </c>
      <c r="Y652" s="71" t="s">
        <v>172</v>
      </c>
      <c r="Z652" s="71" t="s">
        <v>639</v>
      </c>
      <c r="AA652" s="83" t="s">
        <v>1523</v>
      </c>
      <c r="AB652" s="71" t="s">
        <v>144</v>
      </c>
      <c r="AC652" s="71"/>
      <c r="AD652" s="71" t="s">
        <v>1852</v>
      </c>
      <c r="AE652" s="69" t="s">
        <v>377</v>
      </c>
    </row>
    <row r="653" spans="1:31" ht="45" hidden="1">
      <c r="A653" t="str">
        <f t="shared" si="41"/>
        <v>FAUEDEC052022</v>
      </c>
      <c r="B653" t="str">
        <f t="shared" si="42"/>
        <v>FAUEDEC052023</v>
      </c>
      <c r="C653" t="str">
        <f t="shared" si="43"/>
        <v>FAUEDEC052024</v>
      </c>
      <c r="D653" t="str">
        <f t="shared" si="44"/>
        <v>FAUEDEC052025</v>
      </c>
      <c r="E653" t="str">
        <f t="shared" si="44"/>
        <v>FAUEDEC052026</v>
      </c>
      <c r="F653" t="str">
        <f t="shared" si="44"/>
        <v>FAUEDEC052027</v>
      </c>
      <c r="G653" t="s">
        <v>1852</v>
      </c>
      <c r="H653" t="s">
        <v>1519</v>
      </c>
      <c r="I653" s="38" t="str">
        <f>VLOOKUP(J653,Planilha2!B:C,2,0)</f>
        <v>EC05</v>
      </c>
      <c r="J653" s="80" t="s">
        <v>403</v>
      </c>
      <c r="K653" s="88" t="s">
        <v>165</v>
      </c>
      <c r="L653" s="80" t="s">
        <v>404</v>
      </c>
      <c r="M653" s="80" t="s">
        <v>164</v>
      </c>
      <c r="N653" s="80" t="s">
        <v>1529</v>
      </c>
      <c r="O653" s="71" t="s">
        <v>1533</v>
      </c>
      <c r="P653" s="69" t="s">
        <v>309</v>
      </c>
      <c r="Q653" s="71">
        <v>23</v>
      </c>
      <c r="R653" s="71">
        <v>25</v>
      </c>
      <c r="S653" s="71">
        <v>30</v>
      </c>
      <c r="T653" s="71">
        <v>35</v>
      </c>
      <c r="U653" s="71">
        <v>40</v>
      </c>
      <c r="V653" s="71">
        <v>45</v>
      </c>
      <c r="W653" s="71">
        <v>50</v>
      </c>
      <c r="X653" s="71" t="s">
        <v>363</v>
      </c>
      <c r="Y653" s="71" t="s">
        <v>172</v>
      </c>
      <c r="Z653" s="71" t="s">
        <v>1522</v>
      </c>
      <c r="AA653" s="83" t="s">
        <v>1523</v>
      </c>
      <c r="AB653" s="71" t="s">
        <v>144</v>
      </c>
      <c r="AC653" s="71"/>
      <c r="AD653" s="71" t="s">
        <v>1864</v>
      </c>
      <c r="AE653" s="69" t="s">
        <v>377</v>
      </c>
    </row>
    <row r="654" spans="1:31" ht="45" hidden="1">
      <c r="A654" t="str">
        <f t="shared" si="41"/>
        <v>FAUEDEC072022</v>
      </c>
      <c r="B654" t="str">
        <f t="shared" si="42"/>
        <v>FAUEDEC072023</v>
      </c>
      <c r="C654" t="str">
        <f t="shared" si="43"/>
        <v>FAUEDEC072024</v>
      </c>
      <c r="D654" t="str">
        <f t="shared" si="44"/>
        <v>FAUEDEC072025</v>
      </c>
      <c r="E654" t="str">
        <f t="shared" si="44"/>
        <v>FAUEDEC072026</v>
      </c>
      <c r="F654" t="str">
        <f t="shared" si="44"/>
        <v>FAUEDEC072027</v>
      </c>
      <c r="G654" t="s">
        <v>1852</v>
      </c>
      <c r="H654" t="s">
        <v>1519</v>
      </c>
      <c r="I654" s="38" t="str">
        <f>VLOOKUP(J654,Planilha2!B:C,2,0)</f>
        <v>EC07</v>
      </c>
      <c r="J654" s="87" t="s">
        <v>1534</v>
      </c>
      <c r="K654" s="88" t="s">
        <v>165</v>
      </c>
      <c r="L654" s="89" t="s">
        <v>1535</v>
      </c>
      <c r="M654" s="87" t="s">
        <v>381</v>
      </c>
      <c r="N654" s="87" t="s">
        <v>1529</v>
      </c>
      <c r="O654" s="71" t="s">
        <v>1590</v>
      </c>
      <c r="P654" s="69" t="s">
        <v>44</v>
      </c>
      <c r="Q654" s="71">
        <v>0</v>
      </c>
      <c r="R654" s="71">
        <v>25</v>
      </c>
      <c r="S654" s="71">
        <v>35</v>
      </c>
      <c r="T654" s="71">
        <v>50</v>
      </c>
      <c r="U654" s="71">
        <v>75</v>
      </c>
      <c r="V654" s="71">
        <v>85</v>
      </c>
      <c r="W654" s="71">
        <v>100</v>
      </c>
      <c r="X654" s="71" t="s">
        <v>142</v>
      </c>
      <c r="Y654" s="71" t="s">
        <v>172</v>
      </c>
      <c r="Z654" s="71" t="s">
        <v>1857</v>
      </c>
      <c r="AA654" s="83" t="s">
        <v>1523</v>
      </c>
      <c r="AB654" s="71" t="s">
        <v>144</v>
      </c>
      <c r="AC654" s="71"/>
      <c r="AD654" s="71" t="s">
        <v>1864</v>
      </c>
      <c r="AE654" s="69" t="s">
        <v>377</v>
      </c>
    </row>
    <row r="655" spans="1:31" ht="45" hidden="1">
      <c r="A655" t="str">
        <f t="shared" si="41"/>
        <v>FAUEDEC332022</v>
      </c>
      <c r="B655" t="str">
        <f t="shared" si="42"/>
        <v>FAUEDEC332023</v>
      </c>
      <c r="C655" t="str">
        <f t="shared" si="43"/>
        <v>FAUEDEC332024</v>
      </c>
      <c r="D655" t="str">
        <f t="shared" si="44"/>
        <v>FAUEDEC332025</v>
      </c>
      <c r="E655" t="str">
        <f t="shared" si="44"/>
        <v>FAUEDEC332026</v>
      </c>
      <c r="F655" t="str">
        <f t="shared" si="44"/>
        <v>FAUEDEC332027</v>
      </c>
      <c r="G655" t="s">
        <v>1852</v>
      </c>
      <c r="H655" t="s">
        <v>1519</v>
      </c>
      <c r="I655" s="38" t="str">
        <f>VLOOKUP(J655,Planilha2!B:C,2,0)</f>
        <v>EC33</v>
      </c>
      <c r="J655" s="87" t="s">
        <v>527</v>
      </c>
      <c r="K655" s="88" t="s">
        <v>165</v>
      </c>
      <c r="L655" s="87" t="s">
        <v>528</v>
      </c>
      <c r="M655" s="88" t="s">
        <v>164</v>
      </c>
      <c r="N655" s="87" t="s">
        <v>1529</v>
      </c>
      <c r="O655" s="71" t="s">
        <v>1652</v>
      </c>
      <c r="P655" s="69" t="s">
        <v>530</v>
      </c>
      <c r="Q655" s="71">
        <v>0</v>
      </c>
      <c r="R655" s="71">
        <v>1</v>
      </c>
      <c r="S655" s="71">
        <v>1</v>
      </c>
      <c r="T655" s="71">
        <v>1</v>
      </c>
      <c r="U655" s="71">
        <v>2</v>
      </c>
      <c r="V655" s="71">
        <v>2</v>
      </c>
      <c r="W655" s="71">
        <v>2</v>
      </c>
      <c r="X655" s="71" t="s">
        <v>363</v>
      </c>
      <c r="Y655" s="71" t="s">
        <v>172</v>
      </c>
      <c r="Z655" s="71" t="s">
        <v>639</v>
      </c>
      <c r="AA655" s="83" t="s">
        <v>1523</v>
      </c>
      <c r="AB655" s="71" t="s">
        <v>144</v>
      </c>
      <c r="AC655" s="71"/>
      <c r="AD655" s="71" t="s">
        <v>1864</v>
      </c>
      <c r="AE655" s="69" t="s">
        <v>377</v>
      </c>
    </row>
    <row r="656" spans="1:31" ht="45" hidden="1">
      <c r="A656" t="str">
        <f t="shared" si="41"/>
        <v>FAUEDGP012022</v>
      </c>
      <c r="B656" t="str">
        <f t="shared" si="42"/>
        <v>FAUEDGP012023</v>
      </c>
      <c r="C656" t="str">
        <f t="shared" si="43"/>
        <v>FAUEDGP012024</v>
      </c>
      <c r="D656" t="str">
        <f t="shared" si="44"/>
        <v>FAUEDGP012025</v>
      </c>
      <c r="E656" t="str">
        <f t="shared" si="44"/>
        <v>FAUEDGP012026</v>
      </c>
      <c r="F656" t="str">
        <f t="shared" si="44"/>
        <v>FAUEDGP012027</v>
      </c>
      <c r="G656" t="s">
        <v>1852</v>
      </c>
      <c r="H656" t="s">
        <v>1536</v>
      </c>
      <c r="I656" s="38" t="str">
        <f>VLOOKUP(J656,Planilha2!B:C,2,0)</f>
        <v>GP01</v>
      </c>
      <c r="J656" s="69" t="s">
        <v>552</v>
      </c>
      <c r="K656" s="69" t="s">
        <v>145</v>
      </c>
      <c r="L656" s="69" t="s">
        <v>1537</v>
      </c>
      <c r="M656" s="80" t="s">
        <v>139</v>
      </c>
      <c r="N656" s="78" t="s">
        <v>558</v>
      </c>
      <c r="O656" s="71" t="s">
        <v>1538</v>
      </c>
      <c r="P656" s="69" t="s">
        <v>44</v>
      </c>
      <c r="Q656" s="71">
        <v>22.5</v>
      </c>
      <c r="R656" s="71">
        <v>25</v>
      </c>
      <c r="S656" s="71">
        <v>30</v>
      </c>
      <c r="T656" s="71">
        <v>35</v>
      </c>
      <c r="U656" s="71">
        <v>40</v>
      </c>
      <c r="V656" s="71">
        <v>45</v>
      </c>
      <c r="W656" s="71">
        <v>50</v>
      </c>
      <c r="X656" s="71" t="s">
        <v>171</v>
      </c>
      <c r="Y656" s="71" t="s">
        <v>639</v>
      </c>
      <c r="Z656" s="71"/>
      <c r="AA656" s="69" t="s">
        <v>555</v>
      </c>
      <c r="AB656" s="71"/>
      <c r="AC656" s="71"/>
      <c r="AD656" s="71" t="s">
        <v>558</v>
      </c>
      <c r="AE656" s="69" t="s">
        <v>551</v>
      </c>
    </row>
    <row r="657" spans="1:31" ht="45" hidden="1">
      <c r="A657" t="str">
        <f t="shared" si="41"/>
        <v>FAUEDGP022022</v>
      </c>
      <c r="B657" t="str">
        <f t="shared" si="42"/>
        <v>FAUEDGP022023</v>
      </c>
      <c r="C657" t="str">
        <f t="shared" si="43"/>
        <v>FAUEDGP022024</v>
      </c>
      <c r="D657" t="str">
        <f t="shared" si="44"/>
        <v>FAUEDGP022025</v>
      </c>
      <c r="E657" t="str">
        <f t="shared" si="44"/>
        <v>FAUEDGP022026</v>
      </c>
      <c r="F657" t="str">
        <f t="shared" si="44"/>
        <v>FAUEDGP022027</v>
      </c>
      <c r="G657" t="s">
        <v>1852</v>
      </c>
      <c r="H657" t="s">
        <v>1536</v>
      </c>
      <c r="I657" s="38" t="str">
        <f>VLOOKUP(J657,Planilha2!B:C,2,0)</f>
        <v>GP02</v>
      </c>
      <c r="J657" s="69" t="s">
        <v>560</v>
      </c>
      <c r="K657" s="69" t="s">
        <v>165</v>
      </c>
      <c r="L657" s="69" t="s">
        <v>1539</v>
      </c>
      <c r="M657" s="80" t="s">
        <v>139</v>
      </c>
      <c r="N657" s="78" t="s">
        <v>558</v>
      </c>
      <c r="O657" s="71" t="s">
        <v>1654</v>
      </c>
      <c r="P657" s="69" t="s">
        <v>44</v>
      </c>
      <c r="Q657" s="71">
        <v>85</v>
      </c>
      <c r="R657" s="71">
        <v>85</v>
      </c>
      <c r="S657" s="71">
        <v>85</v>
      </c>
      <c r="T657" s="71">
        <v>85</v>
      </c>
      <c r="U657" s="71">
        <v>85</v>
      </c>
      <c r="V657" s="71">
        <v>85</v>
      </c>
      <c r="W657" s="71">
        <v>85</v>
      </c>
      <c r="X657" s="71" t="s">
        <v>171</v>
      </c>
      <c r="Y657" s="71" t="s">
        <v>195</v>
      </c>
      <c r="Z657" s="71"/>
      <c r="AA657" s="69" t="s">
        <v>563</v>
      </c>
      <c r="AB657" s="71"/>
      <c r="AC657" s="71"/>
      <c r="AD657" s="71" t="s">
        <v>558</v>
      </c>
      <c r="AE657" s="69" t="s">
        <v>551</v>
      </c>
    </row>
    <row r="658" spans="1:31" ht="45" hidden="1">
      <c r="A658" t="str">
        <f t="shared" si="41"/>
        <v>FAUEDGP032022</v>
      </c>
      <c r="B658" t="str">
        <f t="shared" si="42"/>
        <v>FAUEDGP032023</v>
      </c>
      <c r="C658" t="str">
        <f t="shared" si="43"/>
        <v>FAUEDGP032024</v>
      </c>
      <c r="D658" t="str">
        <f t="shared" si="44"/>
        <v>FAUEDGP032025</v>
      </c>
      <c r="E658" t="str">
        <f t="shared" si="44"/>
        <v>FAUEDGP032026</v>
      </c>
      <c r="F658" t="str">
        <f t="shared" si="44"/>
        <v>FAUEDGP032027</v>
      </c>
      <c r="G658" t="s">
        <v>1852</v>
      </c>
      <c r="H658" t="s">
        <v>1536</v>
      </c>
      <c r="I658" s="38" t="str">
        <f>VLOOKUP(J658,Planilha2!B:C,2,0)</f>
        <v>GP03</v>
      </c>
      <c r="J658" s="69" t="s">
        <v>567</v>
      </c>
      <c r="K658" s="69" t="s">
        <v>145</v>
      </c>
      <c r="L658" s="69"/>
      <c r="M658" s="80" t="s">
        <v>139</v>
      </c>
      <c r="N658" s="78" t="s">
        <v>558</v>
      </c>
      <c r="O658" s="71" t="s">
        <v>1592</v>
      </c>
      <c r="P658" s="69" t="s">
        <v>569</v>
      </c>
      <c r="Q658" s="71">
        <v>27</v>
      </c>
      <c r="R658" s="71">
        <v>30</v>
      </c>
      <c r="S658" s="71">
        <v>30</v>
      </c>
      <c r="T658" s="71">
        <v>33</v>
      </c>
      <c r="U658" s="71">
        <v>33</v>
      </c>
      <c r="V658" s="71">
        <v>36</v>
      </c>
      <c r="W658" s="71">
        <v>38</v>
      </c>
      <c r="X658" s="71" t="s">
        <v>363</v>
      </c>
      <c r="Y658" s="71" t="s">
        <v>172</v>
      </c>
      <c r="Z658" s="71"/>
      <c r="AA658" s="80" t="s">
        <v>570</v>
      </c>
      <c r="AB658" s="71"/>
      <c r="AC658" s="71"/>
      <c r="AD658" s="71" t="s">
        <v>558</v>
      </c>
      <c r="AE658" s="69" t="s">
        <v>551</v>
      </c>
    </row>
    <row r="659" spans="1:31" ht="45" hidden="1">
      <c r="A659" t="str">
        <f t="shared" si="41"/>
        <v>FAUEDGP042022</v>
      </c>
      <c r="B659" t="str">
        <f t="shared" si="42"/>
        <v>FAUEDGP042023</v>
      </c>
      <c r="C659" t="str">
        <f t="shared" si="43"/>
        <v>FAUEDGP042024</v>
      </c>
      <c r="D659" t="str">
        <f t="shared" si="44"/>
        <v>FAUEDGP042025</v>
      </c>
      <c r="E659" t="str">
        <f t="shared" si="44"/>
        <v>FAUEDGP042026</v>
      </c>
      <c r="F659" t="str">
        <f t="shared" si="44"/>
        <v>FAUEDGP042027</v>
      </c>
      <c r="G659" t="s">
        <v>1852</v>
      </c>
      <c r="H659" t="s">
        <v>1536</v>
      </c>
      <c r="I659" s="38" t="str">
        <f>VLOOKUP(J659,Planilha2!B:C,2,0)</f>
        <v>GP04</v>
      </c>
      <c r="J659" s="69" t="s">
        <v>574</v>
      </c>
      <c r="K659" s="69" t="s">
        <v>165</v>
      </c>
      <c r="L659" s="69"/>
      <c r="M659" s="78" t="s">
        <v>164</v>
      </c>
      <c r="N659" s="78" t="s">
        <v>558</v>
      </c>
      <c r="O659" s="71"/>
      <c r="P659" s="69" t="s">
        <v>44</v>
      </c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69" t="s">
        <v>1541</v>
      </c>
      <c r="AB659" s="71"/>
      <c r="AC659" s="71"/>
      <c r="AD659" s="71"/>
      <c r="AE659" s="69" t="s">
        <v>551</v>
      </c>
    </row>
    <row r="660" spans="1:31" ht="45" hidden="1">
      <c r="A660" t="str">
        <f t="shared" si="41"/>
        <v>FAUEDGP052022</v>
      </c>
      <c r="B660" t="str">
        <f t="shared" si="42"/>
        <v>FAUEDGP052023</v>
      </c>
      <c r="C660" t="str">
        <f t="shared" si="43"/>
        <v>FAUEDGP052024</v>
      </c>
      <c r="D660" t="str">
        <f t="shared" si="44"/>
        <v>FAUEDGP052025</v>
      </c>
      <c r="E660" t="str">
        <f t="shared" si="44"/>
        <v>FAUEDGP052026</v>
      </c>
      <c r="F660" t="str">
        <f t="shared" si="44"/>
        <v>FAUEDGP052027</v>
      </c>
      <c r="G660" t="s">
        <v>1852</v>
      </c>
      <c r="H660" t="s">
        <v>1536</v>
      </c>
      <c r="I660" s="38" t="str">
        <f>VLOOKUP(J660,Planilha2!B:C,2,0)</f>
        <v>GP05</v>
      </c>
      <c r="J660" s="69" t="s">
        <v>577</v>
      </c>
      <c r="K660" s="69" t="s">
        <v>165</v>
      </c>
      <c r="L660" s="69"/>
      <c r="M660" s="78" t="s">
        <v>164</v>
      </c>
      <c r="N660" s="78" t="s">
        <v>558</v>
      </c>
      <c r="O660" s="71"/>
      <c r="P660" s="69" t="s">
        <v>44</v>
      </c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69" t="s">
        <v>1542</v>
      </c>
      <c r="AB660" s="71"/>
      <c r="AC660" s="71"/>
      <c r="AD660" s="71"/>
      <c r="AE660" s="69" t="s">
        <v>551</v>
      </c>
    </row>
    <row r="661" spans="1:31" ht="45" hidden="1">
      <c r="A661" t="str">
        <f t="shared" si="41"/>
        <v>FAUEDGP062022</v>
      </c>
      <c r="B661" t="str">
        <f t="shared" si="42"/>
        <v>FAUEDGP062023</v>
      </c>
      <c r="C661" t="str">
        <f t="shared" si="43"/>
        <v>FAUEDGP062024</v>
      </c>
      <c r="D661" t="str">
        <f t="shared" si="44"/>
        <v>FAUEDGP062025</v>
      </c>
      <c r="E661" t="str">
        <f t="shared" si="44"/>
        <v>FAUEDGP062026</v>
      </c>
      <c r="F661" t="str">
        <f t="shared" si="44"/>
        <v>FAUEDGP062027</v>
      </c>
      <c r="G661" t="s">
        <v>1852</v>
      </c>
      <c r="H661" t="s">
        <v>1536</v>
      </c>
      <c r="I661" s="38" t="str">
        <f>VLOOKUP(J661,Planilha2!B:C,2,0)</f>
        <v>GP06</v>
      </c>
      <c r="J661" s="69" t="s">
        <v>579</v>
      </c>
      <c r="K661" s="69" t="s">
        <v>165</v>
      </c>
      <c r="L661" s="69"/>
      <c r="M661" s="78" t="s">
        <v>164</v>
      </c>
      <c r="N661" s="78" t="s">
        <v>558</v>
      </c>
      <c r="O661" s="71" t="s">
        <v>1543</v>
      </c>
      <c r="P661" s="69" t="s">
        <v>44</v>
      </c>
      <c r="Q661" s="71">
        <v>4.4800000000000004</v>
      </c>
      <c r="R661" s="71">
        <v>4.93</v>
      </c>
      <c r="S661" s="71">
        <v>4.93</v>
      </c>
      <c r="T661" s="71">
        <v>4.93</v>
      </c>
      <c r="U661" s="71">
        <v>4.93</v>
      </c>
      <c r="V661" s="71">
        <v>4.93</v>
      </c>
      <c r="W661" s="71">
        <v>5</v>
      </c>
      <c r="X661" s="71" t="s">
        <v>171</v>
      </c>
      <c r="Y661" s="71" t="s">
        <v>172</v>
      </c>
      <c r="Z661" s="71"/>
      <c r="AA661" s="69" t="s">
        <v>555</v>
      </c>
      <c r="AB661" s="71"/>
      <c r="AC661" s="71"/>
      <c r="AD661" s="71" t="s">
        <v>1852</v>
      </c>
      <c r="AE661" s="69" t="s">
        <v>551</v>
      </c>
    </row>
    <row r="662" spans="1:31" ht="45" hidden="1">
      <c r="A662" t="str">
        <f t="shared" si="41"/>
        <v>FAUEDGP072022</v>
      </c>
      <c r="B662" t="str">
        <f t="shared" si="42"/>
        <v>FAUEDGP072023</v>
      </c>
      <c r="C662" t="str">
        <f t="shared" si="43"/>
        <v>FAUEDGP072024</v>
      </c>
      <c r="D662" t="str">
        <f t="shared" si="44"/>
        <v>FAUEDGP072025</v>
      </c>
      <c r="E662" t="str">
        <f t="shared" si="44"/>
        <v>FAUEDGP072026</v>
      </c>
      <c r="F662" t="str">
        <f t="shared" si="44"/>
        <v>FAUEDGP072027</v>
      </c>
      <c r="G662" t="s">
        <v>1852</v>
      </c>
      <c r="H662" t="s">
        <v>1536</v>
      </c>
      <c r="I662" s="38" t="str">
        <f>VLOOKUP(J662,Planilha2!B:C,2,0)</f>
        <v>GP07</v>
      </c>
      <c r="J662" s="69" t="s">
        <v>583</v>
      </c>
      <c r="K662" s="69" t="s">
        <v>165</v>
      </c>
      <c r="L662" s="69"/>
      <c r="M662" s="78" t="s">
        <v>164</v>
      </c>
      <c r="N662" s="78" t="s">
        <v>558</v>
      </c>
      <c r="O662" s="71" t="s">
        <v>1544</v>
      </c>
      <c r="P662" s="69" t="s">
        <v>44</v>
      </c>
      <c r="Q662" s="71">
        <v>1.58</v>
      </c>
      <c r="R662" s="71">
        <v>1.58</v>
      </c>
      <c r="S662" s="71">
        <v>1.58</v>
      </c>
      <c r="T662" s="71">
        <v>1.58</v>
      </c>
      <c r="U662" s="71">
        <v>2</v>
      </c>
      <c r="V662" s="71">
        <v>2</v>
      </c>
      <c r="W662" s="71">
        <v>2.4500000000000002</v>
      </c>
      <c r="X662" s="71" t="s">
        <v>142</v>
      </c>
      <c r="Y662" s="71" t="s">
        <v>172</v>
      </c>
      <c r="Z662" s="71"/>
      <c r="AA662" s="69" t="s">
        <v>555</v>
      </c>
      <c r="AB662" s="71"/>
      <c r="AC662" s="71"/>
      <c r="AD662" s="71" t="s">
        <v>1852</v>
      </c>
      <c r="AE662" s="69" t="s">
        <v>551</v>
      </c>
    </row>
    <row r="663" spans="1:31" ht="60" hidden="1">
      <c r="A663" t="str">
        <f t="shared" si="41"/>
        <v>FAUEDI012022</v>
      </c>
      <c r="B663" t="str">
        <f t="shared" si="42"/>
        <v>FAUEDI012023</v>
      </c>
      <c r="C663" t="str">
        <f t="shared" si="43"/>
        <v>FAUEDI012024</v>
      </c>
      <c r="D663" t="str">
        <f t="shared" si="44"/>
        <v>FAUEDI012025</v>
      </c>
      <c r="E663" t="str">
        <f t="shared" si="44"/>
        <v>FAUEDI012026</v>
      </c>
      <c r="F663" t="str">
        <f t="shared" si="44"/>
        <v>FAUEDI012027</v>
      </c>
      <c r="G663" t="s">
        <v>1852</v>
      </c>
      <c r="H663" t="s">
        <v>1545</v>
      </c>
      <c r="I663" s="38" t="str">
        <f>VLOOKUP(J663,Planilha2!B:C,2,0)</f>
        <v>I01</v>
      </c>
      <c r="J663" s="87" t="s">
        <v>923</v>
      </c>
      <c r="K663" s="87" t="s">
        <v>145</v>
      </c>
      <c r="L663" s="87" t="s">
        <v>924</v>
      </c>
      <c r="M663" s="87" t="s">
        <v>926</v>
      </c>
      <c r="N663" s="92" t="s">
        <v>164</v>
      </c>
      <c r="O663" s="71" t="s">
        <v>1546</v>
      </c>
      <c r="P663" s="69" t="s">
        <v>749</v>
      </c>
      <c r="Q663" s="71">
        <v>0</v>
      </c>
      <c r="R663" s="71">
        <v>0</v>
      </c>
      <c r="S663" s="71">
        <v>2</v>
      </c>
      <c r="T663" s="71">
        <v>2</v>
      </c>
      <c r="U663" s="71">
        <v>4</v>
      </c>
      <c r="V663" s="71">
        <v>4</v>
      </c>
      <c r="W663" s="71">
        <v>4</v>
      </c>
      <c r="X663" s="71" t="s">
        <v>142</v>
      </c>
      <c r="Y663" s="71" t="s">
        <v>172</v>
      </c>
      <c r="Z663" s="71" t="s">
        <v>1857</v>
      </c>
      <c r="AA663" s="80" t="s">
        <v>1547</v>
      </c>
      <c r="AB663" s="71"/>
      <c r="AC663" s="71"/>
      <c r="AD663" s="71" t="s">
        <v>1865</v>
      </c>
      <c r="AE663" s="69" t="s">
        <v>922</v>
      </c>
    </row>
    <row r="664" spans="1:31" ht="60" hidden="1">
      <c r="A664" t="str">
        <f t="shared" si="41"/>
        <v>FAUEDI022022</v>
      </c>
      <c r="B664" t="str">
        <f t="shared" si="42"/>
        <v>FAUEDI022023</v>
      </c>
      <c r="C664" t="str">
        <f t="shared" si="43"/>
        <v>FAUEDI022024</v>
      </c>
      <c r="D664" t="str">
        <f t="shared" si="44"/>
        <v>FAUEDI022025</v>
      </c>
      <c r="E664" t="str">
        <f t="shared" si="44"/>
        <v>FAUEDI022026</v>
      </c>
      <c r="F664" t="str">
        <f t="shared" si="44"/>
        <v>FAUEDI022027</v>
      </c>
      <c r="G664" t="s">
        <v>1852</v>
      </c>
      <c r="H664" t="s">
        <v>1545</v>
      </c>
      <c r="I664" s="38" t="str">
        <f>VLOOKUP(J664,Planilha2!B:C,2,0)</f>
        <v>I02</v>
      </c>
      <c r="J664" s="87" t="s">
        <v>931</v>
      </c>
      <c r="K664" s="87" t="s">
        <v>145</v>
      </c>
      <c r="L664" s="87" t="s">
        <v>932</v>
      </c>
      <c r="M664" s="87" t="s">
        <v>926</v>
      </c>
      <c r="N664" s="92" t="s">
        <v>164</v>
      </c>
      <c r="O664" s="71" t="s">
        <v>1548</v>
      </c>
      <c r="P664" s="69" t="s">
        <v>749</v>
      </c>
      <c r="Q664" s="71">
        <v>3</v>
      </c>
      <c r="R664" s="71">
        <v>2</v>
      </c>
      <c r="S664" s="71">
        <v>2</v>
      </c>
      <c r="T664" s="71">
        <v>4</v>
      </c>
      <c r="U664" s="71">
        <v>4</v>
      </c>
      <c r="V664" s="71">
        <v>6</v>
      </c>
      <c r="W664" s="71">
        <v>6</v>
      </c>
      <c r="X664" s="71" t="s">
        <v>363</v>
      </c>
      <c r="Y664" s="71" t="s">
        <v>172</v>
      </c>
      <c r="Z664" s="71" t="s">
        <v>1857</v>
      </c>
      <c r="AA664" s="80" t="s">
        <v>1547</v>
      </c>
      <c r="AB664" s="71"/>
      <c r="AC664" s="71"/>
      <c r="AD664" s="71" t="s">
        <v>1865</v>
      </c>
      <c r="AE664" s="69" t="s">
        <v>922</v>
      </c>
    </row>
    <row r="665" spans="1:31" ht="60" hidden="1">
      <c r="A665" t="str">
        <f t="shared" si="41"/>
        <v>FAUEDI052022</v>
      </c>
      <c r="B665" t="str">
        <f t="shared" si="42"/>
        <v>FAUEDI052023</v>
      </c>
      <c r="C665" t="str">
        <f t="shared" si="43"/>
        <v>FAUEDI052024</v>
      </c>
      <c r="D665" t="str">
        <f t="shared" si="44"/>
        <v>FAUEDI052025</v>
      </c>
      <c r="E665" t="str">
        <f t="shared" si="44"/>
        <v>FAUEDI052026</v>
      </c>
      <c r="F665" t="str">
        <f t="shared" si="44"/>
        <v>FAUEDI052027</v>
      </c>
      <c r="G665" t="s">
        <v>1852</v>
      </c>
      <c r="H665" t="s">
        <v>1545</v>
      </c>
      <c r="I665" s="38" t="str">
        <f>VLOOKUP(J665,Planilha2!B:C,2,0)</f>
        <v>I05</v>
      </c>
      <c r="J665" s="87" t="s">
        <v>948</v>
      </c>
      <c r="K665" s="87" t="s">
        <v>145</v>
      </c>
      <c r="L665" s="87" t="s">
        <v>949</v>
      </c>
      <c r="M665" s="87" t="s">
        <v>926</v>
      </c>
      <c r="N665" s="92" t="s">
        <v>164</v>
      </c>
      <c r="O665" s="71" t="s">
        <v>1594</v>
      </c>
      <c r="P665" s="69" t="s">
        <v>749</v>
      </c>
      <c r="Q665" s="71">
        <v>3</v>
      </c>
      <c r="R665" s="71">
        <v>2</v>
      </c>
      <c r="S665" s="71">
        <v>2</v>
      </c>
      <c r="T665" s="71">
        <v>4</v>
      </c>
      <c r="U665" s="71">
        <v>4</v>
      </c>
      <c r="V665" s="71">
        <v>6</v>
      </c>
      <c r="W665" s="71">
        <v>6</v>
      </c>
      <c r="X665" s="71" t="s">
        <v>142</v>
      </c>
      <c r="Y665" s="71" t="s">
        <v>172</v>
      </c>
      <c r="Z665" s="71" t="s">
        <v>1441</v>
      </c>
      <c r="AA665" s="80" t="s">
        <v>1547</v>
      </c>
      <c r="AB665" s="71"/>
      <c r="AC665" s="71"/>
      <c r="AD665" s="71" t="s">
        <v>1865</v>
      </c>
      <c r="AE665" s="69" t="s">
        <v>922</v>
      </c>
    </row>
    <row r="666" spans="1:31" ht="60" hidden="1">
      <c r="A666" t="str">
        <f t="shared" si="41"/>
        <v>FAUEDI062022</v>
      </c>
      <c r="B666" t="str">
        <f t="shared" si="42"/>
        <v>FAUEDI062023</v>
      </c>
      <c r="C666" t="str">
        <f t="shared" si="43"/>
        <v>FAUEDI062024</v>
      </c>
      <c r="D666" t="str">
        <f t="shared" si="44"/>
        <v>FAUEDI062025</v>
      </c>
      <c r="E666" t="str">
        <f t="shared" si="44"/>
        <v>FAUEDI062026</v>
      </c>
      <c r="F666" t="str">
        <f t="shared" si="44"/>
        <v>FAUEDI062027</v>
      </c>
      <c r="G666" t="s">
        <v>1852</v>
      </c>
      <c r="H666" t="s">
        <v>1545</v>
      </c>
      <c r="I666" s="38" t="str">
        <f>VLOOKUP(J666,Planilha2!B:C,2,0)</f>
        <v>I06</v>
      </c>
      <c r="J666" s="87" t="s">
        <v>954</v>
      </c>
      <c r="K666" s="87" t="s">
        <v>145</v>
      </c>
      <c r="L666" s="87" t="s">
        <v>955</v>
      </c>
      <c r="M666" s="87" t="s">
        <v>926</v>
      </c>
      <c r="N666" s="92" t="s">
        <v>164</v>
      </c>
      <c r="O666" s="71" t="s">
        <v>1550</v>
      </c>
      <c r="P666" s="69" t="s">
        <v>749</v>
      </c>
      <c r="Q666" s="71">
        <v>0</v>
      </c>
      <c r="R666" s="71">
        <v>0</v>
      </c>
      <c r="S666" s="71">
        <v>1</v>
      </c>
      <c r="T666" s="71">
        <v>1</v>
      </c>
      <c r="U666" s="71">
        <v>2</v>
      </c>
      <c r="V666" s="71">
        <v>2</v>
      </c>
      <c r="W666" s="71">
        <v>2</v>
      </c>
      <c r="X666" s="71" t="s">
        <v>363</v>
      </c>
      <c r="Y666" s="71" t="s">
        <v>172</v>
      </c>
      <c r="Z666" s="71" t="s">
        <v>1857</v>
      </c>
      <c r="AA666" s="80" t="s">
        <v>1547</v>
      </c>
      <c r="AB666" s="71"/>
      <c r="AC666" s="71"/>
      <c r="AD666" s="71" t="s">
        <v>1859</v>
      </c>
      <c r="AE666" s="69" t="s">
        <v>922</v>
      </c>
    </row>
    <row r="667" spans="1:31" ht="60" hidden="1">
      <c r="A667" t="str">
        <f t="shared" si="41"/>
        <v>FAUEDI072022</v>
      </c>
      <c r="B667" t="str">
        <f t="shared" si="42"/>
        <v>FAUEDI072023</v>
      </c>
      <c r="C667" t="str">
        <f t="shared" si="43"/>
        <v>FAUEDI072024</v>
      </c>
      <c r="D667" t="str">
        <f t="shared" si="44"/>
        <v>FAUEDI072025</v>
      </c>
      <c r="E667" t="str">
        <f t="shared" si="44"/>
        <v>FAUEDI072026</v>
      </c>
      <c r="F667" t="str">
        <f t="shared" si="44"/>
        <v>FAUEDI072027</v>
      </c>
      <c r="G667" t="s">
        <v>1852</v>
      </c>
      <c r="H667" t="s">
        <v>1545</v>
      </c>
      <c r="I667" s="38" t="str">
        <f>VLOOKUP(J667,Planilha2!B:C,2,0)</f>
        <v>I07</v>
      </c>
      <c r="J667" s="87" t="s">
        <v>958</v>
      </c>
      <c r="K667" s="87" t="s">
        <v>145</v>
      </c>
      <c r="L667" s="87" t="s">
        <v>959</v>
      </c>
      <c r="M667" s="87" t="s">
        <v>926</v>
      </c>
      <c r="N667" s="92" t="s">
        <v>164</v>
      </c>
      <c r="O667" s="71" t="s">
        <v>1552</v>
      </c>
      <c r="P667" s="69" t="s">
        <v>749</v>
      </c>
      <c r="Q667" s="71">
        <v>0</v>
      </c>
      <c r="R667" s="71">
        <v>0</v>
      </c>
      <c r="S667" s="71">
        <v>1</v>
      </c>
      <c r="T667" s="71">
        <v>1</v>
      </c>
      <c r="U667" s="71">
        <v>2</v>
      </c>
      <c r="V667" s="71">
        <v>3</v>
      </c>
      <c r="W667" s="71">
        <v>4</v>
      </c>
      <c r="X667" s="71" t="s">
        <v>363</v>
      </c>
      <c r="Y667" s="71" t="s">
        <v>172</v>
      </c>
      <c r="Z667" s="71" t="s">
        <v>1857</v>
      </c>
      <c r="AA667" s="80" t="s">
        <v>1547</v>
      </c>
      <c r="AB667" s="71"/>
      <c r="AC667" s="71"/>
      <c r="AD667" s="71" t="s">
        <v>1859</v>
      </c>
      <c r="AE667" s="69" t="s">
        <v>922</v>
      </c>
    </row>
    <row r="668" spans="1:31" ht="60" hidden="1">
      <c r="A668" t="str">
        <f t="shared" si="41"/>
        <v>FAUEDI082022</v>
      </c>
      <c r="B668" t="str">
        <f t="shared" si="42"/>
        <v>FAUEDI082023</v>
      </c>
      <c r="C668" t="str">
        <f t="shared" si="43"/>
        <v>FAUEDI082024</v>
      </c>
      <c r="D668" t="str">
        <f t="shared" si="44"/>
        <v>FAUEDI082025</v>
      </c>
      <c r="E668" t="str">
        <f t="shared" si="44"/>
        <v>FAUEDI082026</v>
      </c>
      <c r="F668" t="str">
        <f t="shared" si="44"/>
        <v>FAUEDI082027</v>
      </c>
      <c r="G668" t="s">
        <v>1852</v>
      </c>
      <c r="H668" t="s">
        <v>1545</v>
      </c>
      <c r="I668" s="38" t="str">
        <f>VLOOKUP(J668,Planilha2!B:C,2,0)</f>
        <v>I08</v>
      </c>
      <c r="J668" s="87" t="s">
        <v>964</v>
      </c>
      <c r="K668" s="87" t="s">
        <v>145</v>
      </c>
      <c r="L668" s="87" t="s">
        <v>965</v>
      </c>
      <c r="M668" s="87" t="s">
        <v>926</v>
      </c>
      <c r="N668" s="92" t="s">
        <v>164</v>
      </c>
      <c r="O668" s="71" t="s">
        <v>1553</v>
      </c>
      <c r="P668" s="69" t="s">
        <v>749</v>
      </c>
      <c r="Q668" s="71">
        <v>0</v>
      </c>
      <c r="R668" s="71">
        <v>0</v>
      </c>
      <c r="S668" s="71">
        <v>1</v>
      </c>
      <c r="T668" s="71">
        <v>1</v>
      </c>
      <c r="U668" s="71">
        <v>2</v>
      </c>
      <c r="V668" s="71">
        <v>2</v>
      </c>
      <c r="W668" s="71">
        <v>2</v>
      </c>
      <c r="X668" s="71" t="s">
        <v>363</v>
      </c>
      <c r="Y668" s="71" t="s">
        <v>172</v>
      </c>
      <c r="Z668" s="71" t="s">
        <v>1857</v>
      </c>
      <c r="AA668" s="80" t="s">
        <v>1547</v>
      </c>
      <c r="AB668" s="71"/>
      <c r="AC668" s="71"/>
      <c r="AD668" s="71" t="s">
        <v>1859</v>
      </c>
      <c r="AE668" s="69" t="s">
        <v>922</v>
      </c>
    </row>
    <row r="669" spans="1:31" ht="60" hidden="1">
      <c r="A669" t="str">
        <f t="shared" si="41"/>
        <v>FAUEDI122022</v>
      </c>
      <c r="B669" t="str">
        <f t="shared" si="42"/>
        <v>FAUEDI122023</v>
      </c>
      <c r="C669" t="str">
        <f t="shared" si="43"/>
        <v>FAUEDI122024</v>
      </c>
      <c r="D669" t="str">
        <f t="shared" si="44"/>
        <v>FAUEDI122025</v>
      </c>
      <c r="E669" t="str">
        <f t="shared" si="44"/>
        <v>FAUEDI122026</v>
      </c>
      <c r="F669" t="str">
        <f t="shared" si="44"/>
        <v>FAUEDI122027</v>
      </c>
      <c r="G669" t="s">
        <v>1852</v>
      </c>
      <c r="H669" t="s">
        <v>1545</v>
      </c>
      <c r="I669" s="38" t="str">
        <f>VLOOKUP(J669,Planilha2!B:C,2,0)</f>
        <v>I12</v>
      </c>
      <c r="J669" s="87" t="s">
        <v>980</v>
      </c>
      <c r="K669" s="87" t="s">
        <v>145</v>
      </c>
      <c r="L669" s="87" t="s">
        <v>1554</v>
      </c>
      <c r="M669" s="87" t="s">
        <v>983</v>
      </c>
      <c r="N669" s="92" t="s">
        <v>164</v>
      </c>
      <c r="O669" s="71" t="s">
        <v>1595</v>
      </c>
      <c r="P669" s="69" t="s">
        <v>44</v>
      </c>
      <c r="Q669" s="71">
        <v>3</v>
      </c>
      <c r="R669" s="71">
        <v>4</v>
      </c>
      <c r="S669" s="71">
        <v>5</v>
      </c>
      <c r="T669" s="71">
        <v>6</v>
      </c>
      <c r="U669" s="71">
        <v>7</v>
      </c>
      <c r="V669" s="71">
        <v>8</v>
      </c>
      <c r="W669" s="71">
        <v>10</v>
      </c>
      <c r="X669" s="71" t="s">
        <v>142</v>
      </c>
      <c r="Y669" s="71" t="s">
        <v>172</v>
      </c>
      <c r="Z669" s="71" t="s">
        <v>1857</v>
      </c>
      <c r="AA669" s="80" t="s">
        <v>1547</v>
      </c>
      <c r="AB669" s="71"/>
      <c r="AC669" s="71"/>
      <c r="AD669" s="71" t="s">
        <v>1859</v>
      </c>
      <c r="AE669" s="69" t="s">
        <v>922</v>
      </c>
    </row>
    <row r="670" spans="1:31" ht="60" hidden="1">
      <c r="A670" t="str">
        <f t="shared" si="41"/>
        <v>FAUEDI132022</v>
      </c>
      <c r="B670" t="str">
        <f t="shared" si="42"/>
        <v>FAUEDI132023</v>
      </c>
      <c r="C670" t="str">
        <f t="shared" si="43"/>
        <v>FAUEDI132024</v>
      </c>
      <c r="D670" t="str">
        <f t="shared" si="44"/>
        <v>FAUEDI132025</v>
      </c>
      <c r="E670" t="str">
        <f t="shared" si="44"/>
        <v>FAUEDI132026</v>
      </c>
      <c r="F670" t="str">
        <f t="shared" si="44"/>
        <v>FAUEDI132027</v>
      </c>
      <c r="G670" t="s">
        <v>1852</v>
      </c>
      <c r="H670" t="s">
        <v>1545</v>
      </c>
      <c r="I670" s="38" t="str">
        <f>VLOOKUP(J670,Planilha2!B:C,2,0)</f>
        <v>I13</v>
      </c>
      <c r="J670" s="87" t="s">
        <v>985</v>
      </c>
      <c r="K670" s="87" t="s">
        <v>145</v>
      </c>
      <c r="L670" s="87" t="s">
        <v>986</v>
      </c>
      <c r="M670" s="87" t="s">
        <v>988</v>
      </c>
      <c r="N670" s="87" t="s">
        <v>1021</v>
      </c>
      <c r="O670" s="71" t="s">
        <v>1555</v>
      </c>
      <c r="P670" s="69" t="s">
        <v>44</v>
      </c>
      <c r="Q670" s="71">
        <v>0</v>
      </c>
      <c r="R670" s="71">
        <v>0</v>
      </c>
      <c r="S670" s="71">
        <v>1</v>
      </c>
      <c r="T670" s="71">
        <v>1</v>
      </c>
      <c r="U670" s="71">
        <v>2</v>
      </c>
      <c r="V670" s="71">
        <v>2</v>
      </c>
      <c r="W670" s="71">
        <v>2</v>
      </c>
      <c r="X670" s="71" t="s">
        <v>363</v>
      </c>
      <c r="Y670" s="71" t="s">
        <v>172</v>
      </c>
      <c r="Z670" s="71" t="s">
        <v>1857</v>
      </c>
      <c r="AA670" s="80" t="s">
        <v>1547</v>
      </c>
      <c r="AB670" s="71"/>
      <c r="AC670" s="71"/>
      <c r="AD670" s="71" t="s">
        <v>1859</v>
      </c>
      <c r="AE670" s="69" t="s">
        <v>922</v>
      </c>
    </row>
    <row r="671" spans="1:31" ht="45" hidden="1">
      <c r="A671" t="str">
        <f t="shared" si="41"/>
        <v>FECIVG072022</v>
      </c>
      <c r="B671" t="str">
        <f t="shared" si="42"/>
        <v>FECIVG072023</v>
      </c>
      <c r="C671" t="str">
        <f t="shared" si="43"/>
        <v>FECIVG072024</v>
      </c>
      <c r="D671" t="str">
        <f t="shared" si="44"/>
        <v>FECIVG072025</v>
      </c>
      <c r="E671" t="str">
        <f t="shared" si="44"/>
        <v>FECIVG072026</v>
      </c>
      <c r="F671" t="str">
        <f t="shared" si="44"/>
        <v>FECIVG072027</v>
      </c>
      <c r="G671" t="s">
        <v>1866</v>
      </c>
      <c r="H671" t="s">
        <v>1429</v>
      </c>
      <c r="I671" s="38" t="str">
        <f>VLOOKUP(J671,Planilha2!B:C,2,0)</f>
        <v>G07</v>
      </c>
      <c r="J671" s="80" t="s">
        <v>1430</v>
      </c>
      <c r="K671" s="80" t="s">
        <v>145</v>
      </c>
      <c r="L671" s="80" t="s">
        <v>63</v>
      </c>
      <c r="M671" s="80" t="s">
        <v>715</v>
      </c>
      <c r="N671" s="80" t="s">
        <v>1431</v>
      </c>
      <c r="O671" s="71" t="s">
        <v>1867</v>
      </c>
      <c r="P671" s="69" t="s">
        <v>44</v>
      </c>
      <c r="Q671" s="71">
        <v>52</v>
      </c>
      <c r="R671" s="71">
        <v>52</v>
      </c>
      <c r="S671" s="71">
        <v>52</v>
      </c>
      <c r="T671" s="71">
        <v>52</v>
      </c>
      <c r="U671" s="71">
        <v>52</v>
      </c>
      <c r="V671" s="71">
        <v>52</v>
      </c>
      <c r="W671" s="71">
        <v>52</v>
      </c>
      <c r="X671" s="71" t="s">
        <v>171</v>
      </c>
      <c r="Y671" s="71" t="s">
        <v>172</v>
      </c>
      <c r="Z671" s="71"/>
      <c r="AA671" s="83" t="s">
        <v>382</v>
      </c>
      <c r="AB671" s="71" t="s">
        <v>144</v>
      </c>
      <c r="AC671" s="71"/>
      <c r="AD671" s="71" t="s">
        <v>1868</v>
      </c>
      <c r="AE671" s="69" t="s">
        <v>40</v>
      </c>
    </row>
    <row r="672" spans="1:31" ht="60" hidden="1">
      <c r="A672" t="str">
        <f t="shared" si="41"/>
        <v>FECIVG012022</v>
      </c>
      <c r="B672" t="str">
        <f t="shared" si="42"/>
        <v>FECIVG012023</v>
      </c>
      <c r="C672" t="str">
        <f t="shared" si="43"/>
        <v>FECIVG012024</v>
      </c>
      <c r="D672" t="str">
        <f t="shared" si="44"/>
        <v>FECIVG012025</v>
      </c>
      <c r="E672" t="str">
        <f t="shared" si="44"/>
        <v>FECIVG012026</v>
      </c>
      <c r="F672" t="str">
        <f t="shared" si="44"/>
        <v>FECIVG012027</v>
      </c>
      <c r="G672" t="s">
        <v>1866</v>
      </c>
      <c r="H672" t="s">
        <v>1429</v>
      </c>
      <c r="I672" s="38" t="str">
        <f>VLOOKUP(J672,Planilha2!B:C,2,0)</f>
        <v>G01</v>
      </c>
      <c r="J672" s="80" t="s">
        <v>41</v>
      </c>
      <c r="K672" s="80" t="s">
        <v>145</v>
      </c>
      <c r="L672" s="80" t="s">
        <v>1598</v>
      </c>
      <c r="M672" s="80" t="s">
        <v>715</v>
      </c>
      <c r="N672" s="80" t="s">
        <v>1431</v>
      </c>
      <c r="O672" s="71" t="s">
        <v>1435</v>
      </c>
      <c r="P672" s="69" t="s">
        <v>44</v>
      </c>
      <c r="Q672" s="71">
        <v>74</v>
      </c>
      <c r="R672" s="71">
        <v>75</v>
      </c>
      <c r="S672" s="71">
        <v>76</v>
      </c>
      <c r="T672" s="71">
        <v>77</v>
      </c>
      <c r="U672" s="71">
        <v>78</v>
      </c>
      <c r="V672" s="71">
        <v>79</v>
      </c>
      <c r="W672" s="71">
        <v>80</v>
      </c>
      <c r="X672" s="71" t="s">
        <v>171</v>
      </c>
      <c r="Y672" s="71" t="s">
        <v>172</v>
      </c>
      <c r="Z672" s="71"/>
      <c r="AA672" s="83" t="s">
        <v>382</v>
      </c>
      <c r="AB672" s="71" t="s">
        <v>144</v>
      </c>
      <c r="AC672" s="71"/>
      <c r="AD672" s="71" t="s">
        <v>1868</v>
      </c>
      <c r="AE672" s="69" t="s">
        <v>40</v>
      </c>
    </row>
    <row r="673" spans="1:31" ht="45" hidden="1">
      <c r="A673" t="str">
        <f t="shared" si="41"/>
        <v>FECIVG022022</v>
      </c>
      <c r="B673" t="str">
        <f t="shared" si="42"/>
        <v>FECIVG022023</v>
      </c>
      <c r="C673" t="str">
        <f t="shared" si="43"/>
        <v>FECIVG022024</v>
      </c>
      <c r="D673" t="str">
        <f t="shared" si="44"/>
        <v>FECIVG022025</v>
      </c>
      <c r="E673" t="str">
        <f t="shared" si="44"/>
        <v>FECIVG022026</v>
      </c>
      <c r="F673" t="str">
        <f t="shared" si="44"/>
        <v>FECIVG022027</v>
      </c>
      <c r="G673" t="s">
        <v>1866</v>
      </c>
      <c r="H673" t="s">
        <v>1429</v>
      </c>
      <c r="I673" s="38" t="str">
        <f>VLOOKUP(J673,Planilha2!B:C,2,0)</f>
        <v>G02</v>
      </c>
      <c r="J673" s="80" t="s">
        <v>1600</v>
      </c>
      <c r="K673" s="80" t="s">
        <v>145</v>
      </c>
      <c r="L673" s="80"/>
      <c r="M673" s="80" t="s">
        <v>717</v>
      </c>
      <c r="N673" s="80" t="s">
        <v>1431</v>
      </c>
      <c r="O673" s="71" t="s">
        <v>1561</v>
      </c>
      <c r="P673" s="69" t="s">
        <v>44</v>
      </c>
      <c r="Q673" s="71">
        <v>6.3</v>
      </c>
      <c r="R673" s="71">
        <v>5</v>
      </c>
      <c r="S673" s="71">
        <v>5</v>
      </c>
      <c r="T673" s="71">
        <v>5</v>
      </c>
      <c r="U673" s="71">
        <v>5</v>
      </c>
      <c r="V673" s="71">
        <v>5</v>
      </c>
      <c r="W673" s="71">
        <v>5</v>
      </c>
      <c r="X673" s="71" t="s">
        <v>142</v>
      </c>
      <c r="Y673" s="71" t="s">
        <v>172</v>
      </c>
      <c r="Z673" s="71"/>
      <c r="AA673" s="83" t="s">
        <v>382</v>
      </c>
      <c r="AB673" s="71" t="s">
        <v>144</v>
      </c>
      <c r="AC673" s="71"/>
      <c r="AD673" s="71" t="s">
        <v>1868</v>
      </c>
      <c r="AE673" s="69" t="s">
        <v>40</v>
      </c>
    </row>
    <row r="674" spans="1:31" ht="45" hidden="1">
      <c r="A674" t="str">
        <f t="shared" si="41"/>
        <v>FECIVG032022</v>
      </c>
      <c r="B674" t="str">
        <f t="shared" si="42"/>
        <v>FECIVG032023</v>
      </c>
      <c r="C674" t="str">
        <f t="shared" si="43"/>
        <v>FECIVG032024</v>
      </c>
      <c r="D674" t="str">
        <f t="shared" si="44"/>
        <v>FECIVG032025</v>
      </c>
      <c r="E674" t="str">
        <f t="shared" si="44"/>
        <v>FECIVG032026</v>
      </c>
      <c r="F674" t="str">
        <f t="shared" si="44"/>
        <v>FECIVG032027</v>
      </c>
      <c r="G674" t="s">
        <v>1866</v>
      </c>
      <c r="H674" t="s">
        <v>1429</v>
      </c>
      <c r="I674" s="38" t="str">
        <f>VLOOKUP(J674,Planilha2!B:C,2,0)</f>
        <v>G03</v>
      </c>
      <c r="J674" s="80" t="s">
        <v>1602</v>
      </c>
      <c r="K674" s="80" t="s">
        <v>165</v>
      </c>
      <c r="L674" s="84" t="s">
        <v>1439</v>
      </c>
      <c r="M674" s="80" t="s">
        <v>717</v>
      </c>
      <c r="N674" s="80" t="s">
        <v>1431</v>
      </c>
      <c r="O674" s="71" t="s">
        <v>1440</v>
      </c>
      <c r="P674" s="69" t="s">
        <v>44</v>
      </c>
      <c r="Q674" s="71">
        <v>5</v>
      </c>
      <c r="R674" s="71">
        <v>5</v>
      </c>
      <c r="S674" s="71">
        <v>5</v>
      </c>
      <c r="T674" s="71">
        <v>5</v>
      </c>
      <c r="U674" s="71">
        <v>5</v>
      </c>
      <c r="V674" s="71">
        <v>5</v>
      </c>
      <c r="W674" s="71">
        <v>5</v>
      </c>
      <c r="X674" s="71" t="s">
        <v>142</v>
      </c>
      <c r="Y674" s="71" t="s">
        <v>172</v>
      </c>
      <c r="Z674" s="71"/>
      <c r="AA674" s="83" t="s">
        <v>382</v>
      </c>
      <c r="AB674" s="71" t="s">
        <v>144</v>
      </c>
      <c r="AC674" s="71"/>
      <c r="AD674" s="71" t="s">
        <v>1868</v>
      </c>
      <c r="AE674" s="69" t="s">
        <v>40</v>
      </c>
    </row>
    <row r="675" spans="1:31" ht="45" hidden="1">
      <c r="A675" t="str">
        <f t="shared" si="41"/>
        <v>FECIVG042022</v>
      </c>
      <c r="B675" t="str">
        <f t="shared" si="42"/>
        <v>FECIVG042023</v>
      </c>
      <c r="C675" t="str">
        <f t="shared" si="43"/>
        <v>FECIVG042024</v>
      </c>
      <c r="D675" t="str">
        <f t="shared" si="44"/>
        <v>FECIVG042025</v>
      </c>
      <c r="E675" t="str">
        <f t="shared" si="44"/>
        <v>FECIVG042026</v>
      </c>
      <c r="F675" t="str">
        <f t="shared" si="44"/>
        <v>FECIVG042027</v>
      </c>
      <c r="G675" t="s">
        <v>1866</v>
      </c>
      <c r="H675" t="s">
        <v>1429</v>
      </c>
      <c r="I675" s="38" t="str">
        <f>VLOOKUP(J675,Planilha2!B:C,2,0)</f>
        <v>G04</v>
      </c>
      <c r="J675" s="80" t="s">
        <v>1603</v>
      </c>
      <c r="K675" s="80" t="s">
        <v>145</v>
      </c>
      <c r="L675" s="80"/>
      <c r="M675" s="80" t="s">
        <v>717</v>
      </c>
      <c r="N675" s="80" t="s">
        <v>1431</v>
      </c>
      <c r="O675" s="71" t="s">
        <v>1566</v>
      </c>
      <c r="P675" s="69" t="s">
        <v>44</v>
      </c>
      <c r="Q675" s="71">
        <v>45</v>
      </c>
      <c r="R675" s="71">
        <v>40</v>
      </c>
      <c r="S675" s="71">
        <v>40</v>
      </c>
      <c r="T675" s="71">
        <v>35</v>
      </c>
      <c r="U675" s="71">
        <v>35</v>
      </c>
      <c r="V675" s="71">
        <v>30</v>
      </c>
      <c r="W675" s="71">
        <v>30</v>
      </c>
      <c r="X675" s="71" t="s">
        <v>171</v>
      </c>
      <c r="Y675" s="71" t="s">
        <v>172</v>
      </c>
      <c r="Z675" s="71"/>
      <c r="AA675" s="83" t="s">
        <v>382</v>
      </c>
      <c r="AB675" s="71" t="s">
        <v>144</v>
      </c>
      <c r="AC675" s="71"/>
      <c r="AD675" s="71" t="s">
        <v>1868</v>
      </c>
      <c r="AE675" s="69" t="s">
        <v>40</v>
      </c>
    </row>
    <row r="676" spans="1:31" ht="45" hidden="1">
      <c r="A676" t="str">
        <f t="shared" si="41"/>
        <v>FECIVG052022</v>
      </c>
      <c r="B676" t="str">
        <f t="shared" si="42"/>
        <v>FECIVG052023</v>
      </c>
      <c r="C676" t="str">
        <f t="shared" si="43"/>
        <v>FECIVG052024</v>
      </c>
      <c r="D676" t="str">
        <f t="shared" si="44"/>
        <v>FECIVG052025</v>
      </c>
      <c r="E676" t="str">
        <f t="shared" si="44"/>
        <v>FECIVG052026</v>
      </c>
      <c r="F676" t="str">
        <f t="shared" si="44"/>
        <v>FECIVG052027</v>
      </c>
      <c r="G676" t="s">
        <v>1866</v>
      </c>
      <c r="H676" t="s">
        <v>1429</v>
      </c>
      <c r="I676" s="38" t="str">
        <f>VLOOKUP(J676,Planilha2!B:C,2,0)</f>
        <v>G05</v>
      </c>
      <c r="J676" s="80" t="s">
        <v>1605</v>
      </c>
      <c r="K676" s="80" t="s">
        <v>165</v>
      </c>
      <c r="L676" s="84" t="s">
        <v>1439</v>
      </c>
      <c r="M676" s="80" t="s">
        <v>717</v>
      </c>
      <c r="N676" s="80" t="s">
        <v>1431</v>
      </c>
      <c r="O676" s="71" t="s">
        <v>1447</v>
      </c>
      <c r="P676" s="69" t="s">
        <v>44</v>
      </c>
      <c r="Q676" s="71">
        <v>37.5</v>
      </c>
      <c r="R676" s="71">
        <v>35</v>
      </c>
      <c r="S676" s="71">
        <v>35</v>
      </c>
      <c r="T676" s="71">
        <v>30</v>
      </c>
      <c r="U676" s="71">
        <v>30</v>
      </c>
      <c r="V676" s="71">
        <v>30</v>
      </c>
      <c r="W676" s="71">
        <v>30</v>
      </c>
      <c r="X676" s="71" t="s">
        <v>171</v>
      </c>
      <c r="Y676" s="71" t="s">
        <v>172</v>
      </c>
      <c r="Z676" s="71"/>
      <c r="AA676" s="83" t="s">
        <v>382</v>
      </c>
      <c r="AB676" s="71" t="s">
        <v>144</v>
      </c>
      <c r="AC676" s="71"/>
      <c r="AD676" s="71" t="s">
        <v>1868</v>
      </c>
      <c r="AE676" s="69" t="s">
        <v>40</v>
      </c>
    </row>
    <row r="677" spans="1:31" ht="45" hidden="1">
      <c r="A677" t="str">
        <f t="shared" si="41"/>
        <v>FECIVExcluído2022</v>
      </c>
      <c r="B677" t="str">
        <f t="shared" si="42"/>
        <v>FECIVExcluído2023</v>
      </c>
      <c r="C677" t="str">
        <f t="shared" si="43"/>
        <v>FECIVExcluído2024</v>
      </c>
      <c r="D677" t="str">
        <f t="shared" si="44"/>
        <v>FECIVExcluído2025</v>
      </c>
      <c r="E677" t="str">
        <f t="shared" si="44"/>
        <v>FECIVExcluído2026</v>
      </c>
      <c r="F677" t="str">
        <f t="shared" si="44"/>
        <v>FECIVExcluído2027</v>
      </c>
      <c r="G677" t="s">
        <v>1866</v>
      </c>
      <c r="H677" t="s">
        <v>1429</v>
      </c>
      <c r="I677" s="38" t="str">
        <f>VLOOKUP(J677,Planilha2!B:C,2,0)</f>
        <v>Excluído</v>
      </c>
      <c r="J677" s="80" t="s">
        <v>1449</v>
      </c>
      <c r="K677" s="80" t="s">
        <v>165</v>
      </c>
      <c r="L677" s="80" t="s">
        <v>1450</v>
      </c>
      <c r="M677" s="80" t="s">
        <v>1451</v>
      </c>
      <c r="N677" s="80" t="s">
        <v>1452</v>
      </c>
      <c r="O677" s="71" t="s">
        <v>1453</v>
      </c>
      <c r="P677" s="69" t="s">
        <v>44</v>
      </c>
      <c r="Q677" s="71">
        <v>0</v>
      </c>
      <c r="R677" s="71">
        <v>0</v>
      </c>
      <c r="S677" s="71">
        <v>0</v>
      </c>
      <c r="T677" s="71">
        <v>0</v>
      </c>
      <c r="U677" s="71">
        <v>0</v>
      </c>
      <c r="V677" s="71">
        <v>0</v>
      </c>
      <c r="W677" s="71">
        <v>0</v>
      </c>
      <c r="X677" s="71" t="s">
        <v>171</v>
      </c>
      <c r="Y677" s="71" t="s">
        <v>172</v>
      </c>
      <c r="Z677" s="71"/>
      <c r="AA677" s="83" t="s">
        <v>382</v>
      </c>
      <c r="AB677" s="71" t="s">
        <v>144</v>
      </c>
      <c r="AC677" s="71"/>
      <c r="AD677" s="71" t="s">
        <v>1868</v>
      </c>
      <c r="AE677" s="69" t="s">
        <v>40</v>
      </c>
    </row>
    <row r="678" spans="1:31" ht="45" hidden="1">
      <c r="A678" t="str">
        <f t="shared" si="41"/>
        <v>FECIVG062022</v>
      </c>
      <c r="B678" t="str">
        <f t="shared" si="42"/>
        <v>FECIVG062023</v>
      </c>
      <c r="C678" t="str">
        <f t="shared" si="43"/>
        <v>FECIVG062024</v>
      </c>
      <c r="D678" t="str">
        <f t="shared" si="44"/>
        <v>FECIVG062025</v>
      </c>
      <c r="E678" t="str">
        <f t="shared" si="44"/>
        <v>FECIVG062026</v>
      </c>
      <c r="F678" t="str">
        <f t="shared" si="44"/>
        <v>FECIVG062027</v>
      </c>
      <c r="G678" t="s">
        <v>1866</v>
      </c>
      <c r="H678" t="s">
        <v>1429</v>
      </c>
      <c r="I678" s="38" t="str">
        <f>VLOOKUP(J678,Planilha2!B:C,2,0)</f>
        <v>G06</v>
      </c>
      <c r="J678" s="80" t="s">
        <v>58</v>
      </c>
      <c r="K678" s="80" t="s">
        <v>145</v>
      </c>
      <c r="L678" s="80" t="s">
        <v>59</v>
      </c>
      <c r="M678" s="80" t="s">
        <v>164</v>
      </c>
      <c r="N678" s="80" t="s">
        <v>1431</v>
      </c>
      <c r="O678" s="71" t="s">
        <v>1570</v>
      </c>
      <c r="P678" s="69" t="s">
        <v>44</v>
      </c>
      <c r="Q678" s="71">
        <v>18.98</v>
      </c>
      <c r="R678" s="71">
        <v>20</v>
      </c>
      <c r="S678" s="71">
        <v>20</v>
      </c>
      <c r="T678" s="71">
        <v>20</v>
      </c>
      <c r="U678" s="71">
        <v>20</v>
      </c>
      <c r="V678" s="71">
        <v>20</v>
      </c>
      <c r="W678" s="71">
        <v>20</v>
      </c>
      <c r="X678" s="71" t="s">
        <v>171</v>
      </c>
      <c r="Y678" s="71" t="s">
        <v>172</v>
      </c>
      <c r="Z678" s="71"/>
      <c r="AA678" s="83" t="s">
        <v>382</v>
      </c>
      <c r="AB678" s="71" t="s">
        <v>144</v>
      </c>
      <c r="AC678" s="71"/>
      <c r="AD678" s="71" t="s">
        <v>1868</v>
      </c>
      <c r="AE678" s="69" t="s">
        <v>40</v>
      </c>
    </row>
    <row r="679" spans="1:31" ht="60" hidden="1">
      <c r="A679" t="str">
        <f t="shared" si="41"/>
        <v>FECIVG082022</v>
      </c>
      <c r="B679" t="str">
        <f t="shared" si="42"/>
        <v>FECIVG082023</v>
      </c>
      <c r="C679" t="str">
        <f t="shared" si="43"/>
        <v>FECIVG082024</v>
      </c>
      <c r="D679" t="str">
        <f t="shared" si="44"/>
        <v>FECIVG082025</v>
      </c>
      <c r="E679" t="str">
        <f t="shared" si="44"/>
        <v>FECIVG082026</v>
      </c>
      <c r="F679" t="str">
        <f t="shared" si="44"/>
        <v>FECIVG082027</v>
      </c>
      <c r="G679" t="s">
        <v>1866</v>
      </c>
      <c r="H679" t="s">
        <v>1429</v>
      </c>
      <c r="I679" s="38" t="str">
        <f>VLOOKUP(J679,Planilha2!B:C,2,0)</f>
        <v>G08</v>
      </c>
      <c r="J679" s="80" t="s">
        <v>722</v>
      </c>
      <c r="K679" s="80" t="s">
        <v>145</v>
      </c>
      <c r="L679" s="80" t="s">
        <v>723</v>
      </c>
      <c r="M679" s="80" t="s">
        <v>185</v>
      </c>
      <c r="N679" s="80" t="s">
        <v>1431</v>
      </c>
      <c r="O679" s="71" t="s">
        <v>1607</v>
      </c>
      <c r="P679" s="69" t="s">
        <v>44</v>
      </c>
      <c r="Q679" s="71">
        <v>20</v>
      </c>
      <c r="R679" s="71">
        <v>15</v>
      </c>
      <c r="S679" s="71">
        <v>15</v>
      </c>
      <c r="T679" s="71">
        <v>15</v>
      </c>
      <c r="U679" s="71">
        <v>15</v>
      </c>
      <c r="V679" s="71">
        <v>15</v>
      </c>
      <c r="W679" s="71">
        <v>15</v>
      </c>
      <c r="X679" s="71" t="s">
        <v>171</v>
      </c>
      <c r="Y679" s="71" t="s">
        <v>172</v>
      </c>
      <c r="Z679" s="71"/>
      <c r="AA679" s="83" t="s">
        <v>382</v>
      </c>
      <c r="AB679" s="71" t="s">
        <v>144</v>
      </c>
      <c r="AC679" s="71"/>
      <c r="AD679" s="71" t="s">
        <v>1868</v>
      </c>
      <c r="AE679" s="69" t="s">
        <v>40</v>
      </c>
    </row>
    <row r="680" spans="1:31" ht="45" hidden="1">
      <c r="A680" t="str">
        <f t="shared" si="41"/>
        <v>FECIVG152022</v>
      </c>
      <c r="B680" t="str">
        <f t="shared" si="42"/>
        <v>FECIVG152023</v>
      </c>
      <c r="C680" t="str">
        <f t="shared" si="43"/>
        <v>FECIVG152024</v>
      </c>
      <c r="D680" t="str">
        <f t="shared" si="44"/>
        <v>FECIVG152025</v>
      </c>
      <c r="E680" t="str">
        <f t="shared" si="44"/>
        <v>FECIVG152026</v>
      </c>
      <c r="F680" t="str">
        <f t="shared" si="44"/>
        <v>FECIVG152027</v>
      </c>
      <c r="G680" t="s">
        <v>1866</v>
      </c>
      <c r="H680" t="s">
        <v>1429</v>
      </c>
      <c r="I680" s="38" t="str">
        <f>VLOOKUP(J680,Planilha2!B:C,2,0)</f>
        <v>G15</v>
      </c>
      <c r="J680" s="80" t="s">
        <v>743</v>
      </c>
      <c r="K680" s="80" t="s">
        <v>145</v>
      </c>
      <c r="L680" s="80" t="s">
        <v>744</v>
      </c>
      <c r="M680" s="80" t="s">
        <v>164</v>
      </c>
      <c r="N680" s="80" t="s">
        <v>1431</v>
      </c>
      <c r="O680" s="71" t="s">
        <v>1456</v>
      </c>
      <c r="P680" s="69" t="s">
        <v>44</v>
      </c>
      <c r="Q680" s="71">
        <v>0</v>
      </c>
      <c r="R680" s="71">
        <v>100</v>
      </c>
      <c r="S680" s="71">
        <v>0</v>
      </c>
      <c r="T680" s="71">
        <v>0</v>
      </c>
      <c r="U680" s="71">
        <v>0</v>
      </c>
      <c r="V680" s="71">
        <v>0</v>
      </c>
      <c r="W680" s="71">
        <v>0</v>
      </c>
      <c r="X680" s="71" t="s">
        <v>171</v>
      </c>
      <c r="Y680" s="71" t="s">
        <v>172</v>
      </c>
      <c r="Z680" s="71"/>
      <c r="AA680" s="83" t="s">
        <v>382</v>
      </c>
      <c r="AB680" s="71" t="s">
        <v>144</v>
      </c>
      <c r="AC680" s="71"/>
      <c r="AD680" s="71" t="s">
        <v>1868</v>
      </c>
      <c r="AE680" s="69" t="s">
        <v>40</v>
      </c>
    </row>
    <row r="681" spans="1:31" ht="45" hidden="1">
      <c r="A681" t="str">
        <f t="shared" si="41"/>
        <v>FECIVG162022</v>
      </c>
      <c r="B681" t="str">
        <f t="shared" si="42"/>
        <v>FECIVG162023</v>
      </c>
      <c r="C681" t="str">
        <f t="shared" si="43"/>
        <v>FECIVG162024</v>
      </c>
      <c r="D681" t="str">
        <f t="shared" si="44"/>
        <v>FECIVG162025</v>
      </c>
      <c r="E681" t="str">
        <f t="shared" si="44"/>
        <v>FECIVG162026</v>
      </c>
      <c r="F681" t="str">
        <f t="shared" si="44"/>
        <v>FECIVG162027</v>
      </c>
      <c r="G681" t="s">
        <v>1866</v>
      </c>
      <c r="H681" t="s">
        <v>1429</v>
      </c>
      <c r="I681" s="38" t="str">
        <f>VLOOKUP(J681,Planilha2!B:C,2,0)</f>
        <v>G16</v>
      </c>
      <c r="J681" s="80" t="s">
        <v>1457</v>
      </c>
      <c r="K681" s="80" t="s">
        <v>165</v>
      </c>
      <c r="L681" s="80" t="s">
        <v>747</v>
      </c>
      <c r="M681" s="80" t="s">
        <v>164</v>
      </c>
      <c r="N681" s="80" t="s">
        <v>631</v>
      </c>
      <c r="O681" s="71" t="s">
        <v>1610</v>
      </c>
      <c r="P681" s="69" t="s">
        <v>749</v>
      </c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83" t="s">
        <v>382</v>
      </c>
      <c r="AB681" s="71"/>
      <c r="AC681" s="71"/>
      <c r="AD681" s="71" t="s">
        <v>1868</v>
      </c>
      <c r="AE681" s="69" t="s">
        <v>40</v>
      </c>
    </row>
    <row r="682" spans="1:31" ht="45" hidden="1">
      <c r="A682" t="str">
        <f t="shared" si="41"/>
        <v>FECIVG092022</v>
      </c>
      <c r="B682" t="str">
        <f t="shared" si="42"/>
        <v>FECIVG092023</v>
      </c>
      <c r="C682" t="str">
        <f t="shared" si="43"/>
        <v>FECIVG092024</v>
      </c>
      <c r="D682" t="str">
        <f t="shared" si="44"/>
        <v>FECIVG092025</v>
      </c>
      <c r="E682" t="str">
        <f t="shared" si="44"/>
        <v>FECIVG092026</v>
      </c>
      <c r="F682" t="str">
        <f t="shared" si="44"/>
        <v>FECIVG092027</v>
      </c>
      <c r="G682" t="s">
        <v>1866</v>
      </c>
      <c r="H682" t="s">
        <v>1429</v>
      </c>
      <c r="I682" s="38" t="str">
        <f>VLOOKUP(J682,Planilha2!B:C,2,0)</f>
        <v>G09</v>
      </c>
      <c r="J682" s="80" t="s">
        <v>66</v>
      </c>
      <c r="K682" s="80" t="s">
        <v>145</v>
      </c>
      <c r="L682" s="80" t="s">
        <v>67</v>
      </c>
      <c r="M682" s="80" t="s">
        <v>164</v>
      </c>
      <c r="N682" s="80" t="s">
        <v>631</v>
      </c>
      <c r="O682" s="71" t="s">
        <v>1455</v>
      </c>
      <c r="P682" s="69" t="s">
        <v>69</v>
      </c>
      <c r="Q682" s="71">
        <v>5</v>
      </c>
      <c r="R682" s="71">
        <v>5</v>
      </c>
      <c r="S682" s="71">
        <v>5</v>
      </c>
      <c r="T682" s="71">
        <v>5</v>
      </c>
      <c r="U682" s="71">
        <v>5</v>
      </c>
      <c r="V682" s="71">
        <v>5</v>
      </c>
      <c r="W682" s="71">
        <v>5</v>
      </c>
      <c r="X682" s="71" t="s">
        <v>171</v>
      </c>
      <c r="Y682" s="71" t="s">
        <v>172</v>
      </c>
      <c r="Z682" s="71"/>
      <c r="AA682" s="83" t="s">
        <v>382</v>
      </c>
      <c r="AB682" s="71" t="s">
        <v>144</v>
      </c>
      <c r="AC682" s="71"/>
      <c r="AD682" s="71" t="s">
        <v>1868</v>
      </c>
      <c r="AE682" s="69" t="s">
        <v>40</v>
      </c>
    </row>
    <row r="683" spans="1:31" ht="45" hidden="1">
      <c r="A683" t="str">
        <f t="shared" si="41"/>
        <v>FECIVG112022</v>
      </c>
      <c r="B683" t="str">
        <f t="shared" si="42"/>
        <v>FECIVG112023</v>
      </c>
      <c r="C683" t="str">
        <f t="shared" si="43"/>
        <v>FECIVG112024</v>
      </c>
      <c r="D683" t="str">
        <f t="shared" si="44"/>
        <v>FECIVG112025</v>
      </c>
      <c r="E683" t="str">
        <f t="shared" si="44"/>
        <v>FECIVG112026</v>
      </c>
      <c r="F683" t="str">
        <f t="shared" si="44"/>
        <v>FECIVG112027</v>
      </c>
      <c r="G683" t="s">
        <v>1866</v>
      </c>
      <c r="H683" t="s">
        <v>1429</v>
      </c>
      <c r="I683" s="38" t="str">
        <f>VLOOKUP(J683,Planilha2!B:C,2,0)</f>
        <v>G11</v>
      </c>
      <c r="J683" s="80" t="s">
        <v>71</v>
      </c>
      <c r="K683" s="80" t="s">
        <v>145</v>
      </c>
      <c r="L683" s="80" t="s">
        <v>67</v>
      </c>
      <c r="M683" s="80" t="s">
        <v>164</v>
      </c>
      <c r="N683" s="80" t="s">
        <v>631</v>
      </c>
      <c r="O683" s="71" t="s">
        <v>1460</v>
      </c>
      <c r="P683" s="69" t="s">
        <v>69</v>
      </c>
      <c r="Q683" s="71">
        <v>4</v>
      </c>
      <c r="R683" s="71">
        <v>5</v>
      </c>
      <c r="S683" s="71">
        <v>5</v>
      </c>
      <c r="T683" s="71">
        <v>5</v>
      </c>
      <c r="U683" s="71">
        <v>5</v>
      </c>
      <c r="V683" s="71">
        <v>5</v>
      </c>
      <c r="W683" s="71">
        <v>5</v>
      </c>
      <c r="X683" s="71" t="s">
        <v>142</v>
      </c>
      <c r="Y683" s="71" t="s">
        <v>172</v>
      </c>
      <c r="Z683" s="71"/>
      <c r="AA683" s="83" t="s">
        <v>382</v>
      </c>
      <c r="AB683" s="71" t="s">
        <v>144</v>
      </c>
      <c r="AC683" s="71"/>
      <c r="AD683" s="71" t="s">
        <v>1868</v>
      </c>
      <c r="AE683" s="69" t="s">
        <v>40</v>
      </c>
    </row>
    <row r="684" spans="1:31" ht="45" hidden="1">
      <c r="A684" t="str">
        <f t="shared" si="41"/>
        <v>FECIVG172022</v>
      </c>
      <c r="B684" t="str">
        <f t="shared" si="42"/>
        <v>FECIVG172023</v>
      </c>
      <c r="C684" t="str">
        <f t="shared" si="43"/>
        <v>FECIVG172024</v>
      </c>
      <c r="D684" t="str">
        <f t="shared" si="44"/>
        <v>FECIVG172025</v>
      </c>
      <c r="E684" t="str">
        <f t="shared" si="44"/>
        <v>FECIVG172026</v>
      </c>
      <c r="F684" t="str">
        <f t="shared" si="44"/>
        <v>FECIVG172027</v>
      </c>
      <c r="G684" t="s">
        <v>1866</v>
      </c>
      <c r="H684" t="s">
        <v>1429</v>
      </c>
      <c r="I684" s="38" t="str">
        <f>VLOOKUP(J684,Planilha2!B:C,2,0)</f>
        <v>G17</v>
      </c>
      <c r="J684" s="80" t="s">
        <v>750</v>
      </c>
      <c r="K684" s="80" t="s">
        <v>165</v>
      </c>
      <c r="L684" s="80" t="s">
        <v>751</v>
      </c>
      <c r="M684" s="80" t="s">
        <v>164</v>
      </c>
      <c r="N684" s="80" t="s">
        <v>1452</v>
      </c>
      <c r="O684" s="71" t="s">
        <v>1461</v>
      </c>
      <c r="P684" s="69" t="s">
        <v>44</v>
      </c>
      <c r="Q684" s="71">
        <v>2.52</v>
      </c>
      <c r="R684" s="71">
        <v>3</v>
      </c>
      <c r="S684" s="71">
        <v>3</v>
      </c>
      <c r="T684" s="71">
        <v>3</v>
      </c>
      <c r="U684" s="71">
        <v>3</v>
      </c>
      <c r="V684" s="71">
        <v>3</v>
      </c>
      <c r="W684" s="71">
        <v>3</v>
      </c>
      <c r="X684" s="71" t="s">
        <v>171</v>
      </c>
      <c r="Y684" s="71" t="s">
        <v>172</v>
      </c>
      <c r="Z684" s="71"/>
      <c r="AA684" s="83" t="s">
        <v>382</v>
      </c>
      <c r="AB684" s="71" t="s">
        <v>144</v>
      </c>
      <c r="AC684" s="71"/>
      <c r="AD684" s="71" t="s">
        <v>1868</v>
      </c>
      <c r="AE684" s="69" t="s">
        <v>40</v>
      </c>
    </row>
    <row r="685" spans="1:31" ht="45">
      <c r="A685" t="str">
        <f t="shared" si="41"/>
        <v>FECIVEC012022</v>
      </c>
      <c r="B685" t="str">
        <f t="shared" si="42"/>
        <v>FECIVEC012023</v>
      </c>
      <c r="C685" t="str">
        <f t="shared" si="43"/>
        <v>FECIVEC012024</v>
      </c>
      <c r="D685" t="str">
        <f t="shared" si="44"/>
        <v>FECIVEC012025</v>
      </c>
      <c r="E685" t="str">
        <f t="shared" si="44"/>
        <v>FECIVEC012026</v>
      </c>
      <c r="F685" t="str">
        <f t="shared" si="44"/>
        <v>FECIVEC012027</v>
      </c>
      <c r="G685" t="s">
        <v>1866</v>
      </c>
      <c r="H685" t="s">
        <v>1429</v>
      </c>
      <c r="I685" s="38" t="str">
        <f>VLOOKUP(J685,Planilha2!B:C,2,0)</f>
        <v>EC01</v>
      </c>
      <c r="J685" s="80" t="s">
        <v>378</v>
      </c>
      <c r="K685" s="80" t="s">
        <v>145</v>
      </c>
      <c r="L685" s="80" t="s">
        <v>379</v>
      </c>
      <c r="M685" s="80" t="s">
        <v>381</v>
      </c>
      <c r="N685" s="80" t="s">
        <v>385</v>
      </c>
      <c r="O685" s="71" t="s">
        <v>1572</v>
      </c>
      <c r="P685" s="69" t="s">
        <v>44</v>
      </c>
      <c r="Q685" s="71">
        <v>25.65</v>
      </c>
      <c r="R685" s="71">
        <v>30</v>
      </c>
      <c r="S685" s="71">
        <v>30</v>
      </c>
      <c r="T685" s="71">
        <v>35</v>
      </c>
      <c r="U685" s="71">
        <v>35</v>
      </c>
      <c r="V685" s="71">
        <v>40</v>
      </c>
      <c r="W685" s="71">
        <v>40</v>
      </c>
      <c r="X685" s="71" t="s">
        <v>171</v>
      </c>
      <c r="Y685" s="71" t="s">
        <v>172</v>
      </c>
      <c r="Z685" s="71"/>
      <c r="AA685" s="83" t="s">
        <v>382</v>
      </c>
      <c r="AB685" s="71" t="s">
        <v>144</v>
      </c>
      <c r="AC685" s="71"/>
      <c r="AD685" s="71" t="s">
        <v>1868</v>
      </c>
      <c r="AE685" s="69" t="s">
        <v>40</v>
      </c>
    </row>
    <row r="686" spans="1:31" ht="45" hidden="1">
      <c r="A686" t="str">
        <f t="shared" si="41"/>
        <v>FECIVExcluído2022</v>
      </c>
      <c r="B686" t="str">
        <f t="shared" si="42"/>
        <v>FECIVExcluído2023</v>
      </c>
      <c r="C686" t="str">
        <f t="shared" si="43"/>
        <v>FECIVExcluído2024</v>
      </c>
      <c r="D686" t="str">
        <f t="shared" si="44"/>
        <v>FECIVExcluído2025</v>
      </c>
      <c r="E686" t="str">
        <f t="shared" si="44"/>
        <v>FECIVExcluído2026</v>
      </c>
      <c r="F686" t="str">
        <f t="shared" si="44"/>
        <v>FECIVExcluído2027</v>
      </c>
      <c r="G686" t="s">
        <v>1866</v>
      </c>
      <c r="H686" t="s">
        <v>1429</v>
      </c>
      <c r="I686" s="38" t="str">
        <f>VLOOKUP(J686,Planilha2!B:C,2,0)</f>
        <v>Excluído</v>
      </c>
      <c r="J686" s="80" t="s">
        <v>1464</v>
      </c>
      <c r="K686" s="80" t="s">
        <v>165</v>
      </c>
      <c r="L686" s="80" t="s">
        <v>1465</v>
      </c>
      <c r="M686" s="80" t="s">
        <v>164</v>
      </c>
      <c r="N686" s="80" t="s">
        <v>1452</v>
      </c>
      <c r="O686" s="71" t="s">
        <v>1466</v>
      </c>
      <c r="P686" s="69" t="s">
        <v>44</v>
      </c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83" t="s">
        <v>382</v>
      </c>
      <c r="AB686" s="71"/>
      <c r="AC686" s="71"/>
      <c r="AD686" s="71" t="s">
        <v>1868</v>
      </c>
      <c r="AE686" s="69" t="s">
        <v>40</v>
      </c>
    </row>
    <row r="687" spans="1:31" ht="60" hidden="1">
      <c r="A687" t="str">
        <f t="shared" si="41"/>
        <v>FECIVG192022</v>
      </c>
      <c r="B687" t="str">
        <f t="shared" si="42"/>
        <v>FECIVG192023</v>
      </c>
      <c r="C687" t="str">
        <f t="shared" si="43"/>
        <v>FECIVG192024</v>
      </c>
      <c r="D687" t="str">
        <f t="shared" si="44"/>
        <v>FECIVG192025</v>
      </c>
      <c r="E687" t="str">
        <f t="shared" si="44"/>
        <v>FECIVG192026</v>
      </c>
      <c r="F687" t="str">
        <f t="shared" si="44"/>
        <v>FECIVG192027</v>
      </c>
      <c r="G687" t="s">
        <v>1866</v>
      </c>
      <c r="H687" t="s">
        <v>1429</v>
      </c>
      <c r="I687" s="38" t="str">
        <f>VLOOKUP(J687,Planilha2!B:C,2,0)</f>
        <v>G19</v>
      </c>
      <c r="J687" s="80" t="s">
        <v>759</v>
      </c>
      <c r="K687" s="80" t="s">
        <v>165</v>
      </c>
      <c r="L687" s="80" t="s">
        <v>760</v>
      </c>
      <c r="M687" s="80" t="s">
        <v>164</v>
      </c>
      <c r="N687" s="80" t="s">
        <v>1452</v>
      </c>
      <c r="O687" s="71" t="s">
        <v>1574</v>
      </c>
      <c r="P687" s="69" t="s">
        <v>44</v>
      </c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83" t="s">
        <v>382</v>
      </c>
      <c r="AB687" s="71"/>
      <c r="AC687" s="71"/>
      <c r="AD687" s="71" t="s">
        <v>1868</v>
      </c>
      <c r="AE687" s="69" t="s">
        <v>40</v>
      </c>
    </row>
    <row r="688" spans="1:31" ht="45" hidden="1">
      <c r="A688" t="str">
        <f t="shared" si="41"/>
        <v>FECIVG182022</v>
      </c>
      <c r="B688" t="str">
        <f t="shared" si="42"/>
        <v>FECIVG182023</v>
      </c>
      <c r="C688" t="str">
        <f t="shared" si="43"/>
        <v>FECIVG182024</v>
      </c>
      <c r="D688" t="str">
        <f t="shared" si="44"/>
        <v>FECIVG182025</v>
      </c>
      <c r="E688" t="str">
        <f t="shared" si="44"/>
        <v>FECIVG182026</v>
      </c>
      <c r="F688" t="str">
        <f t="shared" si="44"/>
        <v>FECIVG182027</v>
      </c>
      <c r="G688" t="s">
        <v>1866</v>
      </c>
      <c r="H688" t="s">
        <v>1429</v>
      </c>
      <c r="I688" s="38" t="str">
        <f>VLOOKUP(J688,Planilha2!B:C,2,0)</f>
        <v>G18</v>
      </c>
      <c r="J688" s="80" t="s">
        <v>755</v>
      </c>
      <c r="K688" s="69" t="s">
        <v>165</v>
      </c>
      <c r="L688" s="80" t="s">
        <v>1469</v>
      </c>
      <c r="M688" s="80" t="s">
        <v>164</v>
      </c>
      <c r="N688" s="80" t="s">
        <v>1452</v>
      </c>
      <c r="O688" s="71" t="s">
        <v>1575</v>
      </c>
      <c r="P688" s="69" t="s">
        <v>994</v>
      </c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83" t="s">
        <v>382</v>
      </c>
      <c r="AB688" s="71"/>
      <c r="AC688" s="71"/>
      <c r="AD688" s="71" t="s">
        <v>1868</v>
      </c>
      <c r="AE688" s="69" t="s">
        <v>40</v>
      </c>
    </row>
    <row r="689" spans="1:31" ht="45" hidden="1">
      <c r="A689" t="str">
        <f t="shared" si="41"/>
        <v>FECIVG202022</v>
      </c>
      <c r="B689" t="str">
        <f t="shared" si="42"/>
        <v>FECIVG202023</v>
      </c>
      <c r="C689" t="str">
        <f t="shared" si="43"/>
        <v>FECIVG202024</v>
      </c>
      <c r="D689" t="str">
        <f t="shared" si="44"/>
        <v>FECIVG202025</v>
      </c>
      <c r="E689" t="str">
        <f t="shared" si="44"/>
        <v>FECIVG202026</v>
      </c>
      <c r="F689" t="str">
        <f t="shared" si="44"/>
        <v>FECIVG202027</v>
      </c>
      <c r="G689" t="s">
        <v>1866</v>
      </c>
      <c r="H689" t="s">
        <v>1429</v>
      </c>
      <c r="I689" s="38" t="str">
        <f>VLOOKUP(J689,Planilha2!B:C,2,0)</f>
        <v>G20</v>
      </c>
      <c r="J689" s="80" t="s">
        <v>762</v>
      </c>
      <c r="K689" s="69" t="s">
        <v>165</v>
      </c>
      <c r="L689" s="80" t="s">
        <v>1473</v>
      </c>
      <c r="M689" s="80" t="s">
        <v>164</v>
      </c>
      <c r="N689" s="80" t="s">
        <v>1452</v>
      </c>
      <c r="O689" s="71" t="s">
        <v>1474</v>
      </c>
      <c r="P689" s="69" t="s">
        <v>994</v>
      </c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83" t="s">
        <v>382</v>
      </c>
      <c r="AB689" s="71"/>
      <c r="AC689" s="71"/>
      <c r="AD689" s="71" t="s">
        <v>1868</v>
      </c>
      <c r="AE689" s="69" t="s">
        <v>40</v>
      </c>
    </row>
    <row r="690" spans="1:31" ht="45" hidden="1">
      <c r="A690" t="str">
        <f t="shared" si="41"/>
        <v>FECIVPP022022</v>
      </c>
      <c r="B690" t="str">
        <f t="shared" si="42"/>
        <v>FECIVPP022023</v>
      </c>
      <c r="C690" t="str">
        <f t="shared" si="43"/>
        <v>FECIVPP022024</v>
      </c>
      <c r="D690" t="str">
        <f t="shared" si="44"/>
        <v>FECIVPP022025</v>
      </c>
      <c r="E690" t="str">
        <f t="shared" si="44"/>
        <v>FECIVPP022026</v>
      </c>
      <c r="F690" t="str">
        <f t="shared" si="44"/>
        <v>FECIVPP022027</v>
      </c>
      <c r="G690" t="s">
        <v>1866</v>
      </c>
      <c r="H690" t="s">
        <v>1476</v>
      </c>
      <c r="I690" s="38" t="str">
        <f>VLOOKUP(J690,Planilha2!B:C,2,0)</f>
        <v>PP02</v>
      </c>
      <c r="J690" s="80" t="s">
        <v>1615</v>
      </c>
      <c r="K690" s="80" t="s">
        <v>145</v>
      </c>
      <c r="L690" s="80" t="s">
        <v>1038</v>
      </c>
      <c r="M690" s="80" t="s">
        <v>1040</v>
      </c>
      <c r="N690" s="80" t="s">
        <v>1478</v>
      </c>
      <c r="O690" s="86" t="s">
        <v>1479</v>
      </c>
      <c r="P690" s="69" t="s">
        <v>69</v>
      </c>
      <c r="Q690" s="75">
        <v>3</v>
      </c>
      <c r="R690" s="75">
        <v>4</v>
      </c>
      <c r="S690" s="75">
        <v>4</v>
      </c>
      <c r="T690" s="75">
        <v>4</v>
      </c>
      <c r="U690" s="75">
        <v>4</v>
      </c>
      <c r="V690" s="75">
        <v>4</v>
      </c>
      <c r="W690" s="75">
        <v>4</v>
      </c>
      <c r="X690" s="71" t="s">
        <v>171</v>
      </c>
      <c r="Y690" s="71" t="s">
        <v>172</v>
      </c>
      <c r="Z690" s="71"/>
      <c r="AA690" s="83" t="s">
        <v>382</v>
      </c>
      <c r="AB690" s="71" t="s">
        <v>144</v>
      </c>
      <c r="AC690" s="71"/>
      <c r="AD690" s="71" t="s">
        <v>1868</v>
      </c>
      <c r="AE690" s="69" t="s">
        <v>1030</v>
      </c>
    </row>
    <row r="691" spans="1:31" ht="45" hidden="1">
      <c r="A691" t="str">
        <f t="shared" si="41"/>
        <v>FECIVPP032022</v>
      </c>
      <c r="B691" t="str">
        <f t="shared" si="42"/>
        <v>FECIVPP032023</v>
      </c>
      <c r="C691" t="str">
        <f t="shared" si="43"/>
        <v>FECIVPP032024</v>
      </c>
      <c r="D691" t="str">
        <f t="shared" si="44"/>
        <v>FECIVPP032025</v>
      </c>
      <c r="E691" t="str">
        <f t="shared" si="44"/>
        <v>FECIVPP032026</v>
      </c>
      <c r="F691" t="str">
        <f t="shared" si="44"/>
        <v>FECIVPP032027</v>
      </c>
      <c r="G691" t="s">
        <v>1866</v>
      </c>
      <c r="H691" t="s">
        <v>1476</v>
      </c>
      <c r="I691" s="38" t="str">
        <f>VLOOKUP(J691,Planilha2!B:C,2,0)</f>
        <v>PP03</v>
      </c>
      <c r="J691" s="80" t="s">
        <v>1618</v>
      </c>
      <c r="K691" s="80" t="s">
        <v>145</v>
      </c>
      <c r="L691" s="80" t="s">
        <v>1619</v>
      </c>
      <c r="M691" s="80" t="s">
        <v>139</v>
      </c>
      <c r="N691" s="80" t="s">
        <v>1478</v>
      </c>
      <c r="O691" s="86" t="s">
        <v>1620</v>
      </c>
      <c r="P691" s="69" t="s">
        <v>309</v>
      </c>
      <c r="Q691" s="75">
        <v>52</v>
      </c>
      <c r="R691" s="75">
        <v>60</v>
      </c>
      <c r="S691" s="75">
        <v>60</v>
      </c>
      <c r="T691" s="75">
        <v>60</v>
      </c>
      <c r="U691" s="75">
        <v>60</v>
      </c>
      <c r="V691" s="75">
        <v>60</v>
      </c>
      <c r="W691" s="75">
        <v>60</v>
      </c>
      <c r="X691" s="71" t="s">
        <v>171</v>
      </c>
      <c r="Y691" s="71" t="s">
        <v>172</v>
      </c>
      <c r="Z691" s="71"/>
      <c r="AA691" s="83" t="s">
        <v>382</v>
      </c>
      <c r="AB691" s="71" t="s">
        <v>144</v>
      </c>
      <c r="AC691" s="71"/>
      <c r="AD691" s="71" t="s">
        <v>1868</v>
      </c>
      <c r="AE691" s="69" t="s">
        <v>1030</v>
      </c>
    </row>
    <row r="692" spans="1:31" ht="45" hidden="1">
      <c r="A692" t="str">
        <f t="shared" si="41"/>
        <v>FECIVPP012022</v>
      </c>
      <c r="B692" t="str">
        <f t="shared" si="42"/>
        <v>FECIVPP012023</v>
      </c>
      <c r="C692" t="str">
        <f t="shared" si="43"/>
        <v>FECIVPP012024</v>
      </c>
      <c r="D692" t="str">
        <f t="shared" si="44"/>
        <v>FECIVPP012025</v>
      </c>
      <c r="E692" t="str">
        <f t="shared" si="44"/>
        <v>FECIVPP012026</v>
      </c>
      <c r="F692" t="str">
        <f t="shared" si="44"/>
        <v>FECIVPP012027</v>
      </c>
      <c r="G692" t="s">
        <v>1866</v>
      </c>
      <c r="H692" t="s">
        <v>1476</v>
      </c>
      <c r="I692" s="38" t="str">
        <f>VLOOKUP(J692,Planilha2!B:C,2,0)</f>
        <v>PP01</v>
      </c>
      <c r="J692" s="80" t="s">
        <v>1622</v>
      </c>
      <c r="K692" s="80" t="s">
        <v>145</v>
      </c>
      <c r="L692" s="80" t="s">
        <v>1623</v>
      </c>
      <c r="M692" s="80" t="s">
        <v>139</v>
      </c>
      <c r="N692" s="80" t="s">
        <v>1036</v>
      </c>
      <c r="O692" s="86" t="s">
        <v>1488</v>
      </c>
      <c r="P692" s="69" t="s">
        <v>994</v>
      </c>
      <c r="Q692" s="75">
        <v>1</v>
      </c>
      <c r="R692" s="75">
        <v>3</v>
      </c>
      <c r="S692" s="75">
        <v>3</v>
      </c>
      <c r="T692" s="75">
        <v>3</v>
      </c>
      <c r="U692" s="75">
        <v>3</v>
      </c>
      <c r="V692" s="75">
        <v>3</v>
      </c>
      <c r="W692" s="75">
        <v>3</v>
      </c>
      <c r="X692" s="71" t="s">
        <v>171</v>
      </c>
      <c r="Y692" s="71" t="s">
        <v>172</v>
      </c>
      <c r="Z692" s="71"/>
      <c r="AA692" s="83" t="s">
        <v>382</v>
      </c>
      <c r="AB692" s="71" t="s">
        <v>144</v>
      </c>
      <c r="AC692" s="71"/>
      <c r="AD692" s="71" t="s">
        <v>1868</v>
      </c>
      <c r="AE692" s="69" t="s">
        <v>1030</v>
      </c>
    </row>
    <row r="693" spans="1:31" ht="45" hidden="1">
      <c r="A693" t="str">
        <f t="shared" si="41"/>
        <v>FECIVExcluído2022</v>
      </c>
      <c r="B693" t="str">
        <f t="shared" si="42"/>
        <v>FECIVExcluído2023</v>
      </c>
      <c r="C693" t="str">
        <f t="shared" si="43"/>
        <v>FECIVExcluído2024</v>
      </c>
      <c r="D693" t="str">
        <f t="shared" si="44"/>
        <v>FECIVExcluído2025</v>
      </c>
      <c r="E693" t="str">
        <f t="shared" si="44"/>
        <v>FECIVExcluído2026</v>
      </c>
      <c r="F693" t="str">
        <f t="shared" si="44"/>
        <v>FECIVExcluído2027</v>
      </c>
      <c r="G693" t="s">
        <v>1866</v>
      </c>
      <c r="H693" t="s">
        <v>1476</v>
      </c>
      <c r="I693" s="38" t="str">
        <f>VLOOKUP(J693,Planilha2!B:C,2,0)</f>
        <v>Excluído</v>
      </c>
      <c r="J693" s="80" t="s">
        <v>1489</v>
      </c>
      <c r="K693" s="80" t="s">
        <v>165</v>
      </c>
      <c r="L693" s="80" t="s">
        <v>1490</v>
      </c>
      <c r="M693" s="80" t="s">
        <v>139</v>
      </c>
      <c r="N693" s="80" t="s">
        <v>1036</v>
      </c>
      <c r="O693" s="86" t="s">
        <v>1627</v>
      </c>
      <c r="P693" s="69" t="s">
        <v>1070</v>
      </c>
      <c r="Q693" s="75">
        <v>0</v>
      </c>
      <c r="R693" s="75">
        <v>60</v>
      </c>
      <c r="S693" s="75">
        <v>60</v>
      </c>
      <c r="T693" s="75">
        <v>100</v>
      </c>
      <c r="U693" s="75">
        <v>100</v>
      </c>
      <c r="V693" s="75">
        <v>100</v>
      </c>
      <c r="W693" s="75">
        <v>100</v>
      </c>
      <c r="X693" s="71" t="s">
        <v>171</v>
      </c>
      <c r="Y693" s="71" t="s">
        <v>172</v>
      </c>
      <c r="Z693" s="71"/>
      <c r="AA693" s="83" t="s">
        <v>382</v>
      </c>
      <c r="AB693" s="71" t="s">
        <v>144</v>
      </c>
      <c r="AC693" s="71"/>
      <c r="AD693" s="71" t="s">
        <v>1868</v>
      </c>
      <c r="AE693" s="69" t="s">
        <v>1030</v>
      </c>
    </row>
    <row r="694" spans="1:31" ht="45" hidden="1">
      <c r="A694" t="str">
        <f t="shared" si="41"/>
        <v>FECIVExcluído2022</v>
      </c>
      <c r="B694" t="str">
        <f t="shared" si="42"/>
        <v>FECIVExcluído2023</v>
      </c>
      <c r="C694" t="str">
        <f t="shared" si="43"/>
        <v>FECIVExcluído2024</v>
      </c>
      <c r="D694" t="str">
        <f t="shared" si="44"/>
        <v>FECIVExcluído2025</v>
      </c>
      <c r="E694" t="str">
        <f t="shared" si="44"/>
        <v>FECIVExcluído2026</v>
      </c>
      <c r="F694" t="str">
        <f t="shared" si="44"/>
        <v>FECIVExcluído2027</v>
      </c>
      <c r="G694" t="s">
        <v>1866</v>
      </c>
      <c r="H694" t="s">
        <v>1476</v>
      </c>
      <c r="I694" s="38" t="str">
        <f>VLOOKUP(J694,Planilha2!B:C,2,0)</f>
        <v>Excluído</v>
      </c>
      <c r="J694" s="80" t="s">
        <v>1493</v>
      </c>
      <c r="K694" s="80" t="s">
        <v>165</v>
      </c>
      <c r="L694" s="80" t="s">
        <v>1494</v>
      </c>
      <c r="M694" s="80" t="s">
        <v>139</v>
      </c>
      <c r="N694" s="80" t="s">
        <v>1036</v>
      </c>
      <c r="O694" s="86" t="s">
        <v>1630</v>
      </c>
      <c r="P694" s="69" t="s">
        <v>1070</v>
      </c>
      <c r="Q694" s="75">
        <v>0</v>
      </c>
      <c r="R694" s="75">
        <v>20</v>
      </c>
      <c r="S694" s="75">
        <v>20</v>
      </c>
      <c r="T694" s="75">
        <v>20</v>
      </c>
      <c r="U694" s="75">
        <v>20</v>
      </c>
      <c r="V694" s="75">
        <v>20</v>
      </c>
      <c r="W694" s="75">
        <v>20</v>
      </c>
      <c r="X694" s="71" t="s">
        <v>171</v>
      </c>
      <c r="Y694" s="71" t="s">
        <v>172</v>
      </c>
      <c r="Z694" s="71"/>
      <c r="AA694" s="83" t="s">
        <v>382</v>
      </c>
      <c r="AB694" s="71" t="s">
        <v>144</v>
      </c>
      <c r="AC694" s="71"/>
      <c r="AD694" s="71" t="s">
        <v>1868</v>
      </c>
      <c r="AE694" s="69" t="s">
        <v>1030</v>
      </c>
    </row>
    <row r="695" spans="1:31" ht="45" hidden="1">
      <c r="A695" t="str">
        <f t="shared" si="41"/>
        <v>FECIVPP042022</v>
      </c>
      <c r="B695" t="str">
        <f t="shared" si="42"/>
        <v>FECIVPP042023</v>
      </c>
      <c r="C695" t="str">
        <f t="shared" si="43"/>
        <v>FECIVPP042024</v>
      </c>
      <c r="D695" t="str">
        <f t="shared" si="44"/>
        <v>FECIVPP042025</v>
      </c>
      <c r="E695" t="str">
        <f t="shared" si="44"/>
        <v>FECIVPP042026</v>
      </c>
      <c r="F695" t="str">
        <f t="shared" si="44"/>
        <v>FECIVPP042027</v>
      </c>
      <c r="G695" t="s">
        <v>1866</v>
      </c>
      <c r="H695" t="s">
        <v>1476</v>
      </c>
      <c r="I695" s="38" t="str">
        <f>VLOOKUP(J695,Planilha2!B:C,2,0)</f>
        <v>PP04</v>
      </c>
      <c r="J695" s="80" t="s">
        <v>1495</v>
      </c>
      <c r="K695" s="80" t="s">
        <v>165</v>
      </c>
      <c r="L695" s="80" t="s">
        <v>1496</v>
      </c>
      <c r="M695" s="80" t="s">
        <v>139</v>
      </c>
      <c r="N695" s="80" t="s">
        <v>1036</v>
      </c>
      <c r="O695" s="86" t="s">
        <v>1826</v>
      </c>
      <c r="P695" s="69" t="s">
        <v>44</v>
      </c>
      <c r="Q695" s="75">
        <v>0</v>
      </c>
      <c r="R695" s="75">
        <v>3</v>
      </c>
      <c r="S695" s="75">
        <v>3</v>
      </c>
      <c r="T695" s="75">
        <v>5</v>
      </c>
      <c r="U695" s="75">
        <v>5</v>
      </c>
      <c r="V695" s="75">
        <v>5</v>
      </c>
      <c r="W695" s="75">
        <v>5</v>
      </c>
      <c r="X695" s="71" t="s">
        <v>171</v>
      </c>
      <c r="Y695" s="71" t="s">
        <v>172</v>
      </c>
      <c r="Z695" s="71"/>
      <c r="AA695" s="83" t="s">
        <v>382</v>
      </c>
      <c r="AB695" s="71" t="s">
        <v>144</v>
      </c>
      <c r="AC695" s="71"/>
      <c r="AD695" s="71" t="s">
        <v>1868</v>
      </c>
      <c r="AE695" s="69" t="s">
        <v>1030</v>
      </c>
    </row>
    <row r="696" spans="1:31" ht="45" hidden="1">
      <c r="A696" t="str">
        <f t="shared" si="41"/>
        <v>FECIV?2022</v>
      </c>
      <c r="B696" t="str">
        <f t="shared" si="42"/>
        <v>FECIV?2023</v>
      </c>
      <c r="C696" t="str">
        <f t="shared" si="43"/>
        <v>FECIV?2024</v>
      </c>
      <c r="D696" t="str">
        <f t="shared" si="44"/>
        <v>FECIV?2025</v>
      </c>
      <c r="E696" t="str">
        <f t="shared" si="44"/>
        <v>FECIV?2026</v>
      </c>
      <c r="F696" t="str">
        <f t="shared" si="44"/>
        <v>FECIV?2027</v>
      </c>
      <c r="G696" t="s">
        <v>1866</v>
      </c>
      <c r="H696" t="s">
        <v>1476</v>
      </c>
      <c r="I696" s="38" t="str">
        <f>VLOOKUP(J696,Planilha2!B:C,2,0)</f>
        <v>?</v>
      </c>
      <c r="J696" s="80" t="s">
        <v>1497</v>
      </c>
      <c r="K696" s="80" t="s">
        <v>165</v>
      </c>
      <c r="L696" s="80" t="s">
        <v>1498</v>
      </c>
      <c r="M696" s="80" t="s">
        <v>139</v>
      </c>
      <c r="N696" s="80" t="s">
        <v>1036</v>
      </c>
      <c r="O696" s="86"/>
      <c r="P696" s="69"/>
      <c r="Q696" s="75"/>
      <c r="R696" s="75"/>
      <c r="S696" s="75"/>
      <c r="T696" s="75"/>
      <c r="U696" s="75"/>
      <c r="V696" s="75"/>
      <c r="W696" s="75"/>
      <c r="X696" s="71"/>
      <c r="Y696" s="71"/>
      <c r="Z696" s="71"/>
      <c r="AA696" s="83"/>
      <c r="AB696" s="71"/>
      <c r="AC696" s="71"/>
      <c r="AD696" s="71"/>
      <c r="AE696" s="69" t="s">
        <v>1030</v>
      </c>
    </row>
    <row r="697" spans="1:31" ht="45" hidden="1">
      <c r="A697" t="str">
        <f t="shared" si="41"/>
        <v>FECIVPP052022</v>
      </c>
      <c r="B697" t="str">
        <f t="shared" si="42"/>
        <v>FECIVPP052023</v>
      </c>
      <c r="C697" t="str">
        <f t="shared" si="43"/>
        <v>FECIVPP052024</v>
      </c>
      <c r="D697" t="str">
        <f t="shared" si="44"/>
        <v>FECIVPP052025</v>
      </c>
      <c r="E697" t="str">
        <f t="shared" si="44"/>
        <v>FECIVPP052026</v>
      </c>
      <c r="F697" t="str">
        <f t="shared" si="44"/>
        <v>FECIVPP052027</v>
      </c>
      <c r="G697" t="s">
        <v>1866</v>
      </c>
      <c r="H697" t="s">
        <v>1476</v>
      </c>
      <c r="I697" s="38" t="str">
        <f>VLOOKUP(J697,Planilha2!B:C,2,0)</f>
        <v>PP05</v>
      </c>
      <c r="J697" s="80" t="s">
        <v>1047</v>
      </c>
      <c r="K697" s="80" t="s">
        <v>165</v>
      </c>
      <c r="L697" s="80" t="s">
        <v>1048</v>
      </c>
      <c r="M697" s="80" t="s">
        <v>139</v>
      </c>
      <c r="N697" s="80" t="s">
        <v>1036</v>
      </c>
      <c r="O697" s="86"/>
      <c r="P697" s="69"/>
      <c r="Q697" s="75"/>
      <c r="R697" s="75"/>
      <c r="S697" s="75"/>
      <c r="T697" s="75"/>
      <c r="U697" s="75"/>
      <c r="V697" s="75"/>
      <c r="W697" s="75"/>
      <c r="X697" s="71"/>
      <c r="Y697" s="71"/>
      <c r="Z697" s="71"/>
      <c r="AA697" s="83"/>
      <c r="AB697" s="71"/>
      <c r="AC697" s="71"/>
      <c r="AD697" s="71"/>
      <c r="AE697" s="69" t="s">
        <v>1030</v>
      </c>
    </row>
    <row r="698" spans="1:31" ht="45" hidden="1">
      <c r="A698" t="str">
        <f t="shared" si="41"/>
        <v>FECIVPP062022</v>
      </c>
      <c r="B698" t="str">
        <f t="shared" si="42"/>
        <v>FECIVPP062023</v>
      </c>
      <c r="C698" t="str">
        <f t="shared" si="43"/>
        <v>FECIVPP062024</v>
      </c>
      <c r="D698" t="str">
        <f t="shared" si="44"/>
        <v>FECIVPP062025</v>
      </c>
      <c r="E698" t="str">
        <f t="shared" si="44"/>
        <v>FECIVPP062026</v>
      </c>
      <c r="F698" t="str">
        <f t="shared" si="44"/>
        <v>FECIVPP062027</v>
      </c>
      <c r="G698" t="s">
        <v>1866</v>
      </c>
      <c r="H698" t="s">
        <v>1476</v>
      </c>
      <c r="I698" s="38" t="str">
        <f>VLOOKUP(J698,Planilha2!B:C,2,0)</f>
        <v>PP06</v>
      </c>
      <c r="J698" s="80" t="s">
        <v>1050</v>
      </c>
      <c r="K698" s="80" t="s">
        <v>165</v>
      </c>
      <c r="L698" s="80" t="s">
        <v>1499</v>
      </c>
      <c r="M698" s="80" t="s">
        <v>139</v>
      </c>
      <c r="N698" s="80" t="s">
        <v>1036</v>
      </c>
      <c r="O698" s="86"/>
      <c r="P698" s="69"/>
      <c r="Q698" s="75"/>
      <c r="R698" s="75"/>
      <c r="S698" s="75"/>
      <c r="T698" s="75"/>
      <c r="U698" s="75"/>
      <c r="V698" s="75"/>
      <c r="W698" s="75"/>
      <c r="X698" s="71"/>
      <c r="Y698" s="71"/>
      <c r="Z698" s="71"/>
      <c r="AA698" s="83"/>
      <c r="AB698" s="71"/>
      <c r="AC698" s="71"/>
      <c r="AD698" s="71"/>
      <c r="AE698" s="69" t="s">
        <v>1030</v>
      </c>
    </row>
    <row r="699" spans="1:31" ht="45" hidden="1">
      <c r="A699" t="str">
        <f t="shared" si="41"/>
        <v>FECIVPP072022</v>
      </c>
      <c r="B699" t="str">
        <f t="shared" si="42"/>
        <v>FECIVPP072023</v>
      </c>
      <c r="C699" t="str">
        <f t="shared" si="43"/>
        <v>FECIVPP072024</v>
      </c>
      <c r="D699" t="str">
        <f t="shared" si="44"/>
        <v>FECIVPP072025</v>
      </c>
      <c r="E699" t="str">
        <f t="shared" si="44"/>
        <v>FECIVPP072026</v>
      </c>
      <c r="F699" t="str">
        <f t="shared" si="44"/>
        <v>FECIVPP072027</v>
      </c>
      <c r="G699" t="s">
        <v>1866</v>
      </c>
      <c r="H699" t="s">
        <v>1476</v>
      </c>
      <c r="I699" s="38" t="str">
        <f>VLOOKUP(J699,Planilha2!B:C,2,0)</f>
        <v>PP07</v>
      </c>
      <c r="J699" s="80" t="s">
        <v>1054</v>
      </c>
      <c r="K699" s="80" t="s">
        <v>165</v>
      </c>
      <c r="L699" s="80" t="s">
        <v>1055</v>
      </c>
      <c r="M699" s="80" t="s">
        <v>139</v>
      </c>
      <c r="N699" s="80" t="s">
        <v>1036</v>
      </c>
      <c r="O699" s="86"/>
      <c r="P699" s="69"/>
      <c r="Q699" s="75"/>
      <c r="R699" s="75"/>
      <c r="S699" s="75"/>
      <c r="T699" s="75"/>
      <c r="U699" s="75"/>
      <c r="V699" s="75"/>
      <c r="W699" s="75"/>
      <c r="X699" s="71"/>
      <c r="Y699" s="71"/>
      <c r="Z699" s="71"/>
      <c r="AA699" s="83"/>
      <c r="AB699" s="71"/>
      <c r="AC699" s="71"/>
      <c r="AD699" s="71"/>
      <c r="AE699" s="69" t="s">
        <v>1030</v>
      </c>
    </row>
    <row r="700" spans="1:31" ht="108.75" hidden="1">
      <c r="A700" t="str">
        <f t="shared" si="41"/>
        <v>FECIVPP082022</v>
      </c>
      <c r="B700" t="str">
        <f t="shared" si="42"/>
        <v>FECIVPP082023</v>
      </c>
      <c r="C700" t="str">
        <f t="shared" si="43"/>
        <v>FECIVPP082024</v>
      </c>
      <c r="D700" t="str">
        <f t="shared" si="44"/>
        <v>FECIVPP082025</v>
      </c>
      <c r="E700" t="str">
        <f t="shared" si="44"/>
        <v>FECIVPP082026</v>
      </c>
      <c r="F700" t="str">
        <f t="shared" si="44"/>
        <v>FECIVPP082027</v>
      </c>
      <c r="G700" t="s">
        <v>1866</v>
      </c>
      <c r="H700" t="s">
        <v>1476</v>
      </c>
      <c r="I700" s="38" t="s">
        <v>112</v>
      </c>
      <c r="J700" s="80" t="s">
        <v>1632</v>
      </c>
      <c r="K700" s="80" t="s">
        <v>165</v>
      </c>
      <c r="L700" s="80" t="s">
        <v>1058</v>
      </c>
      <c r="M700" s="80" t="s">
        <v>381</v>
      </c>
      <c r="N700" s="80" t="s">
        <v>1501</v>
      </c>
      <c r="O700" s="86"/>
      <c r="P700" s="69" t="s">
        <v>44</v>
      </c>
      <c r="Q700" s="75"/>
      <c r="R700" s="75"/>
      <c r="S700" s="75"/>
      <c r="T700" s="75"/>
      <c r="U700" s="75"/>
      <c r="V700" s="75"/>
      <c r="W700" s="75"/>
      <c r="X700" s="71"/>
      <c r="Y700" s="71"/>
      <c r="Z700" s="71"/>
      <c r="AA700" s="83" t="s">
        <v>382</v>
      </c>
      <c r="AB700" s="71"/>
      <c r="AC700" s="71"/>
      <c r="AD700" s="71"/>
      <c r="AE700" s="69" t="s">
        <v>1030</v>
      </c>
    </row>
    <row r="701" spans="1:31" ht="81" hidden="1">
      <c r="A701" t="str">
        <f t="shared" si="41"/>
        <v>FECIVPP092022</v>
      </c>
      <c r="B701" t="str">
        <f t="shared" si="42"/>
        <v>FECIVPP092023</v>
      </c>
      <c r="C701" t="str">
        <f t="shared" si="43"/>
        <v>FECIVPP092024</v>
      </c>
      <c r="D701" t="str">
        <f t="shared" si="44"/>
        <v>FECIVPP092025</v>
      </c>
      <c r="E701" t="str">
        <f t="shared" si="44"/>
        <v>FECIVPP092026</v>
      </c>
      <c r="F701" t="str">
        <f t="shared" si="44"/>
        <v>FECIVPP092027</v>
      </c>
      <c r="G701" t="s">
        <v>1866</v>
      </c>
      <c r="H701" t="s">
        <v>1476</v>
      </c>
      <c r="I701" s="38" t="s">
        <v>113</v>
      </c>
      <c r="J701" s="80" t="s">
        <v>1633</v>
      </c>
      <c r="K701" s="80" t="s">
        <v>145</v>
      </c>
      <c r="L701" s="80" t="s">
        <v>1634</v>
      </c>
      <c r="M701" s="80" t="s">
        <v>164</v>
      </c>
      <c r="N701" s="80" t="s">
        <v>1501</v>
      </c>
      <c r="O701" s="86" t="s">
        <v>1635</v>
      </c>
      <c r="P701" s="69" t="s">
        <v>44</v>
      </c>
      <c r="Q701" s="75">
        <v>44</v>
      </c>
      <c r="R701" s="75">
        <v>60</v>
      </c>
      <c r="S701" s="75">
        <v>60</v>
      </c>
      <c r="T701" s="75">
        <v>60</v>
      </c>
      <c r="U701" s="75">
        <v>60</v>
      </c>
      <c r="V701" s="75">
        <v>60</v>
      </c>
      <c r="W701" s="75">
        <v>60</v>
      </c>
      <c r="X701" s="71" t="s">
        <v>142</v>
      </c>
      <c r="Y701" s="71" t="s">
        <v>172</v>
      </c>
      <c r="Z701" s="71"/>
      <c r="AA701" s="83" t="s">
        <v>382</v>
      </c>
      <c r="AB701" s="71" t="s">
        <v>144</v>
      </c>
      <c r="AC701" s="71"/>
      <c r="AD701" s="71" t="s">
        <v>1868</v>
      </c>
      <c r="AE701" s="69" t="s">
        <v>1030</v>
      </c>
    </row>
    <row r="702" spans="1:31" ht="45" hidden="1">
      <c r="A702" t="str">
        <f t="shared" si="41"/>
        <v>FECIVPP102022</v>
      </c>
      <c r="B702" t="str">
        <f t="shared" si="42"/>
        <v>FECIVPP102023</v>
      </c>
      <c r="C702" t="str">
        <f t="shared" si="43"/>
        <v>FECIVPP102024</v>
      </c>
      <c r="D702" t="str">
        <f t="shared" si="44"/>
        <v>FECIVPP102025</v>
      </c>
      <c r="E702" t="str">
        <f t="shared" si="44"/>
        <v>FECIVPP102026</v>
      </c>
      <c r="F702" t="str">
        <f t="shared" si="44"/>
        <v>FECIVPP102027</v>
      </c>
      <c r="G702" t="s">
        <v>1866</v>
      </c>
      <c r="H702" t="s">
        <v>1476</v>
      </c>
      <c r="I702" s="38" t="str">
        <f>VLOOKUP(J702,Planilha2!B:C,2,0)</f>
        <v>PP10</v>
      </c>
      <c r="J702" s="80" t="s">
        <v>1063</v>
      </c>
      <c r="K702" s="80" t="s">
        <v>145</v>
      </c>
      <c r="L702" s="80" t="s">
        <v>1508</v>
      </c>
      <c r="M702" s="80" t="s">
        <v>164</v>
      </c>
      <c r="N702" s="80" t="s">
        <v>1501</v>
      </c>
      <c r="O702" s="86" t="s">
        <v>1509</v>
      </c>
      <c r="P702" s="69" t="s">
        <v>749</v>
      </c>
      <c r="Q702" s="75">
        <v>0</v>
      </c>
      <c r="R702" s="75">
        <v>5</v>
      </c>
      <c r="S702" s="75">
        <v>10</v>
      </c>
      <c r="T702" s="75">
        <v>15</v>
      </c>
      <c r="U702" s="75">
        <v>15</v>
      </c>
      <c r="V702" s="75">
        <v>15</v>
      </c>
      <c r="W702" s="75">
        <v>15</v>
      </c>
      <c r="X702" s="71" t="s">
        <v>142</v>
      </c>
      <c r="Y702" s="71" t="s">
        <v>172</v>
      </c>
      <c r="Z702" s="71"/>
      <c r="AA702" s="83" t="s">
        <v>382</v>
      </c>
      <c r="AB702" s="71" t="s">
        <v>144</v>
      </c>
      <c r="AC702" s="71"/>
      <c r="AD702" s="71" t="s">
        <v>1868</v>
      </c>
      <c r="AE702" s="69" t="s">
        <v>1030</v>
      </c>
    </row>
    <row r="703" spans="1:31" ht="45" hidden="1">
      <c r="A703" t="str">
        <f t="shared" si="41"/>
        <v>FECIVExcluído2022</v>
      </c>
      <c r="B703" t="str">
        <f t="shared" si="42"/>
        <v>FECIVExcluído2023</v>
      </c>
      <c r="C703" t="str">
        <f t="shared" si="43"/>
        <v>FECIVExcluído2024</v>
      </c>
      <c r="D703" t="str">
        <f t="shared" si="44"/>
        <v>FECIVExcluído2025</v>
      </c>
      <c r="E703" t="str">
        <f t="shared" si="44"/>
        <v>FECIVExcluído2026</v>
      </c>
      <c r="F703" t="str">
        <f t="shared" si="44"/>
        <v>FECIVExcluído2027</v>
      </c>
      <c r="G703" t="s">
        <v>1866</v>
      </c>
      <c r="H703" t="s">
        <v>1476</v>
      </c>
      <c r="I703" s="38" t="str">
        <f>VLOOKUP(J703,Planilha2!B:C,2,0)</f>
        <v>Excluído</v>
      </c>
      <c r="J703" s="80" t="s">
        <v>1511</v>
      </c>
      <c r="K703" s="80" t="s">
        <v>165</v>
      </c>
      <c r="L703" s="80" t="s">
        <v>1512</v>
      </c>
      <c r="M703" s="80" t="s">
        <v>164</v>
      </c>
      <c r="N703" s="80" t="s">
        <v>1501</v>
      </c>
      <c r="O703" s="71" t="s">
        <v>1638</v>
      </c>
      <c r="P703" s="69" t="s">
        <v>44</v>
      </c>
      <c r="Q703" s="71">
        <v>31</v>
      </c>
      <c r="R703" s="71">
        <v>40</v>
      </c>
      <c r="S703" s="71">
        <v>40</v>
      </c>
      <c r="T703" s="71">
        <v>40</v>
      </c>
      <c r="U703" s="71">
        <v>40</v>
      </c>
      <c r="V703" s="71">
        <v>40</v>
      </c>
      <c r="W703" s="71">
        <v>40</v>
      </c>
      <c r="X703" s="71" t="s">
        <v>142</v>
      </c>
      <c r="Y703" s="71" t="s">
        <v>172</v>
      </c>
      <c r="Z703" s="71"/>
      <c r="AA703" s="83" t="s">
        <v>382</v>
      </c>
      <c r="AB703" s="71" t="s">
        <v>144</v>
      </c>
      <c r="AC703" s="71"/>
      <c r="AD703" s="71" t="s">
        <v>1868</v>
      </c>
      <c r="AE703" s="69" t="s">
        <v>1030</v>
      </c>
    </row>
    <row r="704" spans="1:31" ht="45" hidden="1">
      <c r="A704" t="str">
        <f t="shared" si="41"/>
        <v>FECIVExcluído2022</v>
      </c>
      <c r="B704" t="str">
        <f t="shared" si="42"/>
        <v>FECIVExcluído2023</v>
      </c>
      <c r="C704" t="str">
        <f t="shared" si="43"/>
        <v>FECIVExcluído2024</v>
      </c>
      <c r="D704" t="str">
        <f t="shared" si="44"/>
        <v>FECIVExcluído2025</v>
      </c>
      <c r="E704" t="str">
        <f t="shared" si="44"/>
        <v>FECIVExcluído2026</v>
      </c>
      <c r="F704" t="str">
        <f t="shared" si="44"/>
        <v>FECIVExcluído2027</v>
      </c>
      <c r="G704" t="s">
        <v>1866</v>
      </c>
      <c r="H704" t="s">
        <v>1476</v>
      </c>
      <c r="I704" s="38" t="str">
        <f>VLOOKUP(J704,Planilha2!B:C,2,0)</f>
        <v>Excluído</v>
      </c>
      <c r="J704" s="80" t="s">
        <v>1067</v>
      </c>
      <c r="K704" s="80" t="s">
        <v>145</v>
      </c>
      <c r="L704" s="80" t="s">
        <v>1068</v>
      </c>
      <c r="M704" s="80" t="s">
        <v>164</v>
      </c>
      <c r="N704" s="80" t="s">
        <v>1501</v>
      </c>
      <c r="O704" s="71" t="s">
        <v>1513</v>
      </c>
      <c r="P704" s="69" t="s">
        <v>1070</v>
      </c>
      <c r="Q704" s="71">
        <v>24</v>
      </c>
      <c r="R704" s="71">
        <v>30</v>
      </c>
      <c r="S704" s="71">
        <v>30</v>
      </c>
      <c r="T704" s="71">
        <v>30</v>
      </c>
      <c r="U704" s="71">
        <v>30</v>
      </c>
      <c r="V704" s="71">
        <v>30</v>
      </c>
      <c r="W704" s="71">
        <v>30</v>
      </c>
      <c r="X704" s="71" t="s">
        <v>142</v>
      </c>
      <c r="Y704" s="71" t="s">
        <v>172</v>
      </c>
      <c r="Z704" s="71"/>
      <c r="AA704" s="83" t="s">
        <v>382</v>
      </c>
      <c r="AB704" s="71" t="s">
        <v>144</v>
      </c>
      <c r="AC704" s="71"/>
      <c r="AD704" s="71" t="s">
        <v>1868</v>
      </c>
      <c r="AE704" s="69" t="s">
        <v>1030</v>
      </c>
    </row>
    <row r="705" spans="1:31" ht="45" hidden="1">
      <c r="A705" t="str">
        <f t="shared" si="41"/>
        <v>FECIVExcluído2022</v>
      </c>
      <c r="B705" t="str">
        <f t="shared" si="42"/>
        <v>FECIVExcluído2023</v>
      </c>
      <c r="C705" t="str">
        <f t="shared" si="43"/>
        <v>FECIVExcluído2024</v>
      </c>
      <c r="D705" t="str">
        <f t="shared" si="44"/>
        <v>FECIVExcluído2025</v>
      </c>
      <c r="E705" t="str">
        <f t="shared" si="44"/>
        <v>FECIVExcluído2026</v>
      </c>
      <c r="F705" t="str">
        <f t="shared" si="44"/>
        <v>FECIVExcluído2027</v>
      </c>
      <c r="G705" t="s">
        <v>1866</v>
      </c>
      <c r="H705" t="s">
        <v>1476</v>
      </c>
      <c r="I705" s="38" t="str">
        <f>VLOOKUP(J705,Planilha2!B:C,2,0)</f>
        <v>Excluído</v>
      </c>
      <c r="J705" s="80" t="s">
        <v>1075</v>
      </c>
      <c r="K705" s="80" t="s">
        <v>145</v>
      </c>
      <c r="L705" s="80" t="s">
        <v>1076</v>
      </c>
      <c r="M705" s="80" t="s">
        <v>164</v>
      </c>
      <c r="N705" s="80" t="s">
        <v>1501</v>
      </c>
      <c r="O705" s="71" t="s">
        <v>1586</v>
      </c>
      <c r="P705" s="69" t="s">
        <v>1070</v>
      </c>
      <c r="Q705" s="71">
        <v>0</v>
      </c>
      <c r="R705" s="71">
        <v>5</v>
      </c>
      <c r="S705" s="71">
        <v>5</v>
      </c>
      <c r="T705" s="71">
        <v>5</v>
      </c>
      <c r="U705" s="71">
        <v>5</v>
      </c>
      <c r="V705" s="71">
        <v>5</v>
      </c>
      <c r="W705" s="71">
        <v>5</v>
      </c>
      <c r="X705" s="71" t="s">
        <v>142</v>
      </c>
      <c r="Y705" s="71" t="s">
        <v>172</v>
      </c>
      <c r="Z705" s="71"/>
      <c r="AA705" s="83" t="s">
        <v>382</v>
      </c>
      <c r="AB705" s="71" t="s">
        <v>144</v>
      </c>
      <c r="AC705" s="71"/>
      <c r="AD705" s="71" t="s">
        <v>1868</v>
      </c>
      <c r="AE705" s="69" t="s">
        <v>1030</v>
      </c>
    </row>
    <row r="706" spans="1:31" ht="45" hidden="1">
      <c r="A706" t="str">
        <f t="shared" si="41"/>
        <v>FECIVExcluído2022</v>
      </c>
      <c r="B706" t="str">
        <f t="shared" si="42"/>
        <v>FECIVExcluído2023</v>
      </c>
      <c r="C706" t="str">
        <f t="shared" si="43"/>
        <v>FECIVExcluído2024</v>
      </c>
      <c r="D706" t="str">
        <f t="shared" si="44"/>
        <v>FECIVExcluído2025</v>
      </c>
      <c r="E706" t="str">
        <f t="shared" si="44"/>
        <v>FECIVExcluído2026</v>
      </c>
      <c r="F706" t="str">
        <f t="shared" si="44"/>
        <v>FECIVExcluído2027</v>
      </c>
      <c r="G706" t="s">
        <v>1866</v>
      </c>
      <c r="H706" t="s">
        <v>1476</v>
      </c>
      <c r="I706" s="38" t="str">
        <f>VLOOKUP(J706,Planilha2!B:C,2,0)</f>
        <v>Excluído</v>
      </c>
      <c r="J706" s="80" t="s">
        <v>1079</v>
      </c>
      <c r="K706" s="80" t="s">
        <v>145</v>
      </c>
      <c r="L706" s="80" t="s">
        <v>1080</v>
      </c>
      <c r="M706" s="80" t="s">
        <v>164</v>
      </c>
      <c r="N706" s="80" t="s">
        <v>1501</v>
      </c>
      <c r="O706" s="71" t="s">
        <v>1515</v>
      </c>
      <c r="P706" s="69" t="s">
        <v>1082</v>
      </c>
      <c r="Q706" s="71">
        <v>7</v>
      </c>
      <c r="R706" s="71">
        <v>7</v>
      </c>
      <c r="S706" s="71">
        <v>7</v>
      </c>
      <c r="T706" s="71">
        <v>7</v>
      </c>
      <c r="U706" s="71">
        <v>7</v>
      </c>
      <c r="V706" s="71">
        <v>7</v>
      </c>
      <c r="W706" s="71">
        <v>7</v>
      </c>
      <c r="X706" s="71" t="s">
        <v>142</v>
      </c>
      <c r="Y706" s="71" t="s">
        <v>172</v>
      </c>
      <c r="Z706" s="71"/>
      <c r="AA706" s="83" t="s">
        <v>382</v>
      </c>
      <c r="AB706" s="71" t="s">
        <v>144</v>
      </c>
      <c r="AC706" s="71"/>
      <c r="AD706" s="71" t="s">
        <v>1868</v>
      </c>
      <c r="AE706" s="69" t="s">
        <v>1030</v>
      </c>
    </row>
    <row r="707" spans="1:31" ht="45" hidden="1">
      <c r="A707" t="str">
        <f t="shared" si="41"/>
        <v>FECIVExcluído2022</v>
      </c>
      <c r="B707" t="str">
        <f t="shared" si="42"/>
        <v>FECIVExcluído2023</v>
      </c>
      <c r="C707" t="str">
        <f t="shared" si="43"/>
        <v>FECIVExcluído2024</v>
      </c>
      <c r="D707" t="str">
        <f t="shared" si="44"/>
        <v>FECIVExcluído2025</v>
      </c>
      <c r="E707" t="str">
        <f t="shared" si="44"/>
        <v>FECIVExcluído2026</v>
      </c>
      <c r="F707" t="str">
        <f t="shared" si="44"/>
        <v>FECIVExcluído2027</v>
      </c>
      <c r="G707" t="s">
        <v>1866</v>
      </c>
      <c r="H707" t="s">
        <v>1476</v>
      </c>
      <c r="I707" s="38" t="str">
        <f>VLOOKUP(J707,Planilha2!B:C,2,0)</f>
        <v>Excluído</v>
      </c>
      <c r="J707" s="80" t="s">
        <v>1085</v>
      </c>
      <c r="K707" s="80" t="s">
        <v>145</v>
      </c>
      <c r="L707" s="80" t="s">
        <v>1086</v>
      </c>
      <c r="M707" s="80" t="s">
        <v>139</v>
      </c>
      <c r="N707" s="80" t="s">
        <v>1501</v>
      </c>
      <c r="O707" s="71" t="s">
        <v>1516</v>
      </c>
      <c r="P707" s="69" t="s">
        <v>1070</v>
      </c>
      <c r="Q707" s="71">
        <v>20</v>
      </c>
      <c r="R707" s="71">
        <v>30</v>
      </c>
      <c r="S707" s="71">
        <v>30</v>
      </c>
      <c r="T707" s="71">
        <v>35</v>
      </c>
      <c r="U707" s="71">
        <v>40</v>
      </c>
      <c r="V707" s="71">
        <v>40</v>
      </c>
      <c r="W707" s="71">
        <v>40</v>
      </c>
      <c r="X707" s="71" t="s">
        <v>142</v>
      </c>
      <c r="Y707" s="71" t="s">
        <v>172</v>
      </c>
      <c r="Z707" s="71"/>
      <c r="AA707" s="83" t="s">
        <v>382</v>
      </c>
      <c r="AB707" s="71" t="s">
        <v>144</v>
      </c>
      <c r="AC707" s="71"/>
      <c r="AD707" s="71" t="s">
        <v>1868</v>
      </c>
      <c r="AE707" s="69" t="s">
        <v>1030</v>
      </c>
    </row>
    <row r="708" spans="1:31" ht="45" hidden="1">
      <c r="A708" t="str">
        <f t="shared" ref="A708:A771" si="45">$G708&amp;$I708&amp;R$1</f>
        <v>FECIVExcluído2022</v>
      </c>
      <c r="B708" t="str">
        <f t="shared" ref="B708:B771" si="46">$G708&amp;$I708&amp;S$1</f>
        <v>FECIVExcluído2023</v>
      </c>
      <c r="C708" t="str">
        <f t="shared" ref="C708:C771" si="47">$G708&amp;$I708&amp;T$1</f>
        <v>FECIVExcluído2024</v>
      </c>
      <c r="D708" t="str">
        <f t="shared" ref="D708:F771" si="48">$G708&amp;$I708&amp;U$1</f>
        <v>FECIVExcluído2025</v>
      </c>
      <c r="E708" t="str">
        <f t="shared" si="48"/>
        <v>FECIVExcluído2026</v>
      </c>
      <c r="F708" t="str">
        <f t="shared" si="48"/>
        <v>FECIVExcluído2027</v>
      </c>
      <c r="G708" t="s">
        <v>1866</v>
      </c>
      <c r="H708" t="s">
        <v>1476</v>
      </c>
      <c r="I708" s="38" t="str">
        <f>VLOOKUP(J708,Planilha2!B:C,2,0)</f>
        <v>Excluído</v>
      </c>
      <c r="J708" s="80" t="s">
        <v>1090</v>
      </c>
      <c r="K708" s="80" t="s">
        <v>145</v>
      </c>
      <c r="L708" s="80" t="s">
        <v>1091</v>
      </c>
      <c r="M708" s="80" t="s">
        <v>139</v>
      </c>
      <c r="N708" s="80" t="s">
        <v>1501</v>
      </c>
      <c r="O708" s="71" t="s">
        <v>1777</v>
      </c>
      <c r="P708" s="69" t="s">
        <v>1070</v>
      </c>
      <c r="Q708" s="71">
        <v>0</v>
      </c>
      <c r="R708" s="71">
        <v>0</v>
      </c>
      <c r="S708" s="71">
        <v>0</v>
      </c>
      <c r="T708" s="71">
        <v>0</v>
      </c>
      <c r="U708" s="71">
        <v>0</v>
      </c>
      <c r="V708" s="71">
        <v>0</v>
      </c>
      <c r="W708" s="71">
        <v>0</v>
      </c>
      <c r="X708" s="71" t="s">
        <v>363</v>
      </c>
      <c r="Y708" s="71" t="s">
        <v>172</v>
      </c>
      <c r="Z708" s="71"/>
      <c r="AA708" s="83" t="s">
        <v>382</v>
      </c>
      <c r="AB708" s="71" t="s">
        <v>144</v>
      </c>
      <c r="AC708" s="71"/>
      <c r="AD708" s="71" t="s">
        <v>1868</v>
      </c>
      <c r="AE708" s="69" t="s">
        <v>1030</v>
      </c>
    </row>
    <row r="709" spans="1:31" ht="45" hidden="1">
      <c r="A709" t="str">
        <f t="shared" si="45"/>
        <v>FECIVExcluído2022</v>
      </c>
      <c r="B709" t="str">
        <f t="shared" si="46"/>
        <v>FECIVExcluído2023</v>
      </c>
      <c r="C709" t="str">
        <f t="shared" si="47"/>
        <v>FECIVExcluído2024</v>
      </c>
      <c r="D709" t="str">
        <f t="shared" si="48"/>
        <v>FECIVExcluído2025</v>
      </c>
      <c r="E709" t="str">
        <f t="shared" si="48"/>
        <v>FECIVExcluído2026</v>
      </c>
      <c r="F709" t="str">
        <f t="shared" si="48"/>
        <v>FECIVExcluído2027</v>
      </c>
      <c r="G709" t="s">
        <v>1866</v>
      </c>
      <c r="H709" t="s">
        <v>1476</v>
      </c>
      <c r="I709" s="38" t="str">
        <f>VLOOKUP(J709,Planilha2!B:C,2,0)</f>
        <v>Excluído</v>
      </c>
      <c r="J709" s="80" t="s">
        <v>1095</v>
      </c>
      <c r="K709" s="80" t="s">
        <v>145</v>
      </c>
      <c r="L709" s="80" t="s">
        <v>1096</v>
      </c>
      <c r="M709" s="80" t="s">
        <v>139</v>
      </c>
      <c r="N709" s="80" t="s">
        <v>1501</v>
      </c>
      <c r="O709" s="71" t="s">
        <v>1518</v>
      </c>
      <c r="P709" s="69" t="s">
        <v>1070</v>
      </c>
      <c r="Q709" s="71">
        <v>13</v>
      </c>
      <c r="R709" s="71">
        <v>20</v>
      </c>
      <c r="S709" s="71">
        <v>20</v>
      </c>
      <c r="T709" s="71">
        <v>20</v>
      </c>
      <c r="U709" s="71">
        <v>20</v>
      </c>
      <c r="V709" s="71">
        <v>20</v>
      </c>
      <c r="W709" s="71">
        <v>20</v>
      </c>
      <c r="X709" s="71" t="s">
        <v>142</v>
      </c>
      <c r="Y709" s="71" t="s">
        <v>172</v>
      </c>
      <c r="Z709" s="71"/>
      <c r="AA709" s="83" t="s">
        <v>382</v>
      </c>
      <c r="AB709" s="71" t="s">
        <v>144</v>
      </c>
      <c r="AC709" s="71"/>
      <c r="AD709" s="71" t="s">
        <v>1868</v>
      </c>
      <c r="AE709" s="69" t="s">
        <v>1030</v>
      </c>
    </row>
    <row r="710" spans="1:31" ht="45" hidden="1">
      <c r="A710" t="str">
        <f t="shared" si="45"/>
        <v>FECIVEC092022</v>
      </c>
      <c r="B710" t="str">
        <f t="shared" si="46"/>
        <v>FECIVEC092023</v>
      </c>
      <c r="C710" t="str">
        <f t="shared" si="47"/>
        <v>FECIVEC092024</v>
      </c>
      <c r="D710" t="str">
        <f t="shared" si="48"/>
        <v>FECIVEC092025</v>
      </c>
      <c r="E710" t="str">
        <f t="shared" si="48"/>
        <v>FECIVEC092026</v>
      </c>
      <c r="F710" t="str">
        <f t="shared" si="48"/>
        <v>FECIVEC092027</v>
      </c>
      <c r="G710" t="s">
        <v>1866</v>
      </c>
      <c r="H710" t="s">
        <v>1519</v>
      </c>
      <c r="I710" s="38" t="str">
        <f>VLOOKUP(J710,Planilha2!B:C,2,0)</f>
        <v>EC09</v>
      </c>
      <c r="J710" s="87" t="s">
        <v>1648</v>
      </c>
      <c r="K710" s="88" t="s">
        <v>165</v>
      </c>
      <c r="L710" s="87" t="s">
        <v>419</v>
      </c>
      <c r="M710" s="87" t="s">
        <v>381</v>
      </c>
      <c r="N710" s="87" t="s">
        <v>385</v>
      </c>
      <c r="O710" s="71" t="s">
        <v>1521</v>
      </c>
      <c r="P710" s="69" t="s">
        <v>44</v>
      </c>
      <c r="Q710" s="71">
        <v>77</v>
      </c>
      <c r="R710" s="71">
        <v>80</v>
      </c>
      <c r="S710" s="71">
        <v>80</v>
      </c>
      <c r="T710" s="71">
        <v>80</v>
      </c>
      <c r="U710" s="71">
        <v>80</v>
      </c>
      <c r="V710" s="71">
        <v>80</v>
      </c>
      <c r="W710" s="71">
        <v>80</v>
      </c>
      <c r="X710" s="71" t="s">
        <v>171</v>
      </c>
      <c r="Y710" s="71" t="s">
        <v>172</v>
      </c>
      <c r="Z710" s="71"/>
      <c r="AA710" s="83" t="s">
        <v>1523</v>
      </c>
      <c r="AB710" s="71" t="s">
        <v>144</v>
      </c>
      <c r="AC710" s="71"/>
      <c r="AD710" s="71" t="s">
        <v>1868</v>
      </c>
      <c r="AE710" s="69" t="s">
        <v>377</v>
      </c>
    </row>
    <row r="711" spans="1:31" ht="45" hidden="1">
      <c r="A711" t="str">
        <f t="shared" si="45"/>
        <v>FECIVEC102022</v>
      </c>
      <c r="B711" t="str">
        <f t="shared" si="46"/>
        <v>FECIVEC102023</v>
      </c>
      <c r="C711" t="str">
        <f t="shared" si="47"/>
        <v>FECIVEC102024</v>
      </c>
      <c r="D711" t="str">
        <f t="shared" si="48"/>
        <v>FECIVEC102025</v>
      </c>
      <c r="E711" t="str">
        <f t="shared" si="48"/>
        <v>FECIVEC102026</v>
      </c>
      <c r="F711" t="str">
        <f t="shared" si="48"/>
        <v>FECIVEC102027</v>
      </c>
      <c r="G711" t="s">
        <v>1866</v>
      </c>
      <c r="H711" t="s">
        <v>1519</v>
      </c>
      <c r="I711" s="38" t="str">
        <f>VLOOKUP(J711,Planilha2!B:C,2,0)</f>
        <v>EC10</v>
      </c>
      <c r="J711" s="87" t="s">
        <v>1649</v>
      </c>
      <c r="K711" s="88" t="s">
        <v>165</v>
      </c>
      <c r="L711" s="87" t="s">
        <v>422</v>
      </c>
      <c r="M711" s="87" t="s">
        <v>381</v>
      </c>
      <c r="N711" s="87" t="s">
        <v>385</v>
      </c>
      <c r="O711" s="71" t="s">
        <v>1526</v>
      </c>
      <c r="P711" s="69" t="s">
        <v>44</v>
      </c>
      <c r="Q711" s="71">
        <v>50</v>
      </c>
      <c r="R711" s="71">
        <v>100</v>
      </c>
      <c r="S711" s="71">
        <v>100</v>
      </c>
      <c r="T711" s="71">
        <v>100</v>
      </c>
      <c r="U711" s="71">
        <v>100</v>
      </c>
      <c r="V711" s="71">
        <v>100</v>
      </c>
      <c r="W711" s="71">
        <v>100</v>
      </c>
      <c r="X711" s="71" t="s">
        <v>171</v>
      </c>
      <c r="Y711" s="71" t="s">
        <v>172</v>
      </c>
      <c r="Z711" s="71"/>
      <c r="AA711" s="83" t="s">
        <v>1523</v>
      </c>
      <c r="AB711" s="71" t="s">
        <v>144</v>
      </c>
      <c r="AC711" s="71"/>
      <c r="AD711" s="71" t="s">
        <v>1868</v>
      </c>
      <c r="AE711" s="69" t="s">
        <v>377</v>
      </c>
    </row>
    <row r="712" spans="1:31" ht="45" hidden="1">
      <c r="A712" t="str">
        <f t="shared" si="45"/>
        <v>FECIVEC082022</v>
      </c>
      <c r="B712" t="str">
        <f t="shared" si="46"/>
        <v>FECIVEC082023</v>
      </c>
      <c r="C712" t="str">
        <f t="shared" si="47"/>
        <v>FECIVEC082024</v>
      </c>
      <c r="D712" t="str">
        <f t="shared" si="48"/>
        <v>FECIVEC082025</v>
      </c>
      <c r="E712" t="str">
        <f t="shared" si="48"/>
        <v>FECIVEC082026</v>
      </c>
      <c r="F712" t="str">
        <f t="shared" si="48"/>
        <v>FECIVEC082027</v>
      </c>
      <c r="G712" t="s">
        <v>1866</v>
      </c>
      <c r="H712" t="s">
        <v>1519</v>
      </c>
      <c r="I712" s="38" t="str">
        <f>VLOOKUP(J712,Planilha2!B:C,2,0)</f>
        <v>EC08</v>
      </c>
      <c r="J712" s="87" t="s">
        <v>415</v>
      </c>
      <c r="K712" s="88" t="s">
        <v>145</v>
      </c>
      <c r="L712" s="89" t="s">
        <v>1528</v>
      </c>
      <c r="M712" s="87" t="s">
        <v>381</v>
      </c>
      <c r="N712" s="87" t="s">
        <v>1529</v>
      </c>
      <c r="O712" s="71" t="s">
        <v>1588</v>
      </c>
      <c r="P712" s="69" t="s">
        <v>44</v>
      </c>
      <c r="Q712" s="71">
        <v>100</v>
      </c>
      <c r="R712" s="71">
        <v>100</v>
      </c>
      <c r="S712" s="71">
        <v>100</v>
      </c>
      <c r="T712" s="71">
        <v>100</v>
      </c>
      <c r="U712" s="71">
        <v>100</v>
      </c>
      <c r="V712" s="71">
        <v>100</v>
      </c>
      <c r="W712" s="71">
        <v>100</v>
      </c>
      <c r="X712" s="71" t="s">
        <v>171</v>
      </c>
      <c r="Y712" s="71" t="s">
        <v>172</v>
      </c>
      <c r="Z712" s="71"/>
      <c r="AA712" s="83" t="s">
        <v>1523</v>
      </c>
      <c r="AB712" s="71" t="s">
        <v>144</v>
      </c>
      <c r="AC712" s="71"/>
      <c r="AD712" s="71" t="s">
        <v>1868</v>
      </c>
      <c r="AE712" s="69" t="s">
        <v>377</v>
      </c>
    </row>
    <row r="713" spans="1:31" ht="45" hidden="1">
      <c r="A713" t="str">
        <f t="shared" si="45"/>
        <v>FECIVEC282022</v>
      </c>
      <c r="B713" t="str">
        <f t="shared" si="46"/>
        <v>FECIVEC282023</v>
      </c>
      <c r="C713" t="str">
        <f t="shared" si="47"/>
        <v>FECIVEC282024</v>
      </c>
      <c r="D713" t="str">
        <f t="shared" si="48"/>
        <v>FECIVEC282025</v>
      </c>
      <c r="E713" t="str">
        <f t="shared" si="48"/>
        <v>FECIVEC282026</v>
      </c>
      <c r="F713" t="str">
        <f t="shared" si="48"/>
        <v>FECIVEC282027</v>
      </c>
      <c r="G713" t="s">
        <v>1866</v>
      </c>
      <c r="H713" t="s">
        <v>1519</v>
      </c>
      <c r="I713" s="38" t="str">
        <f>VLOOKUP(J713,Planilha2!B:C,2,0)</f>
        <v>EC28</v>
      </c>
      <c r="J713" s="87" t="s">
        <v>503</v>
      </c>
      <c r="K713" s="88" t="s">
        <v>165</v>
      </c>
      <c r="L713" s="89" t="s">
        <v>504</v>
      </c>
      <c r="M713" s="87" t="s">
        <v>381</v>
      </c>
      <c r="N713" s="87" t="s">
        <v>1530</v>
      </c>
      <c r="O713" s="71"/>
      <c r="P713" s="69" t="s">
        <v>44</v>
      </c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83" t="s">
        <v>1523</v>
      </c>
      <c r="AB713" s="71"/>
      <c r="AC713" s="71"/>
      <c r="AD713" s="71"/>
      <c r="AE713" s="69" t="s">
        <v>377</v>
      </c>
    </row>
    <row r="714" spans="1:31" ht="45" hidden="1">
      <c r="A714" t="str">
        <f t="shared" si="45"/>
        <v>FECIVEC052022</v>
      </c>
      <c r="B714" t="str">
        <f t="shared" si="46"/>
        <v>FECIVEC052023</v>
      </c>
      <c r="C714" t="str">
        <f t="shared" si="47"/>
        <v>FECIVEC052024</v>
      </c>
      <c r="D714" t="str">
        <f t="shared" si="48"/>
        <v>FECIVEC052025</v>
      </c>
      <c r="E714" t="str">
        <f t="shared" si="48"/>
        <v>FECIVEC052026</v>
      </c>
      <c r="F714" t="str">
        <f t="shared" si="48"/>
        <v>FECIVEC052027</v>
      </c>
      <c r="G714" t="s">
        <v>1866</v>
      </c>
      <c r="H714" t="s">
        <v>1519</v>
      </c>
      <c r="I714" s="38" t="str">
        <f>VLOOKUP(J714,Planilha2!B:C,2,0)</f>
        <v>EC05</v>
      </c>
      <c r="J714" s="80" t="s">
        <v>403</v>
      </c>
      <c r="K714" s="88" t="s">
        <v>165</v>
      </c>
      <c r="L714" s="80" t="s">
        <v>404</v>
      </c>
      <c r="M714" s="80" t="s">
        <v>164</v>
      </c>
      <c r="N714" s="80" t="s">
        <v>1529</v>
      </c>
      <c r="O714" s="71"/>
      <c r="P714" s="69" t="s">
        <v>309</v>
      </c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83" t="s">
        <v>1523</v>
      </c>
      <c r="AB714" s="71"/>
      <c r="AC714" s="71"/>
      <c r="AD714" s="71"/>
      <c r="AE714" s="69" t="s">
        <v>377</v>
      </c>
    </row>
    <row r="715" spans="1:31" ht="45" hidden="1">
      <c r="A715" t="str">
        <f t="shared" si="45"/>
        <v>FECIVEC072022</v>
      </c>
      <c r="B715" t="str">
        <f t="shared" si="46"/>
        <v>FECIVEC072023</v>
      </c>
      <c r="C715" t="str">
        <f t="shared" si="47"/>
        <v>FECIVEC072024</v>
      </c>
      <c r="D715" t="str">
        <f t="shared" si="48"/>
        <v>FECIVEC072025</v>
      </c>
      <c r="E715" t="str">
        <f t="shared" si="48"/>
        <v>FECIVEC072026</v>
      </c>
      <c r="F715" t="str">
        <f t="shared" si="48"/>
        <v>FECIVEC072027</v>
      </c>
      <c r="G715" t="s">
        <v>1866</v>
      </c>
      <c r="H715" t="s">
        <v>1519</v>
      </c>
      <c r="I715" s="38" t="str">
        <f>VLOOKUP(J715,Planilha2!B:C,2,0)</f>
        <v>EC07</v>
      </c>
      <c r="J715" s="87" t="s">
        <v>1534</v>
      </c>
      <c r="K715" s="88" t="s">
        <v>165</v>
      </c>
      <c r="L715" s="89" t="s">
        <v>1535</v>
      </c>
      <c r="M715" s="87" t="s">
        <v>381</v>
      </c>
      <c r="N715" s="87" t="s">
        <v>1529</v>
      </c>
      <c r="O715" s="71"/>
      <c r="P715" s="69" t="s">
        <v>44</v>
      </c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83" t="s">
        <v>1523</v>
      </c>
      <c r="AB715" s="71"/>
      <c r="AC715" s="71"/>
      <c r="AD715" s="71"/>
      <c r="AE715" s="69" t="s">
        <v>377</v>
      </c>
    </row>
    <row r="716" spans="1:31" ht="45" hidden="1">
      <c r="A716" t="str">
        <f t="shared" si="45"/>
        <v>FECIVEC332022</v>
      </c>
      <c r="B716" t="str">
        <f t="shared" si="46"/>
        <v>FECIVEC332023</v>
      </c>
      <c r="C716" t="str">
        <f t="shared" si="47"/>
        <v>FECIVEC332024</v>
      </c>
      <c r="D716" t="str">
        <f t="shared" si="48"/>
        <v>FECIVEC332025</v>
      </c>
      <c r="E716" t="str">
        <f t="shared" si="48"/>
        <v>FECIVEC332026</v>
      </c>
      <c r="F716" t="str">
        <f t="shared" si="48"/>
        <v>FECIVEC332027</v>
      </c>
      <c r="G716" t="s">
        <v>1866</v>
      </c>
      <c r="H716" t="s">
        <v>1519</v>
      </c>
      <c r="I716" s="38" t="str">
        <f>VLOOKUP(J716,Planilha2!B:C,2,0)</f>
        <v>EC33</v>
      </c>
      <c r="J716" s="87" t="s">
        <v>527</v>
      </c>
      <c r="K716" s="88" t="s">
        <v>165</v>
      </c>
      <c r="L716" s="87" t="s">
        <v>528</v>
      </c>
      <c r="M716" s="88" t="s">
        <v>164</v>
      </c>
      <c r="N716" s="87" t="s">
        <v>1529</v>
      </c>
      <c r="O716" s="71"/>
      <c r="P716" s="69" t="s">
        <v>530</v>
      </c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83" t="s">
        <v>1523</v>
      </c>
      <c r="AB716" s="71"/>
      <c r="AC716" s="71"/>
      <c r="AD716" s="71"/>
      <c r="AE716" s="69" t="s">
        <v>377</v>
      </c>
    </row>
    <row r="717" spans="1:31" ht="45" hidden="1">
      <c r="A717" t="str">
        <f t="shared" si="45"/>
        <v>FECIVGP012022</v>
      </c>
      <c r="B717" t="str">
        <f t="shared" si="46"/>
        <v>FECIVGP012023</v>
      </c>
      <c r="C717" t="str">
        <f t="shared" si="47"/>
        <v>FECIVGP012024</v>
      </c>
      <c r="D717" t="str">
        <f t="shared" si="48"/>
        <v>FECIVGP012025</v>
      </c>
      <c r="E717" t="str">
        <f t="shared" si="48"/>
        <v>FECIVGP012026</v>
      </c>
      <c r="F717" t="str">
        <f t="shared" si="48"/>
        <v>FECIVGP012027</v>
      </c>
      <c r="G717" t="s">
        <v>1866</v>
      </c>
      <c r="H717" t="s">
        <v>1536</v>
      </c>
      <c r="I717" s="38" t="str">
        <f>VLOOKUP(J717,Planilha2!B:C,2,0)</f>
        <v>GP01</v>
      </c>
      <c r="J717" s="69" t="s">
        <v>552</v>
      </c>
      <c r="K717" s="69" t="s">
        <v>145</v>
      </c>
      <c r="L717" s="69" t="s">
        <v>1537</v>
      </c>
      <c r="M717" s="80" t="s">
        <v>139</v>
      </c>
      <c r="N717" s="78" t="s">
        <v>558</v>
      </c>
      <c r="O717" s="71" t="s">
        <v>1538</v>
      </c>
      <c r="P717" s="69" t="s">
        <v>44</v>
      </c>
      <c r="Q717" s="71">
        <v>24.07</v>
      </c>
      <c r="R717" s="71">
        <v>30</v>
      </c>
      <c r="S717" s="71">
        <v>30</v>
      </c>
      <c r="T717" s="71">
        <v>30</v>
      </c>
      <c r="U717" s="71">
        <v>30</v>
      </c>
      <c r="V717" s="71">
        <v>30</v>
      </c>
      <c r="W717" s="71">
        <v>30</v>
      </c>
      <c r="X717" s="71" t="s">
        <v>171</v>
      </c>
      <c r="Y717" s="71" t="s">
        <v>172</v>
      </c>
      <c r="Z717" s="71"/>
      <c r="AA717" s="69" t="s">
        <v>555</v>
      </c>
      <c r="AB717" s="71" t="s">
        <v>144</v>
      </c>
      <c r="AC717" s="71"/>
      <c r="AD717" s="71" t="s">
        <v>1868</v>
      </c>
      <c r="AE717" s="69" t="s">
        <v>551</v>
      </c>
    </row>
    <row r="718" spans="1:31" ht="45" hidden="1">
      <c r="A718" t="str">
        <f t="shared" si="45"/>
        <v>FECIVGP022022</v>
      </c>
      <c r="B718" t="str">
        <f t="shared" si="46"/>
        <v>FECIVGP022023</v>
      </c>
      <c r="C718" t="str">
        <f t="shared" si="47"/>
        <v>FECIVGP022024</v>
      </c>
      <c r="D718" t="str">
        <f t="shared" si="48"/>
        <v>FECIVGP022025</v>
      </c>
      <c r="E718" t="str">
        <f t="shared" si="48"/>
        <v>FECIVGP022026</v>
      </c>
      <c r="F718" t="str">
        <f t="shared" si="48"/>
        <v>FECIVGP022027</v>
      </c>
      <c r="G718" t="s">
        <v>1866</v>
      </c>
      <c r="H718" t="s">
        <v>1536</v>
      </c>
      <c r="I718" s="38" t="str">
        <f>VLOOKUP(J718,Planilha2!B:C,2,0)</f>
        <v>GP02</v>
      </c>
      <c r="J718" s="69" t="s">
        <v>560</v>
      </c>
      <c r="K718" s="69" t="s">
        <v>165</v>
      </c>
      <c r="L718" s="69" t="s">
        <v>1539</v>
      </c>
      <c r="M718" s="80" t="s">
        <v>139</v>
      </c>
      <c r="N718" s="78" t="s">
        <v>558</v>
      </c>
      <c r="O718" s="71" t="s">
        <v>1591</v>
      </c>
      <c r="P718" s="69" t="s">
        <v>44</v>
      </c>
      <c r="Q718" s="71">
        <v>98.15</v>
      </c>
      <c r="R718" s="71">
        <v>100</v>
      </c>
      <c r="S718" s="71">
        <v>100</v>
      </c>
      <c r="T718" s="71">
        <v>100</v>
      </c>
      <c r="U718" s="71">
        <v>100</v>
      </c>
      <c r="V718" s="71">
        <v>100</v>
      </c>
      <c r="W718" s="71">
        <v>100</v>
      </c>
      <c r="X718" s="71" t="s">
        <v>171</v>
      </c>
      <c r="Y718" s="71" t="s">
        <v>172</v>
      </c>
      <c r="Z718" s="71"/>
      <c r="AA718" s="69" t="s">
        <v>563</v>
      </c>
      <c r="AB718" s="71" t="s">
        <v>144</v>
      </c>
      <c r="AC718" s="71"/>
      <c r="AD718" s="71" t="s">
        <v>1868</v>
      </c>
      <c r="AE718" s="69" t="s">
        <v>551</v>
      </c>
    </row>
    <row r="719" spans="1:31" ht="45" hidden="1">
      <c r="A719" t="str">
        <f t="shared" si="45"/>
        <v>FECIVGP032022</v>
      </c>
      <c r="B719" t="str">
        <f t="shared" si="46"/>
        <v>FECIVGP032023</v>
      </c>
      <c r="C719" t="str">
        <f t="shared" si="47"/>
        <v>FECIVGP032024</v>
      </c>
      <c r="D719" t="str">
        <f t="shared" si="48"/>
        <v>FECIVGP032025</v>
      </c>
      <c r="E719" t="str">
        <f t="shared" si="48"/>
        <v>FECIVGP032026</v>
      </c>
      <c r="F719" t="str">
        <f t="shared" si="48"/>
        <v>FECIVGP032027</v>
      </c>
      <c r="G719" t="s">
        <v>1866</v>
      </c>
      <c r="H719" t="s">
        <v>1536</v>
      </c>
      <c r="I719" s="38" t="str">
        <f>VLOOKUP(J719,Planilha2!B:C,2,0)</f>
        <v>GP03</v>
      </c>
      <c r="J719" s="69" t="s">
        <v>567</v>
      </c>
      <c r="K719" s="69" t="s">
        <v>145</v>
      </c>
      <c r="L719" s="69"/>
      <c r="M719" s="80" t="s">
        <v>139</v>
      </c>
      <c r="N719" s="78" t="s">
        <v>558</v>
      </c>
      <c r="O719" s="71" t="s">
        <v>1540</v>
      </c>
      <c r="P719" s="69" t="s">
        <v>569</v>
      </c>
      <c r="Q719" s="71">
        <v>45</v>
      </c>
      <c r="R719" s="71">
        <v>45</v>
      </c>
      <c r="S719" s="71">
        <v>45</v>
      </c>
      <c r="T719" s="71">
        <v>45</v>
      </c>
      <c r="U719" s="71">
        <v>45</v>
      </c>
      <c r="V719" s="71">
        <v>45</v>
      </c>
      <c r="W719" s="71">
        <v>45</v>
      </c>
      <c r="X719" s="71" t="s">
        <v>171</v>
      </c>
      <c r="Y719" s="71" t="s">
        <v>172</v>
      </c>
      <c r="Z719" s="71"/>
      <c r="AA719" s="80" t="s">
        <v>570</v>
      </c>
      <c r="AB719" s="71" t="s">
        <v>144</v>
      </c>
      <c r="AC719" s="71"/>
      <c r="AD719" s="71" t="s">
        <v>1868</v>
      </c>
      <c r="AE719" s="69" t="s">
        <v>551</v>
      </c>
    </row>
    <row r="720" spans="1:31" ht="45" hidden="1">
      <c r="A720" t="str">
        <f t="shared" si="45"/>
        <v>FECIVGP042022</v>
      </c>
      <c r="B720" t="str">
        <f t="shared" si="46"/>
        <v>FECIVGP042023</v>
      </c>
      <c r="C720" t="str">
        <f t="shared" si="47"/>
        <v>FECIVGP042024</v>
      </c>
      <c r="D720" t="str">
        <f t="shared" si="48"/>
        <v>FECIVGP042025</v>
      </c>
      <c r="E720" t="str">
        <f t="shared" si="48"/>
        <v>FECIVGP042026</v>
      </c>
      <c r="F720" t="str">
        <f t="shared" si="48"/>
        <v>FECIVGP042027</v>
      </c>
      <c r="G720" t="s">
        <v>1866</v>
      </c>
      <c r="H720" t="s">
        <v>1536</v>
      </c>
      <c r="I720" s="38" t="str">
        <f>VLOOKUP(J720,Planilha2!B:C,2,0)</f>
        <v>GP04</v>
      </c>
      <c r="J720" s="69" t="s">
        <v>574</v>
      </c>
      <c r="K720" s="69" t="s">
        <v>165</v>
      </c>
      <c r="L720" s="69"/>
      <c r="M720" s="78" t="s">
        <v>164</v>
      </c>
      <c r="N720" s="78" t="s">
        <v>558</v>
      </c>
      <c r="O720" s="71"/>
      <c r="P720" s="69" t="s">
        <v>44</v>
      </c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69" t="s">
        <v>1541</v>
      </c>
      <c r="AB720" s="71"/>
      <c r="AC720" s="71"/>
      <c r="AD720" s="71"/>
      <c r="AE720" s="69" t="s">
        <v>551</v>
      </c>
    </row>
    <row r="721" spans="1:31" ht="45" hidden="1">
      <c r="A721" t="str">
        <f t="shared" si="45"/>
        <v>FECIVGP052022</v>
      </c>
      <c r="B721" t="str">
        <f t="shared" si="46"/>
        <v>FECIVGP052023</v>
      </c>
      <c r="C721" t="str">
        <f t="shared" si="47"/>
        <v>FECIVGP052024</v>
      </c>
      <c r="D721" t="str">
        <f t="shared" si="48"/>
        <v>FECIVGP052025</v>
      </c>
      <c r="E721" t="str">
        <f t="shared" si="48"/>
        <v>FECIVGP052026</v>
      </c>
      <c r="F721" t="str">
        <f t="shared" si="48"/>
        <v>FECIVGP052027</v>
      </c>
      <c r="G721" t="s">
        <v>1866</v>
      </c>
      <c r="H721" t="s">
        <v>1536</v>
      </c>
      <c r="I721" s="38" t="str">
        <f>VLOOKUP(J721,Planilha2!B:C,2,0)</f>
        <v>GP05</v>
      </c>
      <c r="J721" s="69" t="s">
        <v>577</v>
      </c>
      <c r="K721" s="69" t="s">
        <v>165</v>
      </c>
      <c r="L721" s="69"/>
      <c r="M721" s="78" t="s">
        <v>164</v>
      </c>
      <c r="N721" s="78" t="s">
        <v>558</v>
      </c>
      <c r="O721" s="71"/>
      <c r="P721" s="69" t="s">
        <v>44</v>
      </c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69" t="s">
        <v>1542</v>
      </c>
      <c r="AB721" s="71"/>
      <c r="AC721" s="71"/>
      <c r="AD721" s="71"/>
      <c r="AE721" s="69" t="s">
        <v>551</v>
      </c>
    </row>
    <row r="722" spans="1:31" ht="45" hidden="1">
      <c r="A722" t="str">
        <f t="shared" si="45"/>
        <v>FECIVGP062022</v>
      </c>
      <c r="B722" t="str">
        <f t="shared" si="46"/>
        <v>FECIVGP062023</v>
      </c>
      <c r="C722" t="str">
        <f t="shared" si="47"/>
        <v>FECIVGP062024</v>
      </c>
      <c r="D722" t="str">
        <f t="shared" si="48"/>
        <v>FECIVGP062025</v>
      </c>
      <c r="E722" t="str">
        <f t="shared" si="48"/>
        <v>FECIVGP062026</v>
      </c>
      <c r="F722" t="str">
        <f t="shared" si="48"/>
        <v>FECIVGP062027</v>
      </c>
      <c r="G722" t="s">
        <v>1866</v>
      </c>
      <c r="H722" t="s">
        <v>1536</v>
      </c>
      <c r="I722" s="38" t="str">
        <f>VLOOKUP(J722,Planilha2!B:C,2,0)</f>
        <v>GP06</v>
      </c>
      <c r="J722" s="69" t="s">
        <v>579</v>
      </c>
      <c r="K722" s="69" t="s">
        <v>165</v>
      </c>
      <c r="L722" s="69"/>
      <c r="M722" s="78" t="s">
        <v>164</v>
      </c>
      <c r="N722" s="78" t="s">
        <v>558</v>
      </c>
      <c r="O722" s="71" t="s">
        <v>1543</v>
      </c>
      <c r="P722" s="69" t="s">
        <v>44</v>
      </c>
      <c r="Q722" s="71">
        <v>4.5999999999999996</v>
      </c>
      <c r="R722" s="71">
        <v>5</v>
      </c>
      <c r="S722" s="71">
        <v>5</v>
      </c>
      <c r="T722" s="71">
        <v>5</v>
      </c>
      <c r="U722" s="71">
        <v>5</v>
      </c>
      <c r="V722" s="71">
        <v>5</v>
      </c>
      <c r="W722" s="71">
        <v>5</v>
      </c>
      <c r="X722" s="71" t="s">
        <v>171</v>
      </c>
      <c r="Y722" s="71" t="s">
        <v>172</v>
      </c>
      <c r="Z722" s="71"/>
      <c r="AA722" s="69" t="s">
        <v>555</v>
      </c>
      <c r="AB722" s="71" t="s">
        <v>144</v>
      </c>
      <c r="AC722" s="71"/>
      <c r="AD722" s="71" t="s">
        <v>1868</v>
      </c>
      <c r="AE722" s="69" t="s">
        <v>551</v>
      </c>
    </row>
    <row r="723" spans="1:31" ht="45" hidden="1">
      <c r="A723" t="str">
        <f t="shared" si="45"/>
        <v>FECIVGP072022</v>
      </c>
      <c r="B723" t="str">
        <f t="shared" si="46"/>
        <v>FECIVGP072023</v>
      </c>
      <c r="C723" t="str">
        <f t="shared" si="47"/>
        <v>FECIVGP072024</v>
      </c>
      <c r="D723" t="str">
        <f t="shared" si="48"/>
        <v>FECIVGP072025</v>
      </c>
      <c r="E723" t="str">
        <f t="shared" si="48"/>
        <v>FECIVGP072026</v>
      </c>
      <c r="F723" t="str">
        <f t="shared" si="48"/>
        <v>FECIVGP072027</v>
      </c>
      <c r="G723" t="s">
        <v>1866</v>
      </c>
      <c r="H723" t="s">
        <v>1536</v>
      </c>
      <c r="I723" s="38" t="str">
        <f>VLOOKUP(J723,Planilha2!B:C,2,0)</f>
        <v>GP07</v>
      </c>
      <c r="J723" s="69" t="s">
        <v>583</v>
      </c>
      <c r="K723" s="69" t="s">
        <v>165</v>
      </c>
      <c r="L723" s="69"/>
      <c r="M723" s="78" t="s">
        <v>164</v>
      </c>
      <c r="N723" s="78" t="s">
        <v>558</v>
      </c>
      <c r="O723" s="71" t="s">
        <v>1544</v>
      </c>
      <c r="P723" s="69" t="s">
        <v>44</v>
      </c>
      <c r="Q723" s="71">
        <v>2.09</v>
      </c>
      <c r="R723" s="71">
        <v>3</v>
      </c>
      <c r="S723" s="71">
        <v>3</v>
      </c>
      <c r="T723" s="71">
        <v>3</v>
      </c>
      <c r="U723" s="71">
        <v>3</v>
      </c>
      <c r="V723" s="71">
        <v>3</v>
      </c>
      <c r="W723" s="71">
        <v>3</v>
      </c>
      <c r="X723" s="71" t="s">
        <v>171</v>
      </c>
      <c r="Y723" s="71" t="s">
        <v>172</v>
      </c>
      <c r="Z723" s="71"/>
      <c r="AA723" s="69" t="s">
        <v>555</v>
      </c>
      <c r="AB723" s="71" t="s">
        <v>144</v>
      </c>
      <c r="AC723" s="71"/>
      <c r="AD723" s="71" t="s">
        <v>1868</v>
      </c>
      <c r="AE723" s="69" t="s">
        <v>551</v>
      </c>
    </row>
    <row r="724" spans="1:31" ht="60" hidden="1">
      <c r="A724" t="str">
        <f t="shared" si="45"/>
        <v>FECIVI012022</v>
      </c>
      <c r="B724" t="str">
        <f t="shared" si="46"/>
        <v>FECIVI012023</v>
      </c>
      <c r="C724" t="str">
        <f t="shared" si="47"/>
        <v>FECIVI012024</v>
      </c>
      <c r="D724" t="str">
        <f t="shared" si="48"/>
        <v>FECIVI012025</v>
      </c>
      <c r="E724" t="str">
        <f t="shared" si="48"/>
        <v>FECIVI012026</v>
      </c>
      <c r="F724" t="str">
        <f t="shared" si="48"/>
        <v>FECIVI012027</v>
      </c>
      <c r="G724" t="s">
        <v>1866</v>
      </c>
      <c r="H724" t="s">
        <v>1545</v>
      </c>
      <c r="I724" s="38" t="str">
        <f>VLOOKUP(J724,Planilha2!B:C,2,0)</f>
        <v>I01</v>
      </c>
      <c r="J724" s="87" t="s">
        <v>923</v>
      </c>
      <c r="K724" s="87" t="s">
        <v>145</v>
      </c>
      <c r="L724" s="87" t="s">
        <v>924</v>
      </c>
      <c r="M724" s="87" t="s">
        <v>926</v>
      </c>
      <c r="N724" s="92" t="s">
        <v>164</v>
      </c>
      <c r="O724" s="71" t="s">
        <v>1656</v>
      </c>
      <c r="P724" s="69" t="s">
        <v>749</v>
      </c>
      <c r="Q724" s="71">
        <v>5</v>
      </c>
      <c r="R724" s="71">
        <v>5</v>
      </c>
      <c r="S724" s="71">
        <v>5</v>
      </c>
      <c r="T724" s="71">
        <v>5</v>
      </c>
      <c r="U724" s="71">
        <v>5</v>
      </c>
      <c r="V724" s="71">
        <v>5</v>
      </c>
      <c r="W724" s="71">
        <v>5</v>
      </c>
      <c r="X724" s="71" t="s">
        <v>142</v>
      </c>
      <c r="Y724" s="71" t="s">
        <v>172</v>
      </c>
      <c r="Z724" s="71"/>
      <c r="AA724" s="80" t="s">
        <v>1547</v>
      </c>
      <c r="AB724" s="71" t="s">
        <v>144</v>
      </c>
      <c r="AC724" s="71"/>
      <c r="AD724" s="71" t="s">
        <v>1869</v>
      </c>
      <c r="AE724" s="69" t="s">
        <v>922</v>
      </c>
    </row>
    <row r="725" spans="1:31" ht="60" hidden="1">
      <c r="A725" t="str">
        <f t="shared" si="45"/>
        <v>FECIVI022022</v>
      </c>
      <c r="B725" t="str">
        <f t="shared" si="46"/>
        <v>FECIVI022023</v>
      </c>
      <c r="C725" t="str">
        <f t="shared" si="47"/>
        <v>FECIVI022024</v>
      </c>
      <c r="D725" t="str">
        <f t="shared" si="48"/>
        <v>FECIVI022025</v>
      </c>
      <c r="E725" t="str">
        <f t="shared" si="48"/>
        <v>FECIVI022026</v>
      </c>
      <c r="F725" t="str">
        <f t="shared" si="48"/>
        <v>FECIVI022027</v>
      </c>
      <c r="G725" t="s">
        <v>1866</v>
      </c>
      <c r="H725" t="s">
        <v>1545</v>
      </c>
      <c r="I725" s="38" t="str">
        <f>VLOOKUP(J725,Planilha2!B:C,2,0)</f>
        <v>I02</v>
      </c>
      <c r="J725" s="87" t="s">
        <v>931</v>
      </c>
      <c r="K725" s="87" t="s">
        <v>145</v>
      </c>
      <c r="L725" s="87" t="s">
        <v>932</v>
      </c>
      <c r="M725" s="87" t="s">
        <v>926</v>
      </c>
      <c r="N725" s="92" t="s">
        <v>164</v>
      </c>
      <c r="O725" s="71" t="s">
        <v>1548</v>
      </c>
      <c r="P725" s="69" t="s">
        <v>749</v>
      </c>
      <c r="Q725" s="71">
        <v>2</v>
      </c>
      <c r="R725" s="71">
        <v>5</v>
      </c>
      <c r="S725" s="71">
        <v>5</v>
      </c>
      <c r="T725" s="71">
        <v>5</v>
      </c>
      <c r="U725" s="71">
        <v>5</v>
      </c>
      <c r="V725" s="71">
        <v>5</v>
      </c>
      <c r="W725" s="71">
        <v>5</v>
      </c>
      <c r="X725" s="71" t="s">
        <v>142</v>
      </c>
      <c r="Y725" s="71" t="s">
        <v>172</v>
      </c>
      <c r="Z725" s="71"/>
      <c r="AA725" s="80" t="s">
        <v>1547</v>
      </c>
      <c r="AB725" s="71" t="s">
        <v>144</v>
      </c>
      <c r="AC725" s="71"/>
      <c r="AD725" s="71" t="s">
        <v>1869</v>
      </c>
      <c r="AE725" s="69" t="s">
        <v>922</v>
      </c>
    </row>
    <row r="726" spans="1:31" ht="60" hidden="1">
      <c r="A726" t="str">
        <f t="shared" si="45"/>
        <v>FECIVI052022</v>
      </c>
      <c r="B726" t="str">
        <f t="shared" si="46"/>
        <v>FECIVI052023</v>
      </c>
      <c r="C726" t="str">
        <f t="shared" si="47"/>
        <v>FECIVI052024</v>
      </c>
      <c r="D726" t="str">
        <f t="shared" si="48"/>
        <v>FECIVI052025</v>
      </c>
      <c r="E726" t="str">
        <f t="shared" si="48"/>
        <v>FECIVI052026</v>
      </c>
      <c r="F726" t="str">
        <f t="shared" si="48"/>
        <v>FECIVI052027</v>
      </c>
      <c r="G726" t="s">
        <v>1866</v>
      </c>
      <c r="H726" t="s">
        <v>1545</v>
      </c>
      <c r="I726" s="38" t="str">
        <f>VLOOKUP(J726,Planilha2!B:C,2,0)</f>
        <v>I05</v>
      </c>
      <c r="J726" s="87" t="s">
        <v>948</v>
      </c>
      <c r="K726" s="87" t="s">
        <v>145</v>
      </c>
      <c r="L726" s="87" t="s">
        <v>949</v>
      </c>
      <c r="M726" s="87" t="s">
        <v>926</v>
      </c>
      <c r="N726" s="92" t="s">
        <v>164</v>
      </c>
      <c r="O726" s="71" t="s">
        <v>1549</v>
      </c>
      <c r="P726" s="69" t="s">
        <v>749</v>
      </c>
      <c r="Q726" s="71">
        <v>3</v>
      </c>
      <c r="R726" s="71">
        <v>3</v>
      </c>
      <c r="S726" s="71">
        <v>3</v>
      </c>
      <c r="T726" s="71">
        <v>3</v>
      </c>
      <c r="U726" s="71">
        <v>3</v>
      </c>
      <c r="V726" s="71">
        <v>3</v>
      </c>
      <c r="W726" s="71">
        <v>3</v>
      </c>
      <c r="X726" s="71" t="s">
        <v>142</v>
      </c>
      <c r="Y726" s="71" t="s">
        <v>172</v>
      </c>
      <c r="Z726" s="71"/>
      <c r="AA726" s="80" t="s">
        <v>1547</v>
      </c>
      <c r="AB726" s="71" t="s">
        <v>144</v>
      </c>
      <c r="AC726" s="71"/>
      <c r="AD726" s="71" t="s">
        <v>1869</v>
      </c>
      <c r="AE726" s="69" t="s">
        <v>922</v>
      </c>
    </row>
    <row r="727" spans="1:31" ht="60" hidden="1">
      <c r="A727" t="str">
        <f t="shared" si="45"/>
        <v>FECIVI062022</v>
      </c>
      <c r="B727" t="str">
        <f t="shared" si="46"/>
        <v>FECIVI062023</v>
      </c>
      <c r="C727" t="str">
        <f t="shared" si="47"/>
        <v>FECIVI062024</v>
      </c>
      <c r="D727" t="str">
        <f t="shared" si="48"/>
        <v>FECIVI062025</v>
      </c>
      <c r="E727" t="str">
        <f t="shared" si="48"/>
        <v>FECIVI062026</v>
      </c>
      <c r="F727" t="str">
        <f t="shared" si="48"/>
        <v>FECIVI062027</v>
      </c>
      <c r="G727" t="s">
        <v>1866</v>
      </c>
      <c r="H727" t="s">
        <v>1545</v>
      </c>
      <c r="I727" s="38" t="str">
        <f>VLOOKUP(J727,Planilha2!B:C,2,0)</f>
        <v>I06</v>
      </c>
      <c r="J727" s="87" t="s">
        <v>954</v>
      </c>
      <c r="K727" s="87" t="s">
        <v>145</v>
      </c>
      <c r="L727" s="87" t="s">
        <v>955</v>
      </c>
      <c r="M727" s="87" t="s">
        <v>926</v>
      </c>
      <c r="N727" s="92" t="s">
        <v>164</v>
      </c>
      <c r="O727" s="71" t="s">
        <v>1550</v>
      </c>
      <c r="P727" s="69" t="s">
        <v>749</v>
      </c>
      <c r="Q727" s="71">
        <v>0</v>
      </c>
      <c r="R727" s="71">
        <v>2</v>
      </c>
      <c r="S727" s="71">
        <v>2</v>
      </c>
      <c r="T727" s="71">
        <v>3</v>
      </c>
      <c r="U727" s="71">
        <v>4</v>
      </c>
      <c r="V727" s="71">
        <v>5</v>
      </c>
      <c r="W727" s="71">
        <v>5</v>
      </c>
      <c r="X727" s="71" t="s">
        <v>142</v>
      </c>
      <c r="Y727" s="71" t="s">
        <v>172</v>
      </c>
      <c r="Z727" s="71"/>
      <c r="AA727" s="80" t="s">
        <v>1547</v>
      </c>
      <c r="AB727" s="71" t="s">
        <v>144</v>
      </c>
      <c r="AC727" s="71"/>
      <c r="AD727" s="71" t="s">
        <v>1869</v>
      </c>
      <c r="AE727" s="69" t="s">
        <v>922</v>
      </c>
    </row>
    <row r="728" spans="1:31" ht="60" hidden="1">
      <c r="A728" t="str">
        <f t="shared" si="45"/>
        <v>FECIVI072022</v>
      </c>
      <c r="B728" t="str">
        <f t="shared" si="46"/>
        <v>FECIVI072023</v>
      </c>
      <c r="C728" t="str">
        <f t="shared" si="47"/>
        <v>FECIVI072024</v>
      </c>
      <c r="D728" t="str">
        <f t="shared" si="48"/>
        <v>FECIVI072025</v>
      </c>
      <c r="E728" t="str">
        <f t="shared" si="48"/>
        <v>FECIVI072026</v>
      </c>
      <c r="F728" t="str">
        <f t="shared" si="48"/>
        <v>FECIVI072027</v>
      </c>
      <c r="G728" t="s">
        <v>1866</v>
      </c>
      <c r="H728" t="s">
        <v>1545</v>
      </c>
      <c r="I728" s="38" t="str">
        <f>VLOOKUP(J728,Planilha2!B:C,2,0)</f>
        <v>I07</v>
      </c>
      <c r="J728" s="87" t="s">
        <v>958</v>
      </c>
      <c r="K728" s="87" t="s">
        <v>145</v>
      </c>
      <c r="L728" s="87" t="s">
        <v>959</v>
      </c>
      <c r="M728" s="87" t="s">
        <v>926</v>
      </c>
      <c r="N728" s="92" t="s">
        <v>164</v>
      </c>
      <c r="O728" s="71" t="s">
        <v>1552</v>
      </c>
      <c r="P728" s="69" t="s">
        <v>749</v>
      </c>
      <c r="Q728" s="71">
        <v>0</v>
      </c>
      <c r="R728" s="71">
        <v>1</v>
      </c>
      <c r="S728" s="71">
        <v>1</v>
      </c>
      <c r="T728" s="71">
        <v>2</v>
      </c>
      <c r="U728" s="71">
        <v>2</v>
      </c>
      <c r="V728" s="71">
        <v>3</v>
      </c>
      <c r="W728" s="71">
        <v>3</v>
      </c>
      <c r="X728" s="71" t="s">
        <v>142</v>
      </c>
      <c r="Y728" s="71" t="s">
        <v>172</v>
      </c>
      <c r="Z728" s="71"/>
      <c r="AA728" s="80" t="s">
        <v>1547</v>
      </c>
      <c r="AB728" s="71" t="s">
        <v>144</v>
      </c>
      <c r="AC728" s="71"/>
      <c r="AD728" s="71" t="s">
        <v>1869</v>
      </c>
      <c r="AE728" s="69" t="s">
        <v>922</v>
      </c>
    </row>
    <row r="729" spans="1:31" ht="60" hidden="1">
      <c r="A729" t="str">
        <f t="shared" si="45"/>
        <v>FECIVI082022</v>
      </c>
      <c r="B729" t="str">
        <f t="shared" si="46"/>
        <v>FECIVI082023</v>
      </c>
      <c r="C729" t="str">
        <f t="shared" si="47"/>
        <v>FECIVI082024</v>
      </c>
      <c r="D729" t="str">
        <f t="shared" si="48"/>
        <v>FECIVI082025</v>
      </c>
      <c r="E729" t="str">
        <f t="shared" si="48"/>
        <v>FECIVI082026</v>
      </c>
      <c r="F729" t="str">
        <f t="shared" si="48"/>
        <v>FECIVI082027</v>
      </c>
      <c r="G729" t="s">
        <v>1866</v>
      </c>
      <c r="H729" t="s">
        <v>1545</v>
      </c>
      <c r="I729" s="38" t="str">
        <f>VLOOKUP(J729,Planilha2!B:C,2,0)</f>
        <v>I08</v>
      </c>
      <c r="J729" s="87" t="s">
        <v>964</v>
      </c>
      <c r="K729" s="87" t="s">
        <v>145</v>
      </c>
      <c r="L729" s="87" t="s">
        <v>965</v>
      </c>
      <c r="M729" s="87" t="s">
        <v>926</v>
      </c>
      <c r="N729" s="92" t="s">
        <v>164</v>
      </c>
      <c r="O729" s="71" t="s">
        <v>1553</v>
      </c>
      <c r="P729" s="69" t="s">
        <v>749</v>
      </c>
      <c r="Q729" s="71">
        <v>0</v>
      </c>
      <c r="R729" s="71">
        <v>1</v>
      </c>
      <c r="S729" s="71">
        <v>1</v>
      </c>
      <c r="T729" s="71">
        <v>2</v>
      </c>
      <c r="U729" s="71">
        <v>2</v>
      </c>
      <c r="V729" s="71">
        <v>3</v>
      </c>
      <c r="W729" s="71">
        <v>3</v>
      </c>
      <c r="X729" s="71" t="s">
        <v>142</v>
      </c>
      <c r="Y729" s="71" t="s">
        <v>172</v>
      </c>
      <c r="Z729" s="71"/>
      <c r="AA729" s="80" t="s">
        <v>1547</v>
      </c>
      <c r="AB729" s="71" t="s">
        <v>144</v>
      </c>
      <c r="AC729" s="71"/>
      <c r="AD729" s="71" t="s">
        <v>1869</v>
      </c>
      <c r="AE729" s="69" t="s">
        <v>922</v>
      </c>
    </row>
    <row r="730" spans="1:31" ht="60" hidden="1">
      <c r="A730" t="str">
        <f t="shared" si="45"/>
        <v>FECIVI122022</v>
      </c>
      <c r="B730" t="str">
        <f t="shared" si="46"/>
        <v>FECIVI122023</v>
      </c>
      <c r="C730" t="str">
        <f t="shared" si="47"/>
        <v>FECIVI122024</v>
      </c>
      <c r="D730" t="str">
        <f t="shared" si="48"/>
        <v>FECIVI122025</v>
      </c>
      <c r="E730" t="str">
        <f t="shared" si="48"/>
        <v>FECIVI122026</v>
      </c>
      <c r="F730" t="str">
        <f t="shared" si="48"/>
        <v>FECIVI122027</v>
      </c>
      <c r="G730" t="s">
        <v>1866</v>
      </c>
      <c r="H730" t="s">
        <v>1545</v>
      </c>
      <c r="I730" s="38" t="str">
        <f>VLOOKUP(J730,Planilha2!B:C,2,0)</f>
        <v>I12</v>
      </c>
      <c r="J730" s="87" t="s">
        <v>980</v>
      </c>
      <c r="K730" s="87" t="s">
        <v>145</v>
      </c>
      <c r="L730" s="87" t="s">
        <v>1554</v>
      </c>
      <c r="M730" s="87" t="s">
        <v>983</v>
      </c>
      <c r="N730" s="92" t="s">
        <v>164</v>
      </c>
      <c r="O730" s="71" t="s">
        <v>1595</v>
      </c>
      <c r="P730" s="69" t="s">
        <v>44</v>
      </c>
      <c r="Q730" s="71">
        <v>0</v>
      </c>
      <c r="R730" s="71">
        <v>5</v>
      </c>
      <c r="S730" s="71">
        <v>5</v>
      </c>
      <c r="T730" s="71">
        <v>10</v>
      </c>
      <c r="U730" s="71">
        <v>10</v>
      </c>
      <c r="V730" s="71">
        <v>10</v>
      </c>
      <c r="W730" s="71">
        <v>15</v>
      </c>
      <c r="X730" s="71" t="s">
        <v>142</v>
      </c>
      <c r="Y730" s="71" t="s">
        <v>172</v>
      </c>
      <c r="Z730" s="71"/>
      <c r="AA730" s="80" t="s">
        <v>1547</v>
      </c>
      <c r="AB730" s="71" t="s">
        <v>144</v>
      </c>
      <c r="AC730" s="71"/>
      <c r="AD730" s="71" t="s">
        <v>1869</v>
      </c>
      <c r="AE730" s="69" t="s">
        <v>922</v>
      </c>
    </row>
    <row r="731" spans="1:31" ht="60" hidden="1">
      <c r="A731" t="str">
        <f t="shared" si="45"/>
        <v>FECIVI132022</v>
      </c>
      <c r="B731" t="str">
        <f t="shared" si="46"/>
        <v>FECIVI132023</v>
      </c>
      <c r="C731" t="str">
        <f t="shared" si="47"/>
        <v>FECIVI132024</v>
      </c>
      <c r="D731" t="str">
        <f t="shared" si="48"/>
        <v>FECIVI132025</v>
      </c>
      <c r="E731" t="str">
        <f t="shared" si="48"/>
        <v>FECIVI132026</v>
      </c>
      <c r="F731" t="str">
        <f t="shared" si="48"/>
        <v>FECIVI132027</v>
      </c>
      <c r="G731" t="s">
        <v>1866</v>
      </c>
      <c r="H731" t="s">
        <v>1545</v>
      </c>
      <c r="I731" s="38" t="str">
        <f>VLOOKUP(J731,Planilha2!B:C,2,0)</f>
        <v>I13</v>
      </c>
      <c r="J731" s="87" t="s">
        <v>985</v>
      </c>
      <c r="K731" s="87" t="s">
        <v>145</v>
      </c>
      <c r="L731" s="87" t="s">
        <v>986</v>
      </c>
      <c r="M731" s="87" t="s">
        <v>988</v>
      </c>
      <c r="N731" s="87" t="s">
        <v>1021</v>
      </c>
      <c r="O731" s="71" t="s">
        <v>1661</v>
      </c>
      <c r="P731" s="69" t="s">
        <v>44</v>
      </c>
      <c r="Q731" s="71">
        <v>0</v>
      </c>
      <c r="R731" s="71">
        <v>0</v>
      </c>
      <c r="S731" s="71">
        <v>0</v>
      </c>
      <c r="T731" s="71">
        <v>0</v>
      </c>
      <c r="U731" s="71">
        <v>0</v>
      </c>
      <c r="V731" s="71">
        <v>0</v>
      </c>
      <c r="W731" s="71">
        <v>0</v>
      </c>
      <c r="X731" s="71" t="s">
        <v>363</v>
      </c>
      <c r="Y731" s="71" t="s">
        <v>172</v>
      </c>
      <c r="Z731" s="71"/>
      <c r="AA731" s="80" t="s">
        <v>1547</v>
      </c>
      <c r="AB731" s="71" t="s">
        <v>144</v>
      </c>
      <c r="AC731" s="71"/>
      <c r="AD731" s="71" t="s">
        <v>1869</v>
      </c>
      <c r="AE731" s="69" t="s">
        <v>922</v>
      </c>
    </row>
    <row r="732" spans="1:31" ht="45" hidden="1">
      <c r="A732" t="str">
        <f t="shared" si="45"/>
        <v>FEELTG072022</v>
      </c>
      <c r="B732" t="str">
        <f t="shared" si="46"/>
        <v>FEELTG072023</v>
      </c>
      <c r="C732" t="str">
        <f t="shared" si="47"/>
        <v>FEELTG072024</v>
      </c>
      <c r="D732" t="str">
        <f t="shared" si="48"/>
        <v>FEELTG072025</v>
      </c>
      <c r="E732" t="str">
        <f t="shared" si="48"/>
        <v>FEELTG072026</v>
      </c>
      <c r="F732" t="str">
        <f t="shared" si="48"/>
        <v>FEELTG072027</v>
      </c>
      <c r="G732" t="s">
        <v>1870</v>
      </c>
      <c r="H732" t="s">
        <v>1429</v>
      </c>
      <c r="I732" s="38" t="str">
        <f>VLOOKUP(J732,Planilha2!B:C,2,0)</f>
        <v>G07</v>
      </c>
      <c r="J732" s="63" t="s">
        <v>1430</v>
      </c>
      <c r="K732" s="63" t="s">
        <v>145</v>
      </c>
      <c r="L732" s="63" t="s">
        <v>1669</v>
      </c>
      <c r="M732" s="63" t="s">
        <v>715</v>
      </c>
      <c r="N732" s="63" t="s">
        <v>1431</v>
      </c>
      <c r="O732" s="111" t="s">
        <v>1432</v>
      </c>
      <c r="P732" s="63" t="s">
        <v>44</v>
      </c>
      <c r="Q732" s="112">
        <v>0.17</v>
      </c>
      <c r="R732" s="112">
        <v>0.17</v>
      </c>
      <c r="S732" s="112">
        <v>0.17</v>
      </c>
      <c r="T732" s="112">
        <v>0.18</v>
      </c>
      <c r="U732" s="112">
        <v>0.18</v>
      </c>
      <c r="V732" s="112">
        <v>0.19</v>
      </c>
      <c r="W732" s="112">
        <v>0.19</v>
      </c>
      <c r="X732" s="63" t="s">
        <v>142</v>
      </c>
      <c r="Y732" s="63" t="s">
        <v>172</v>
      </c>
      <c r="Z732" s="63" t="s">
        <v>1871</v>
      </c>
      <c r="AA732" s="63" t="s">
        <v>382</v>
      </c>
      <c r="AB732" s="63" t="s">
        <v>144</v>
      </c>
      <c r="AC732" s="63"/>
      <c r="AD732" s="63" t="s">
        <v>1870</v>
      </c>
      <c r="AE732" s="63" t="s">
        <v>1672</v>
      </c>
    </row>
    <row r="733" spans="1:31" ht="60" hidden="1">
      <c r="A733" t="str">
        <f t="shared" si="45"/>
        <v>FEELTG012022</v>
      </c>
      <c r="B733" t="str">
        <f t="shared" si="46"/>
        <v>FEELTG012023</v>
      </c>
      <c r="C733" t="str">
        <f t="shared" si="47"/>
        <v>FEELTG012024</v>
      </c>
      <c r="D733" t="str">
        <f t="shared" si="48"/>
        <v>FEELTG012025</v>
      </c>
      <c r="E733" t="str">
        <f t="shared" si="48"/>
        <v>FEELTG012026</v>
      </c>
      <c r="F733" t="str">
        <f t="shared" si="48"/>
        <v>FEELTG012027</v>
      </c>
      <c r="G733" t="s">
        <v>1870</v>
      </c>
      <c r="H733" t="s">
        <v>1429</v>
      </c>
      <c r="I733" s="38" t="str">
        <f>VLOOKUP(J733,Planilha2!B:C,2,0)</f>
        <v>G01</v>
      </c>
      <c r="J733" s="63" t="s">
        <v>41</v>
      </c>
      <c r="K733" s="63" t="s">
        <v>145</v>
      </c>
      <c r="L733" s="63" t="s">
        <v>1872</v>
      </c>
      <c r="M733" s="63" t="s">
        <v>715</v>
      </c>
      <c r="N733" s="63" t="s">
        <v>1431</v>
      </c>
      <c r="O733" s="111" t="s">
        <v>1435</v>
      </c>
      <c r="P733" s="63" t="s">
        <v>44</v>
      </c>
      <c r="Q733" s="113">
        <v>0.441</v>
      </c>
      <c r="R733" s="113">
        <v>0.441</v>
      </c>
      <c r="S733" s="113">
        <v>0.441</v>
      </c>
      <c r="T733" s="113">
        <v>0.44500000000000001</v>
      </c>
      <c r="U733" s="113">
        <v>0.44500000000000001</v>
      </c>
      <c r="V733" s="112">
        <v>0.45</v>
      </c>
      <c r="W733" s="112">
        <v>0.45</v>
      </c>
      <c r="X733" s="63" t="s">
        <v>142</v>
      </c>
      <c r="Y733" s="63" t="s">
        <v>172</v>
      </c>
      <c r="Z733" s="63" t="s">
        <v>1871</v>
      </c>
      <c r="AA733" s="63" t="s">
        <v>382</v>
      </c>
      <c r="AB733" s="63" t="s">
        <v>144</v>
      </c>
      <c r="AC733" s="63"/>
      <c r="AD733" s="63" t="s">
        <v>1870</v>
      </c>
      <c r="AE733" s="63" t="s">
        <v>1672</v>
      </c>
    </row>
    <row r="734" spans="1:31" ht="45" hidden="1">
      <c r="A734" t="str">
        <f t="shared" si="45"/>
        <v>FEELTG022022</v>
      </c>
      <c r="B734" t="str">
        <f t="shared" si="46"/>
        <v>FEELTG022023</v>
      </c>
      <c r="C734" t="str">
        <f t="shared" si="47"/>
        <v>FEELTG022024</v>
      </c>
      <c r="D734" t="str">
        <f t="shared" si="48"/>
        <v>FEELTG022025</v>
      </c>
      <c r="E734" t="str">
        <f t="shared" si="48"/>
        <v>FEELTG022026</v>
      </c>
      <c r="F734" t="str">
        <f t="shared" si="48"/>
        <v>FEELTG022027</v>
      </c>
      <c r="G734" t="s">
        <v>1870</v>
      </c>
      <c r="H734" t="s">
        <v>1429</v>
      </c>
      <c r="I734" s="38" t="str">
        <f>VLOOKUP(J734,Planilha2!B:C,2,0)</f>
        <v>G02</v>
      </c>
      <c r="J734" s="63" t="s">
        <v>1675</v>
      </c>
      <c r="K734" s="63" t="s">
        <v>145</v>
      </c>
      <c r="L734" s="63"/>
      <c r="M734" s="63" t="s">
        <v>717</v>
      </c>
      <c r="N734" s="63" t="s">
        <v>1431</v>
      </c>
      <c r="O734" s="111" t="s">
        <v>1561</v>
      </c>
      <c r="P734" s="63" t="s">
        <v>44</v>
      </c>
      <c r="Q734" s="113">
        <v>0.13700000000000001</v>
      </c>
      <c r="R734" s="113">
        <v>0.13700000000000001</v>
      </c>
      <c r="S734" s="113">
        <v>0.13700000000000001</v>
      </c>
      <c r="T734" s="113">
        <v>0.13500000000000001</v>
      </c>
      <c r="U734" s="113">
        <v>0.13500000000000001</v>
      </c>
      <c r="V734" s="113">
        <v>0.13100000000000001</v>
      </c>
      <c r="W734" s="113">
        <v>0.13100000000000001</v>
      </c>
      <c r="X734" s="63" t="s">
        <v>142</v>
      </c>
      <c r="Y734" s="63" t="s">
        <v>172</v>
      </c>
      <c r="Z734" s="63" t="s">
        <v>1871</v>
      </c>
      <c r="AA734" s="63" t="s">
        <v>382</v>
      </c>
      <c r="AB734" s="63" t="s">
        <v>144</v>
      </c>
      <c r="AC734" s="63"/>
      <c r="AD734" s="114" t="s">
        <v>1870</v>
      </c>
      <c r="AE734" s="63" t="s">
        <v>1672</v>
      </c>
    </row>
    <row r="735" spans="1:31" ht="45" hidden="1">
      <c r="A735" t="str">
        <f t="shared" si="45"/>
        <v>FEELTG032022</v>
      </c>
      <c r="B735" t="str">
        <f t="shared" si="46"/>
        <v>FEELTG032023</v>
      </c>
      <c r="C735" t="str">
        <f t="shared" si="47"/>
        <v>FEELTG032024</v>
      </c>
      <c r="D735" t="str">
        <f t="shared" si="48"/>
        <v>FEELTG032025</v>
      </c>
      <c r="E735" t="str">
        <f t="shared" si="48"/>
        <v>FEELTG032026</v>
      </c>
      <c r="F735" t="str">
        <f t="shared" si="48"/>
        <v>FEELTG032027</v>
      </c>
      <c r="G735" t="s">
        <v>1870</v>
      </c>
      <c r="H735" t="s">
        <v>1429</v>
      </c>
      <c r="I735" s="38" t="str">
        <f>VLOOKUP(J735,Planilha2!B:C,2,0)</f>
        <v>G03</v>
      </c>
      <c r="J735" s="63" t="s">
        <v>1677</v>
      </c>
      <c r="K735" s="63" t="s">
        <v>165</v>
      </c>
      <c r="L735" s="115" t="s">
        <v>1439</v>
      </c>
      <c r="M735" s="63" t="s">
        <v>717</v>
      </c>
      <c r="N735" s="63" t="s">
        <v>1431</v>
      </c>
      <c r="O735" s="111" t="s">
        <v>1563</v>
      </c>
      <c r="P735" s="63" t="s">
        <v>44</v>
      </c>
      <c r="Q735" s="113">
        <v>0.1552</v>
      </c>
      <c r="R735" s="113">
        <v>0.1552</v>
      </c>
      <c r="S735" s="113">
        <v>0.1552</v>
      </c>
      <c r="T735" s="113">
        <v>0.153</v>
      </c>
      <c r="U735" s="113">
        <v>0.153</v>
      </c>
      <c r="V735" s="113">
        <v>0.14899999999999999</v>
      </c>
      <c r="W735" s="113">
        <v>0.14899999999999999</v>
      </c>
      <c r="X735" s="63" t="s">
        <v>142</v>
      </c>
      <c r="Y735" s="63" t="s">
        <v>172</v>
      </c>
      <c r="Z735" s="63" t="s">
        <v>1871</v>
      </c>
      <c r="AA735" s="63" t="s">
        <v>382</v>
      </c>
      <c r="AB735" s="63" t="s">
        <v>144</v>
      </c>
      <c r="AC735" s="63"/>
      <c r="AD735" s="63" t="s">
        <v>1870</v>
      </c>
      <c r="AE735" s="63" t="s">
        <v>1672</v>
      </c>
    </row>
    <row r="736" spans="1:31" ht="45" hidden="1">
      <c r="A736" t="str">
        <f t="shared" si="45"/>
        <v>FEELTG042022</v>
      </c>
      <c r="B736" t="str">
        <f t="shared" si="46"/>
        <v>FEELTG042023</v>
      </c>
      <c r="C736" t="str">
        <f t="shared" si="47"/>
        <v>FEELTG042024</v>
      </c>
      <c r="D736" t="str">
        <f t="shared" si="48"/>
        <v>FEELTG042025</v>
      </c>
      <c r="E736" t="str">
        <f t="shared" si="48"/>
        <v>FEELTG042026</v>
      </c>
      <c r="F736" t="str">
        <f t="shared" si="48"/>
        <v>FEELTG042027</v>
      </c>
      <c r="G736" t="s">
        <v>1870</v>
      </c>
      <c r="H736" t="s">
        <v>1429</v>
      </c>
      <c r="I736" s="38" t="str">
        <f>VLOOKUP(J736,Planilha2!B:C,2,0)</f>
        <v>G04</v>
      </c>
      <c r="J736" s="63" t="s">
        <v>1679</v>
      </c>
      <c r="K736" s="63" t="s">
        <v>145</v>
      </c>
      <c r="L736" s="63"/>
      <c r="M736" s="63" t="s">
        <v>717</v>
      </c>
      <c r="N736" s="63" t="s">
        <v>1431</v>
      </c>
      <c r="O736" s="111" t="s">
        <v>1566</v>
      </c>
      <c r="P736" s="63" t="s">
        <v>44</v>
      </c>
      <c r="Q736" s="113">
        <v>0.78979999999999995</v>
      </c>
      <c r="R736" s="113">
        <v>0.78979999999999995</v>
      </c>
      <c r="S736" s="113">
        <v>0.78979999999999995</v>
      </c>
      <c r="T736" s="112">
        <v>0.78</v>
      </c>
      <c r="U736" s="63" t="s">
        <v>1873</v>
      </c>
      <c r="V736" s="112">
        <v>0.77</v>
      </c>
      <c r="W736" s="112">
        <v>0.77</v>
      </c>
      <c r="X736" s="63" t="s">
        <v>142</v>
      </c>
      <c r="Y736" s="63" t="s">
        <v>172</v>
      </c>
      <c r="Z736" s="63" t="s">
        <v>1871</v>
      </c>
      <c r="AA736" s="63" t="s">
        <v>382</v>
      </c>
      <c r="AB736" s="63" t="s">
        <v>144</v>
      </c>
      <c r="AC736" s="63"/>
      <c r="AD736" s="63" t="s">
        <v>1870</v>
      </c>
      <c r="AE736" s="63" t="s">
        <v>1672</v>
      </c>
    </row>
    <row r="737" spans="1:31" ht="45" hidden="1">
      <c r="A737" t="str">
        <f t="shared" si="45"/>
        <v>FEELTG052022</v>
      </c>
      <c r="B737" t="str">
        <f t="shared" si="46"/>
        <v>FEELTG052023</v>
      </c>
      <c r="C737" t="str">
        <f t="shared" si="47"/>
        <v>FEELTG052024</v>
      </c>
      <c r="D737" t="str">
        <f t="shared" si="48"/>
        <v>FEELTG052025</v>
      </c>
      <c r="E737" t="str">
        <f t="shared" si="48"/>
        <v>FEELTG052026</v>
      </c>
      <c r="F737" t="str">
        <f t="shared" si="48"/>
        <v>FEELTG052027</v>
      </c>
      <c r="G737" t="s">
        <v>1870</v>
      </c>
      <c r="H737" t="s">
        <v>1429</v>
      </c>
      <c r="I737" s="38" t="str">
        <f>VLOOKUP(J737,Planilha2!B:C,2,0)</f>
        <v>G05</v>
      </c>
      <c r="J737" s="63" t="s">
        <v>1681</v>
      </c>
      <c r="K737" s="63" t="s">
        <v>165</v>
      </c>
      <c r="L737" s="115" t="s">
        <v>1439</v>
      </c>
      <c r="M737" s="63" t="s">
        <v>717</v>
      </c>
      <c r="N737" s="63" t="s">
        <v>1431</v>
      </c>
      <c r="O737" s="111" t="s">
        <v>1447</v>
      </c>
      <c r="P737" s="63" t="s">
        <v>44</v>
      </c>
      <c r="Q737" s="113">
        <v>0.96299999999999997</v>
      </c>
      <c r="R737" s="113">
        <v>0.96299999999999997</v>
      </c>
      <c r="S737" s="113">
        <v>0.96299999999999997</v>
      </c>
      <c r="T737" s="113">
        <v>0.95299999999999996</v>
      </c>
      <c r="U737" s="113">
        <v>0.95299999999999996</v>
      </c>
      <c r="V737" s="113">
        <v>0.94299999999999995</v>
      </c>
      <c r="W737" s="113">
        <v>0.94299999999999995</v>
      </c>
      <c r="X737" s="63" t="s">
        <v>142</v>
      </c>
      <c r="Y737" s="63" t="s">
        <v>172</v>
      </c>
      <c r="Z737" s="63" t="s">
        <v>1871</v>
      </c>
      <c r="AA737" s="63" t="s">
        <v>382</v>
      </c>
      <c r="AB737" s="63" t="s">
        <v>144</v>
      </c>
      <c r="AC737" s="63"/>
      <c r="AD737" s="63" t="s">
        <v>1870</v>
      </c>
      <c r="AE737" s="63" t="s">
        <v>1672</v>
      </c>
    </row>
    <row r="738" spans="1:31" ht="45" hidden="1">
      <c r="A738" t="str">
        <f t="shared" si="45"/>
        <v>FEELTExcluído2022</v>
      </c>
      <c r="B738" t="str">
        <f t="shared" si="46"/>
        <v>FEELTExcluído2023</v>
      </c>
      <c r="C738" t="str">
        <f t="shared" si="47"/>
        <v>FEELTExcluído2024</v>
      </c>
      <c r="D738" t="str">
        <f t="shared" si="48"/>
        <v>FEELTExcluído2025</v>
      </c>
      <c r="E738" t="str">
        <f t="shared" si="48"/>
        <v>FEELTExcluído2026</v>
      </c>
      <c r="F738" t="str">
        <f t="shared" si="48"/>
        <v>FEELTExcluído2027</v>
      </c>
      <c r="G738" t="s">
        <v>1870</v>
      </c>
      <c r="H738" t="s">
        <v>1429</v>
      </c>
      <c r="I738" s="38" t="str">
        <f>VLOOKUP(J738,Planilha2!B:C,2,0)</f>
        <v>Excluído</v>
      </c>
      <c r="J738" s="63" t="s">
        <v>1449</v>
      </c>
      <c r="K738" s="63" t="s">
        <v>165</v>
      </c>
      <c r="L738" s="63" t="s">
        <v>1683</v>
      </c>
      <c r="M738" s="63" t="s">
        <v>1451</v>
      </c>
      <c r="N738" s="63" t="s">
        <v>1452</v>
      </c>
      <c r="O738" s="111" t="s">
        <v>1568</v>
      </c>
      <c r="P738" s="63" t="s">
        <v>44</v>
      </c>
      <c r="Q738" s="112">
        <v>0</v>
      </c>
      <c r="R738" s="112">
        <v>0</v>
      </c>
      <c r="S738" s="112">
        <v>0</v>
      </c>
      <c r="T738" s="112">
        <v>0</v>
      </c>
      <c r="U738" s="112">
        <v>0</v>
      </c>
      <c r="V738" s="112">
        <v>0</v>
      </c>
      <c r="W738" s="112">
        <v>0.02</v>
      </c>
      <c r="X738" s="63" t="s">
        <v>363</v>
      </c>
      <c r="Y738" s="63" t="s">
        <v>172</v>
      </c>
      <c r="Z738" s="63" t="s">
        <v>1871</v>
      </c>
      <c r="AA738" s="63" t="s">
        <v>382</v>
      </c>
      <c r="AB738" s="63" t="s">
        <v>144</v>
      </c>
      <c r="AC738" s="63"/>
      <c r="AD738" s="63" t="s">
        <v>1870</v>
      </c>
      <c r="AE738" s="63" t="s">
        <v>1672</v>
      </c>
    </row>
    <row r="739" spans="1:31" ht="45" hidden="1">
      <c r="A739" t="str">
        <f t="shared" si="45"/>
        <v>FEELTG062022</v>
      </c>
      <c r="B739" t="str">
        <f t="shared" si="46"/>
        <v>FEELTG062023</v>
      </c>
      <c r="C739" t="str">
        <f t="shared" si="47"/>
        <v>FEELTG062024</v>
      </c>
      <c r="D739" t="str">
        <f t="shared" si="48"/>
        <v>FEELTG062025</v>
      </c>
      <c r="E739" t="str">
        <f t="shared" si="48"/>
        <v>FEELTG062026</v>
      </c>
      <c r="F739" t="str">
        <f t="shared" si="48"/>
        <v>FEELTG062027</v>
      </c>
      <c r="G739" t="s">
        <v>1870</v>
      </c>
      <c r="H739" t="s">
        <v>1429</v>
      </c>
      <c r="I739" s="38" t="str">
        <f>VLOOKUP(J739,Planilha2!B:C,2,0)</f>
        <v>G06</v>
      </c>
      <c r="J739" s="63" t="s">
        <v>58</v>
      </c>
      <c r="K739" s="63" t="s">
        <v>145</v>
      </c>
      <c r="L739" s="63" t="s">
        <v>1685</v>
      </c>
      <c r="M739" s="63" t="s">
        <v>164</v>
      </c>
      <c r="N739" s="63" t="s">
        <v>1431</v>
      </c>
      <c r="O739" s="111" t="s">
        <v>1570</v>
      </c>
      <c r="P739" s="63" t="s">
        <v>44</v>
      </c>
      <c r="Q739" s="113">
        <v>0.1547</v>
      </c>
      <c r="R739" s="113">
        <v>0.1547</v>
      </c>
      <c r="S739" s="113">
        <v>0.1547</v>
      </c>
      <c r="T739" s="113">
        <v>0.16500000000000001</v>
      </c>
      <c r="U739" s="113">
        <v>0.16500000000000001</v>
      </c>
      <c r="V739" s="113">
        <v>0.17499999999999999</v>
      </c>
      <c r="W739" s="113">
        <v>0.17499999999999999</v>
      </c>
      <c r="X739" s="63" t="s">
        <v>142</v>
      </c>
      <c r="Y739" s="63" t="s">
        <v>172</v>
      </c>
      <c r="Z739" s="63" t="s">
        <v>1871</v>
      </c>
      <c r="AA739" s="63" t="s">
        <v>382</v>
      </c>
      <c r="AB739" s="63" t="s">
        <v>144</v>
      </c>
      <c r="AC739" s="63"/>
      <c r="AD739" s="63" t="s">
        <v>1870</v>
      </c>
      <c r="AE739" s="63" t="s">
        <v>1672</v>
      </c>
    </row>
    <row r="740" spans="1:31" ht="60" hidden="1">
      <c r="A740" t="str">
        <f t="shared" si="45"/>
        <v>FEELTG082022</v>
      </c>
      <c r="B740" t="str">
        <f t="shared" si="46"/>
        <v>FEELTG082023</v>
      </c>
      <c r="C740" t="str">
        <f t="shared" si="47"/>
        <v>FEELTG082024</v>
      </c>
      <c r="D740" t="str">
        <f t="shared" si="48"/>
        <v>FEELTG082025</v>
      </c>
      <c r="E740" t="str">
        <f t="shared" si="48"/>
        <v>FEELTG082026</v>
      </c>
      <c r="F740" t="str">
        <f t="shared" si="48"/>
        <v>FEELTG082027</v>
      </c>
      <c r="G740" t="s">
        <v>1870</v>
      </c>
      <c r="H740" t="s">
        <v>1429</v>
      </c>
      <c r="I740" s="38" t="str">
        <f>VLOOKUP(J740,Planilha2!B:C,2,0)</f>
        <v>G08</v>
      </c>
      <c r="J740" s="63" t="s">
        <v>722</v>
      </c>
      <c r="K740" s="63" t="s">
        <v>145</v>
      </c>
      <c r="L740" s="63" t="s">
        <v>723</v>
      </c>
      <c r="M740" s="63" t="s">
        <v>185</v>
      </c>
      <c r="N740" s="63" t="s">
        <v>1431</v>
      </c>
      <c r="O740" s="111" t="s">
        <v>1607</v>
      </c>
      <c r="P740" s="63" t="s">
        <v>44</v>
      </c>
      <c r="Q740" s="113">
        <v>0.31030000000000002</v>
      </c>
      <c r="R740" s="113">
        <v>0.31030000000000002</v>
      </c>
      <c r="S740" s="113">
        <v>0.31030000000000002</v>
      </c>
      <c r="T740" s="112">
        <v>0.3</v>
      </c>
      <c r="U740" s="112">
        <v>0.3</v>
      </c>
      <c r="V740" s="112">
        <v>0.28999999999999998</v>
      </c>
      <c r="W740" s="112">
        <v>0.28999999999999998</v>
      </c>
      <c r="X740" s="63" t="s">
        <v>142</v>
      </c>
      <c r="Y740" s="63" t="s">
        <v>172</v>
      </c>
      <c r="Z740" s="63" t="s">
        <v>1871</v>
      </c>
      <c r="AA740" s="63" t="s">
        <v>382</v>
      </c>
      <c r="AB740" s="63" t="s">
        <v>144</v>
      </c>
      <c r="AC740" s="63"/>
      <c r="AD740" s="63" t="s">
        <v>1870</v>
      </c>
      <c r="AE740" s="63" t="s">
        <v>1672</v>
      </c>
    </row>
    <row r="741" spans="1:31" ht="45" hidden="1">
      <c r="A741" t="str">
        <f t="shared" si="45"/>
        <v>FEELTG152022</v>
      </c>
      <c r="B741" t="str">
        <f t="shared" si="46"/>
        <v>FEELTG152023</v>
      </c>
      <c r="C741" t="str">
        <f t="shared" si="47"/>
        <v>FEELTG152024</v>
      </c>
      <c r="D741" t="str">
        <f t="shared" si="48"/>
        <v>FEELTG152025</v>
      </c>
      <c r="E741" t="str">
        <f t="shared" si="48"/>
        <v>FEELTG152026</v>
      </c>
      <c r="F741" t="str">
        <f t="shared" si="48"/>
        <v>FEELTG152027</v>
      </c>
      <c r="G741" t="s">
        <v>1870</v>
      </c>
      <c r="H741" t="s">
        <v>1429</v>
      </c>
      <c r="I741" s="38" t="str">
        <f>VLOOKUP(J741,Planilha2!B:C,2,0)</f>
        <v>G15</v>
      </c>
      <c r="J741" s="63" t="s">
        <v>743</v>
      </c>
      <c r="K741" s="63" t="s">
        <v>145</v>
      </c>
      <c r="L741" s="63" t="s">
        <v>744</v>
      </c>
      <c r="M741" s="63" t="s">
        <v>164</v>
      </c>
      <c r="N741" s="63" t="s">
        <v>1431</v>
      </c>
      <c r="O741" s="111" t="s">
        <v>1456</v>
      </c>
      <c r="P741" s="63" t="s">
        <v>44</v>
      </c>
      <c r="Q741" s="113">
        <v>0.16700000000000001</v>
      </c>
      <c r="R741" s="113">
        <v>0.33300000000000002</v>
      </c>
      <c r="S741" s="112">
        <v>0.5</v>
      </c>
      <c r="T741" s="112">
        <v>0.5</v>
      </c>
      <c r="U741" s="113">
        <v>0.66600000000000004</v>
      </c>
      <c r="V741" s="113">
        <v>0.83299999999999996</v>
      </c>
      <c r="W741" s="112">
        <v>1</v>
      </c>
      <c r="X741" s="63" t="s">
        <v>171</v>
      </c>
      <c r="Y741" s="63" t="s">
        <v>172</v>
      </c>
      <c r="Z741" s="63" t="s">
        <v>1871</v>
      </c>
      <c r="AA741" s="63" t="s">
        <v>382</v>
      </c>
      <c r="AB741" s="63" t="s">
        <v>144</v>
      </c>
      <c r="AC741" s="63"/>
      <c r="AD741" s="63" t="s">
        <v>1870</v>
      </c>
      <c r="AE741" s="63" t="s">
        <v>1672</v>
      </c>
    </row>
    <row r="742" spans="1:31" ht="45" hidden="1">
      <c r="A742" t="str">
        <f t="shared" si="45"/>
        <v>FEELTG162022</v>
      </c>
      <c r="B742" t="str">
        <f t="shared" si="46"/>
        <v>FEELTG162023</v>
      </c>
      <c r="C742" t="str">
        <f t="shared" si="47"/>
        <v>FEELTG162024</v>
      </c>
      <c r="D742" t="str">
        <f t="shared" si="48"/>
        <v>FEELTG162025</v>
      </c>
      <c r="E742" t="str">
        <f t="shared" si="48"/>
        <v>FEELTG162026</v>
      </c>
      <c r="F742" t="str">
        <f t="shared" si="48"/>
        <v>FEELTG162027</v>
      </c>
      <c r="G742" t="s">
        <v>1870</v>
      </c>
      <c r="H742" t="s">
        <v>1429</v>
      </c>
      <c r="I742" s="38" t="str">
        <f>VLOOKUP(J742,Planilha2!B:C,2,0)</f>
        <v>G16</v>
      </c>
      <c r="J742" s="63" t="s">
        <v>1457</v>
      </c>
      <c r="K742" s="63" t="s">
        <v>165</v>
      </c>
      <c r="L742" s="63" t="s">
        <v>747</v>
      </c>
      <c r="M742" s="63" t="s">
        <v>164</v>
      </c>
      <c r="N742" s="63" t="s">
        <v>631</v>
      </c>
      <c r="O742" s="111" t="s">
        <v>1874</v>
      </c>
      <c r="P742" s="63" t="s">
        <v>749</v>
      </c>
      <c r="Q742" s="63">
        <v>0</v>
      </c>
      <c r="R742" s="63">
        <v>0</v>
      </c>
      <c r="S742" s="63">
        <v>0</v>
      </c>
      <c r="T742" s="63">
        <v>0</v>
      </c>
      <c r="U742" s="63">
        <v>0</v>
      </c>
      <c r="V742" s="63">
        <v>1</v>
      </c>
      <c r="W742" s="63">
        <v>2</v>
      </c>
      <c r="X742" s="63" t="s">
        <v>363</v>
      </c>
      <c r="Y742" s="63" t="s">
        <v>172</v>
      </c>
      <c r="Z742" s="63" t="s">
        <v>1871</v>
      </c>
      <c r="AA742" s="63" t="s">
        <v>382</v>
      </c>
      <c r="AB742" s="63" t="s">
        <v>144</v>
      </c>
      <c r="AC742" s="63"/>
      <c r="AD742" s="63" t="s">
        <v>1870</v>
      </c>
      <c r="AE742" s="63" t="s">
        <v>1672</v>
      </c>
    </row>
    <row r="743" spans="1:31" ht="45" hidden="1">
      <c r="A743" t="str">
        <f t="shared" si="45"/>
        <v>FEELTG092022</v>
      </c>
      <c r="B743" t="str">
        <f t="shared" si="46"/>
        <v>FEELTG092023</v>
      </c>
      <c r="C743" t="str">
        <f t="shared" si="47"/>
        <v>FEELTG092024</v>
      </c>
      <c r="D743" t="str">
        <f t="shared" si="48"/>
        <v>FEELTG092025</v>
      </c>
      <c r="E743" t="str">
        <f t="shared" si="48"/>
        <v>FEELTG092026</v>
      </c>
      <c r="F743" t="str">
        <f t="shared" si="48"/>
        <v>FEELTG092027</v>
      </c>
      <c r="G743" t="s">
        <v>1870</v>
      </c>
      <c r="H743" t="s">
        <v>1429</v>
      </c>
      <c r="I743" s="38" t="str">
        <f>VLOOKUP(J743,Planilha2!B:C,2,0)</f>
        <v>G09</v>
      </c>
      <c r="J743" s="63" t="s">
        <v>66</v>
      </c>
      <c r="K743" s="63" t="s">
        <v>145</v>
      </c>
      <c r="L743" s="63" t="s">
        <v>1689</v>
      </c>
      <c r="M743" s="63" t="s">
        <v>164</v>
      </c>
      <c r="N743" s="63" t="s">
        <v>631</v>
      </c>
      <c r="O743" s="111" t="s">
        <v>1611</v>
      </c>
      <c r="P743" s="63" t="s">
        <v>69</v>
      </c>
      <c r="Q743" s="63">
        <v>3.3</v>
      </c>
      <c r="R743" s="63">
        <v>3.3</v>
      </c>
      <c r="S743" s="63">
        <v>3.3</v>
      </c>
      <c r="T743" s="63">
        <v>3.5</v>
      </c>
      <c r="U743" s="63">
        <v>3.5</v>
      </c>
      <c r="V743" s="63">
        <v>3.7</v>
      </c>
      <c r="W743" s="63">
        <v>3.7</v>
      </c>
      <c r="X743" s="63" t="s">
        <v>142</v>
      </c>
      <c r="Y743" s="63" t="s">
        <v>172</v>
      </c>
      <c r="Z743" s="63" t="s">
        <v>1871</v>
      </c>
      <c r="AA743" s="63" t="s">
        <v>382</v>
      </c>
      <c r="AB743" s="63" t="s">
        <v>144</v>
      </c>
      <c r="AC743" s="63"/>
      <c r="AD743" s="63" t="s">
        <v>1870</v>
      </c>
      <c r="AE743" s="63" t="s">
        <v>1672</v>
      </c>
    </row>
    <row r="744" spans="1:31" ht="45" hidden="1">
      <c r="A744" t="str">
        <f t="shared" si="45"/>
        <v>FEELTG112022</v>
      </c>
      <c r="B744" t="str">
        <f t="shared" si="46"/>
        <v>FEELTG112023</v>
      </c>
      <c r="C744" t="str">
        <f t="shared" si="47"/>
        <v>FEELTG112024</v>
      </c>
      <c r="D744" t="str">
        <f t="shared" si="48"/>
        <v>FEELTG112025</v>
      </c>
      <c r="E744" t="str">
        <f t="shared" si="48"/>
        <v>FEELTG112026</v>
      </c>
      <c r="F744" t="str">
        <f t="shared" si="48"/>
        <v>FEELTG112027</v>
      </c>
      <c r="G744" t="s">
        <v>1870</v>
      </c>
      <c r="H744" t="s">
        <v>1429</v>
      </c>
      <c r="I744" s="38" t="str">
        <f>VLOOKUP(J744,Planilha2!B:C,2,0)</f>
        <v>G11</v>
      </c>
      <c r="J744" s="63" t="s">
        <v>71</v>
      </c>
      <c r="K744" s="63" t="s">
        <v>145</v>
      </c>
      <c r="L744" s="63" t="s">
        <v>1689</v>
      </c>
      <c r="M744" s="63" t="s">
        <v>164</v>
      </c>
      <c r="N744" s="63" t="s">
        <v>631</v>
      </c>
      <c r="O744" s="111" t="s">
        <v>1460</v>
      </c>
      <c r="P744" s="63" t="s">
        <v>69</v>
      </c>
      <c r="Q744" s="63">
        <v>4</v>
      </c>
      <c r="R744" s="63">
        <v>4</v>
      </c>
      <c r="S744" s="63">
        <v>4</v>
      </c>
      <c r="T744" s="63">
        <v>4</v>
      </c>
      <c r="U744" s="63">
        <v>4</v>
      </c>
      <c r="V744" s="63">
        <v>4</v>
      </c>
      <c r="W744" s="63">
        <v>4</v>
      </c>
      <c r="X744" s="63" t="s">
        <v>142</v>
      </c>
      <c r="Y744" s="63" t="s">
        <v>172</v>
      </c>
      <c r="Z744" s="63" t="s">
        <v>1871</v>
      </c>
      <c r="AA744" s="63" t="s">
        <v>382</v>
      </c>
      <c r="AB744" s="63" t="s">
        <v>144</v>
      </c>
      <c r="AC744" s="63"/>
      <c r="AD744" s="63" t="s">
        <v>1870</v>
      </c>
      <c r="AE744" s="63" t="s">
        <v>1672</v>
      </c>
    </row>
    <row r="745" spans="1:31" ht="45" hidden="1">
      <c r="A745" t="str">
        <f t="shared" si="45"/>
        <v>FEELTG172022</v>
      </c>
      <c r="B745" t="str">
        <f t="shared" si="46"/>
        <v>FEELTG172023</v>
      </c>
      <c r="C745" t="str">
        <f t="shared" si="47"/>
        <v>FEELTG172024</v>
      </c>
      <c r="D745" t="str">
        <f t="shared" si="48"/>
        <v>FEELTG172025</v>
      </c>
      <c r="E745" t="str">
        <f t="shared" si="48"/>
        <v>FEELTG172026</v>
      </c>
      <c r="F745" t="str">
        <f t="shared" si="48"/>
        <v>FEELTG172027</v>
      </c>
      <c r="G745" t="s">
        <v>1870</v>
      </c>
      <c r="H745" t="s">
        <v>1429</v>
      </c>
      <c r="I745" s="38" t="str">
        <f>VLOOKUP(J745,Planilha2!B:C,2,0)</f>
        <v>G17</v>
      </c>
      <c r="J745" s="63" t="s">
        <v>750</v>
      </c>
      <c r="K745" s="63" t="s">
        <v>165</v>
      </c>
      <c r="L745" s="63" t="s">
        <v>1691</v>
      </c>
      <c r="M745" s="63" t="s">
        <v>164</v>
      </c>
      <c r="N745" s="63" t="s">
        <v>1452</v>
      </c>
      <c r="O745" s="111" t="s">
        <v>1461</v>
      </c>
      <c r="P745" s="63" t="s">
        <v>44</v>
      </c>
      <c r="Q745" s="113">
        <v>6.7900000000000002E-2</v>
      </c>
      <c r="R745" s="113">
        <v>6.7900000000000002E-2</v>
      </c>
      <c r="S745" s="113">
        <v>6.7900000000000002E-2</v>
      </c>
      <c r="T745" s="112">
        <v>0.08</v>
      </c>
      <c r="U745" s="112">
        <v>0.08</v>
      </c>
      <c r="V745" s="112">
        <v>0.09</v>
      </c>
      <c r="W745" s="112">
        <v>0.09</v>
      </c>
      <c r="X745" s="63" t="s">
        <v>142</v>
      </c>
      <c r="Y745" s="63" t="s">
        <v>172</v>
      </c>
      <c r="Z745" s="63" t="s">
        <v>1871</v>
      </c>
      <c r="AA745" s="63" t="s">
        <v>382</v>
      </c>
      <c r="AB745" s="63" t="s">
        <v>144</v>
      </c>
      <c r="AC745" s="63"/>
      <c r="AD745" s="63" t="s">
        <v>1870</v>
      </c>
      <c r="AE745" s="63" t="s">
        <v>1672</v>
      </c>
    </row>
    <row r="746" spans="1:31" ht="45">
      <c r="A746" t="str">
        <f t="shared" si="45"/>
        <v>FEELTEC012022</v>
      </c>
      <c r="B746" t="str">
        <f t="shared" si="46"/>
        <v>FEELTEC012023</v>
      </c>
      <c r="C746" t="str">
        <f t="shared" si="47"/>
        <v>FEELTEC012024</v>
      </c>
      <c r="D746" t="str">
        <f t="shared" si="48"/>
        <v>FEELTEC012025</v>
      </c>
      <c r="E746" t="str">
        <f t="shared" si="48"/>
        <v>FEELTEC012026</v>
      </c>
      <c r="F746" t="str">
        <f t="shared" si="48"/>
        <v>FEELTEC012027</v>
      </c>
      <c r="G746" t="s">
        <v>1870</v>
      </c>
      <c r="H746" t="s">
        <v>1429</v>
      </c>
      <c r="I746" s="38" t="str">
        <f>VLOOKUP(J746,Planilha2!B:C,2,0)</f>
        <v>EC01</v>
      </c>
      <c r="J746" s="63" t="s">
        <v>378</v>
      </c>
      <c r="K746" s="63" t="s">
        <v>145</v>
      </c>
      <c r="L746" s="63" t="s">
        <v>379</v>
      </c>
      <c r="M746" s="63" t="s">
        <v>381</v>
      </c>
      <c r="N746" s="63" t="s">
        <v>385</v>
      </c>
      <c r="O746" s="111" t="s">
        <v>1572</v>
      </c>
      <c r="P746" s="63" t="s">
        <v>44</v>
      </c>
      <c r="Q746" s="113">
        <v>0.3286</v>
      </c>
      <c r="R746" s="112">
        <v>0.33</v>
      </c>
      <c r="S746" s="112">
        <v>0.4</v>
      </c>
      <c r="T746" s="112">
        <v>0.6</v>
      </c>
      <c r="U746" s="112">
        <v>0.8</v>
      </c>
      <c r="V746" s="112">
        <v>0.99</v>
      </c>
      <c r="W746" s="112">
        <v>0.99</v>
      </c>
      <c r="X746" s="63" t="s">
        <v>142</v>
      </c>
      <c r="Y746" s="63" t="s">
        <v>172</v>
      </c>
      <c r="Z746" s="63" t="s">
        <v>1871</v>
      </c>
      <c r="AA746" s="63" t="s">
        <v>382</v>
      </c>
      <c r="AB746" s="63" t="s">
        <v>144</v>
      </c>
      <c r="AC746" s="63"/>
      <c r="AD746" s="63" t="s">
        <v>1870</v>
      </c>
      <c r="AE746" s="63" t="s">
        <v>1672</v>
      </c>
    </row>
    <row r="747" spans="1:31" ht="45" hidden="1">
      <c r="A747" t="str">
        <f t="shared" si="45"/>
        <v>FEELTExcluído2022</v>
      </c>
      <c r="B747" t="str">
        <f t="shared" si="46"/>
        <v>FEELTExcluído2023</v>
      </c>
      <c r="C747" t="str">
        <f t="shared" si="47"/>
        <v>FEELTExcluído2024</v>
      </c>
      <c r="D747" t="str">
        <f t="shared" si="48"/>
        <v>FEELTExcluído2025</v>
      </c>
      <c r="E747" t="str">
        <f t="shared" si="48"/>
        <v>FEELTExcluído2026</v>
      </c>
      <c r="F747" t="str">
        <f t="shared" si="48"/>
        <v>FEELTExcluído2027</v>
      </c>
      <c r="G747" t="s">
        <v>1870</v>
      </c>
      <c r="H747" t="s">
        <v>1429</v>
      </c>
      <c r="I747" s="38" t="str">
        <f>VLOOKUP(J747,Planilha2!B:C,2,0)</f>
        <v>Excluído</v>
      </c>
      <c r="J747" s="63" t="s">
        <v>1464</v>
      </c>
      <c r="K747" s="63" t="s">
        <v>165</v>
      </c>
      <c r="L747" s="63" t="s">
        <v>1693</v>
      </c>
      <c r="M747" s="63" t="s">
        <v>164</v>
      </c>
      <c r="N747" s="63" t="s">
        <v>1452</v>
      </c>
      <c r="O747" s="111" t="s">
        <v>1875</v>
      </c>
      <c r="P747" s="63" t="s">
        <v>44</v>
      </c>
      <c r="Q747" s="112">
        <v>0.95</v>
      </c>
      <c r="R747" s="112">
        <v>0.95</v>
      </c>
      <c r="S747" s="112">
        <v>0.95</v>
      </c>
      <c r="T747" s="112">
        <v>0.95</v>
      </c>
      <c r="U747" s="112">
        <v>0.95</v>
      </c>
      <c r="V747" s="112">
        <v>0.95</v>
      </c>
      <c r="W747" s="112">
        <v>0.95</v>
      </c>
      <c r="X747" s="63" t="s">
        <v>142</v>
      </c>
      <c r="Y747" s="63" t="s">
        <v>172</v>
      </c>
      <c r="Z747" s="63" t="s">
        <v>1871</v>
      </c>
      <c r="AA747" s="63" t="s">
        <v>382</v>
      </c>
      <c r="AB747" s="63" t="s">
        <v>144</v>
      </c>
      <c r="AC747" s="63"/>
      <c r="AD747" s="63" t="s">
        <v>1870</v>
      </c>
      <c r="AE747" s="63" t="s">
        <v>1672</v>
      </c>
    </row>
    <row r="748" spans="1:31" ht="60" hidden="1">
      <c r="A748" t="str">
        <f t="shared" si="45"/>
        <v>FEELTG192022</v>
      </c>
      <c r="B748" t="str">
        <f t="shared" si="46"/>
        <v>FEELTG192023</v>
      </c>
      <c r="C748" t="str">
        <f t="shared" si="47"/>
        <v>FEELTG192024</v>
      </c>
      <c r="D748" t="str">
        <f t="shared" si="48"/>
        <v>FEELTG192025</v>
      </c>
      <c r="E748" t="str">
        <f t="shared" si="48"/>
        <v>FEELTG192026</v>
      </c>
      <c r="F748" t="str">
        <f t="shared" si="48"/>
        <v>FEELTG192027</v>
      </c>
      <c r="G748" t="s">
        <v>1870</v>
      </c>
      <c r="H748" t="s">
        <v>1429</v>
      </c>
      <c r="I748" s="38" t="str">
        <f>VLOOKUP(J748,Planilha2!B:C,2,0)</f>
        <v>G19</v>
      </c>
      <c r="J748" s="63" t="s">
        <v>759</v>
      </c>
      <c r="K748" s="63" t="s">
        <v>165</v>
      </c>
      <c r="L748" s="63" t="s">
        <v>1694</v>
      </c>
      <c r="M748" s="63" t="s">
        <v>164</v>
      </c>
      <c r="N748" s="63" t="s">
        <v>1452</v>
      </c>
      <c r="O748" s="111" t="s">
        <v>1468</v>
      </c>
      <c r="P748" s="63" t="s">
        <v>44</v>
      </c>
      <c r="Q748" s="112">
        <v>1</v>
      </c>
      <c r="R748" s="112">
        <v>1</v>
      </c>
      <c r="S748" s="112">
        <v>1</v>
      </c>
      <c r="T748" s="112">
        <v>1</v>
      </c>
      <c r="U748" s="112">
        <v>1</v>
      </c>
      <c r="V748" s="112">
        <v>1</v>
      </c>
      <c r="W748" s="112">
        <v>1</v>
      </c>
      <c r="X748" s="63" t="s">
        <v>171</v>
      </c>
      <c r="Y748" s="63" t="s">
        <v>172</v>
      </c>
      <c r="Z748" s="63" t="s">
        <v>1871</v>
      </c>
      <c r="AA748" s="63" t="s">
        <v>382</v>
      </c>
      <c r="AB748" s="63" t="s">
        <v>144</v>
      </c>
      <c r="AC748" s="63"/>
      <c r="AD748" s="63" t="s">
        <v>1870</v>
      </c>
      <c r="AE748" s="63" t="s">
        <v>1672</v>
      </c>
    </row>
    <row r="749" spans="1:31" ht="45" hidden="1">
      <c r="A749" t="str">
        <f t="shared" si="45"/>
        <v>FEELTG182022</v>
      </c>
      <c r="B749" t="str">
        <f t="shared" si="46"/>
        <v>FEELTG182023</v>
      </c>
      <c r="C749" t="str">
        <f t="shared" si="47"/>
        <v>FEELTG182024</v>
      </c>
      <c r="D749" t="str">
        <f t="shared" si="48"/>
        <v>FEELTG182025</v>
      </c>
      <c r="E749" t="str">
        <f t="shared" si="48"/>
        <v>FEELTG182026</v>
      </c>
      <c r="F749" t="str">
        <f t="shared" si="48"/>
        <v>FEELTG182027</v>
      </c>
      <c r="G749" t="s">
        <v>1870</v>
      </c>
      <c r="H749" t="s">
        <v>1429</v>
      </c>
      <c r="I749" s="38" t="str">
        <f>VLOOKUP(J749,Planilha2!B:C,2,0)</f>
        <v>G18</v>
      </c>
      <c r="J749" s="63" t="s">
        <v>1696</v>
      </c>
      <c r="K749" s="63" t="s">
        <v>165</v>
      </c>
      <c r="L749" s="63" t="s">
        <v>1697</v>
      </c>
      <c r="M749" s="63" t="s">
        <v>164</v>
      </c>
      <c r="N749" s="63" t="s">
        <v>1452</v>
      </c>
      <c r="O749" s="111" t="s">
        <v>1470</v>
      </c>
      <c r="P749" s="63" t="s">
        <v>994</v>
      </c>
      <c r="Q749" s="112">
        <v>1</v>
      </c>
      <c r="R749" s="112">
        <v>1</v>
      </c>
      <c r="S749" s="112">
        <v>1</v>
      </c>
      <c r="T749" s="112">
        <v>1</v>
      </c>
      <c r="U749" s="112">
        <v>1</v>
      </c>
      <c r="V749" s="112">
        <v>1</v>
      </c>
      <c r="W749" s="112">
        <v>1</v>
      </c>
      <c r="X749" s="63" t="s">
        <v>171</v>
      </c>
      <c r="Y749" s="63" t="s">
        <v>172</v>
      </c>
      <c r="Z749" s="63" t="s">
        <v>1871</v>
      </c>
      <c r="AA749" s="63" t="s">
        <v>382</v>
      </c>
      <c r="AB749" s="63" t="s">
        <v>144</v>
      </c>
      <c r="AC749" s="63"/>
      <c r="AD749" s="63" t="s">
        <v>1870</v>
      </c>
      <c r="AE749" s="63" t="s">
        <v>1672</v>
      </c>
    </row>
    <row r="750" spans="1:31" ht="45" hidden="1">
      <c r="A750" t="str">
        <f t="shared" si="45"/>
        <v>FEELTG202022</v>
      </c>
      <c r="B750" t="str">
        <f t="shared" si="46"/>
        <v>FEELTG202023</v>
      </c>
      <c r="C750" t="str">
        <f t="shared" si="47"/>
        <v>FEELTG202024</v>
      </c>
      <c r="D750" t="str">
        <f t="shared" si="48"/>
        <v>FEELTG202025</v>
      </c>
      <c r="E750" t="str">
        <f t="shared" si="48"/>
        <v>FEELTG202026</v>
      </c>
      <c r="F750" t="str">
        <f t="shared" si="48"/>
        <v>FEELTG202027</v>
      </c>
      <c r="G750" t="s">
        <v>1870</v>
      </c>
      <c r="H750" t="s">
        <v>1429</v>
      </c>
      <c r="I750" s="38" t="str">
        <f>VLOOKUP(J750,Planilha2!B:C,2,0)</f>
        <v>G20</v>
      </c>
      <c r="J750" s="63" t="s">
        <v>762</v>
      </c>
      <c r="K750" s="63" t="s">
        <v>165</v>
      </c>
      <c r="L750" s="63" t="s">
        <v>1699</v>
      </c>
      <c r="M750" s="63" t="s">
        <v>164</v>
      </c>
      <c r="N750" s="63" t="s">
        <v>1452</v>
      </c>
      <c r="O750" s="111" t="s">
        <v>1474</v>
      </c>
      <c r="P750" s="63" t="s">
        <v>994</v>
      </c>
      <c r="Q750" s="112">
        <v>1</v>
      </c>
      <c r="R750" s="112">
        <v>1</v>
      </c>
      <c r="S750" s="112">
        <v>1</v>
      </c>
      <c r="T750" s="112">
        <v>1</v>
      </c>
      <c r="U750" s="112">
        <v>1</v>
      </c>
      <c r="V750" s="112">
        <v>1</v>
      </c>
      <c r="W750" s="112">
        <v>1</v>
      </c>
      <c r="X750" s="63" t="s">
        <v>171</v>
      </c>
      <c r="Y750" s="63" t="s">
        <v>172</v>
      </c>
      <c r="Z750" s="63" t="s">
        <v>1871</v>
      </c>
      <c r="AA750" s="63" t="s">
        <v>382</v>
      </c>
      <c r="AB750" s="63" t="s">
        <v>144</v>
      </c>
      <c r="AC750" s="63"/>
      <c r="AD750" s="63" t="s">
        <v>1870</v>
      </c>
      <c r="AE750" s="63" t="s">
        <v>1672</v>
      </c>
    </row>
    <row r="751" spans="1:31" ht="45" hidden="1">
      <c r="A751" t="str">
        <f t="shared" si="45"/>
        <v>FEELTPP022022</v>
      </c>
      <c r="B751" t="str">
        <f t="shared" si="46"/>
        <v>FEELTPP022023</v>
      </c>
      <c r="C751" t="str">
        <f t="shared" si="47"/>
        <v>FEELTPP022024</v>
      </c>
      <c r="D751" t="str">
        <f t="shared" si="48"/>
        <v>FEELTPP022025</v>
      </c>
      <c r="E751" t="str">
        <f t="shared" si="48"/>
        <v>FEELTPP022026</v>
      </c>
      <c r="F751" t="str">
        <f t="shared" si="48"/>
        <v>FEELTPP022027</v>
      </c>
      <c r="G751" t="s">
        <v>1870</v>
      </c>
      <c r="H751" t="s">
        <v>1476</v>
      </c>
      <c r="I751" s="38" t="str">
        <f>VLOOKUP(J751,Planilha2!B:C,2,0)</f>
        <v>PP02</v>
      </c>
      <c r="J751" s="63" t="s">
        <v>1701</v>
      </c>
      <c r="K751" s="63" t="s">
        <v>145</v>
      </c>
      <c r="L751" s="63" t="s">
        <v>1038</v>
      </c>
      <c r="M751" s="63" t="s">
        <v>1040</v>
      </c>
      <c r="N751" s="63" t="s">
        <v>1478</v>
      </c>
      <c r="O751" s="116" t="s">
        <v>1479</v>
      </c>
      <c r="P751" s="63" t="s">
        <v>69</v>
      </c>
      <c r="Q751" s="117">
        <v>4.5</v>
      </c>
      <c r="R751" s="117">
        <v>5</v>
      </c>
      <c r="S751" s="117">
        <v>5</v>
      </c>
      <c r="T751" s="117">
        <v>5</v>
      </c>
      <c r="U751" s="117">
        <v>5.5</v>
      </c>
      <c r="V751" s="117">
        <v>5.5</v>
      </c>
      <c r="W751" s="117">
        <v>6</v>
      </c>
      <c r="X751" s="63" t="s">
        <v>142</v>
      </c>
      <c r="Y751" s="63" t="s">
        <v>172</v>
      </c>
      <c r="Z751" s="63" t="s">
        <v>1471</v>
      </c>
      <c r="AA751" s="63" t="s">
        <v>382</v>
      </c>
      <c r="AB751" s="63" t="s">
        <v>144</v>
      </c>
      <c r="AC751" s="63"/>
      <c r="AD751" s="118" t="s">
        <v>1870</v>
      </c>
      <c r="AE751" s="63" t="s">
        <v>1030</v>
      </c>
    </row>
    <row r="752" spans="1:31" ht="45" hidden="1">
      <c r="A752" t="str">
        <f t="shared" si="45"/>
        <v>FEELTPP032022</v>
      </c>
      <c r="B752" t="str">
        <f t="shared" si="46"/>
        <v>FEELTPP032023</v>
      </c>
      <c r="C752" t="str">
        <f t="shared" si="47"/>
        <v>FEELTPP032024</v>
      </c>
      <c r="D752" t="str">
        <f t="shared" si="48"/>
        <v>FEELTPP032025</v>
      </c>
      <c r="E752" t="str">
        <f t="shared" si="48"/>
        <v>FEELTPP032026</v>
      </c>
      <c r="F752" t="str">
        <f t="shared" si="48"/>
        <v>FEELTPP032027</v>
      </c>
      <c r="G752" t="s">
        <v>1870</v>
      </c>
      <c r="H752" t="s">
        <v>1476</v>
      </c>
      <c r="I752" s="38" t="str">
        <f>VLOOKUP(J752,Planilha2!B:C,2,0)</f>
        <v>PP03</v>
      </c>
      <c r="J752" s="63" t="s">
        <v>1704</v>
      </c>
      <c r="K752" s="63" t="s">
        <v>145</v>
      </c>
      <c r="L752" s="63" t="s">
        <v>1705</v>
      </c>
      <c r="M752" s="63" t="s">
        <v>139</v>
      </c>
      <c r="N752" s="63" t="s">
        <v>1478</v>
      </c>
      <c r="O752" s="116" t="s">
        <v>1620</v>
      </c>
      <c r="P752" s="63" t="s">
        <v>309</v>
      </c>
      <c r="Q752" s="117">
        <v>306</v>
      </c>
      <c r="R752" s="117">
        <v>306</v>
      </c>
      <c r="S752" s="117">
        <v>306</v>
      </c>
      <c r="T752" s="117">
        <v>306</v>
      </c>
      <c r="U752" s="117">
        <v>306</v>
      </c>
      <c r="V752" s="117">
        <v>306</v>
      </c>
      <c r="W752" s="117">
        <v>306</v>
      </c>
      <c r="X752" s="63" t="s">
        <v>171</v>
      </c>
      <c r="Y752" s="63" t="s">
        <v>172</v>
      </c>
      <c r="Z752" s="63" t="s">
        <v>1471</v>
      </c>
      <c r="AA752" s="63" t="s">
        <v>382</v>
      </c>
      <c r="AB752" s="63" t="s">
        <v>144</v>
      </c>
      <c r="AC752" s="63"/>
      <c r="AD752" s="118" t="s">
        <v>1870</v>
      </c>
      <c r="AE752" s="63" t="s">
        <v>1030</v>
      </c>
    </row>
    <row r="753" spans="1:31" ht="45" hidden="1">
      <c r="A753" t="str">
        <f t="shared" si="45"/>
        <v>FEELTPP012022</v>
      </c>
      <c r="B753" t="str">
        <f t="shared" si="46"/>
        <v>FEELTPP012023</v>
      </c>
      <c r="C753" t="str">
        <f t="shared" si="47"/>
        <v>FEELTPP012024</v>
      </c>
      <c r="D753" t="str">
        <f t="shared" si="48"/>
        <v>FEELTPP012025</v>
      </c>
      <c r="E753" t="str">
        <f t="shared" si="48"/>
        <v>FEELTPP012026</v>
      </c>
      <c r="F753" t="str">
        <f t="shared" si="48"/>
        <v>FEELTPP012027</v>
      </c>
      <c r="G753" t="s">
        <v>1870</v>
      </c>
      <c r="H753" t="s">
        <v>1476</v>
      </c>
      <c r="I753" s="38" t="str">
        <f>VLOOKUP(J753,Planilha2!B:C,2,0)</f>
        <v>PP01</v>
      </c>
      <c r="J753" s="63" t="s">
        <v>1706</v>
      </c>
      <c r="K753" s="63" t="s">
        <v>145</v>
      </c>
      <c r="L753" s="63" t="s">
        <v>1876</v>
      </c>
      <c r="M753" s="63" t="s">
        <v>139</v>
      </c>
      <c r="N753" s="63" t="s">
        <v>1036</v>
      </c>
      <c r="O753" s="116" t="s">
        <v>1624</v>
      </c>
      <c r="P753" s="63" t="s">
        <v>994</v>
      </c>
      <c r="Q753" s="117">
        <v>1</v>
      </c>
      <c r="R753" s="117">
        <v>0</v>
      </c>
      <c r="S753" s="117">
        <v>0</v>
      </c>
      <c r="T753" s="117">
        <v>0</v>
      </c>
      <c r="U753" s="117">
        <v>0</v>
      </c>
      <c r="V753" s="117">
        <v>0</v>
      </c>
      <c r="W753" s="117">
        <v>0</v>
      </c>
      <c r="X753" s="63" t="s">
        <v>171</v>
      </c>
      <c r="Y753" s="63" t="s">
        <v>172</v>
      </c>
      <c r="Z753" s="63" t="s">
        <v>1471</v>
      </c>
      <c r="AA753" s="63" t="s">
        <v>382</v>
      </c>
      <c r="AB753" s="63" t="s">
        <v>144</v>
      </c>
      <c r="AC753" s="63"/>
      <c r="AD753" s="118" t="s">
        <v>1870</v>
      </c>
      <c r="AE753" s="63" t="s">
        <v>1030</v>
      </c>
    </row>
    <row r="754" spans="1:31" ht="45" hidden="1">
      <c r="A754" t="str">
        <f t="shared" si="45"/>
        <v>FEELTExcluído2022</v>
      </c>
      <c r="B754" t="str">
        <f t="shared" si="46"/>
        <v>FEELTExcluído2023</v>
      </c>
      <c r="C754" t="str">
        <f t="shared" si="47"/>
        <v>FEELTExcluído2024</v>
      </c>
      <c r="D754" t="str">
        <f t="shared" si="48"/>
        <v>FEELTExcluído2025</v>
      </c>
      <c r="E754" t="str">
        <f t="shared" si="48"/>
        <v>FEELTExcluído2026</v>
      </c>
      <c r="F754" t="str">
        <f t="shared" si="48"/>
        <v>FEELTExcluído2027</v>
      </c>
      <c r="G754" t="s">
        <v>1870</v>
      </c>
      <c r="H754" t="s">
        <v>1476</v>
      </c>
      <c r="I754" s="38" t="str">
        <f>VLOOKUP(J754,Planilha2!B:C,2,0)</f>
        <v>Excluído</v>
      </c>
      <c r="J754" s="63" t="s">
        <v>1489</v>
      </c>
      <c r="K754" s="63" t="s">
        <v>165</v>
      </c>
      <c r="L754" s="63" t="s">
        <v>1490</v>
      </c>
      <c r="M754" s="63" t="s">
        <v>139</v>
      </c>
      <c r="N754" s="63" t="s">
        <v>1036</v>
      </c>
      <c r="O754" s="116" t="s">
        <v>1627</v>
      </c>
      <c r="P754" s="63" t="s">
        <v>1070</v>
      </c>
      <c r="Q754" s="117">
        <v>0</v>
      </c>
      <c r="R754" s="117">
        <v>0</v>
      </c>
      <c r="S754" s="117">
        <v>25</v>
      </c>
      <c r="T754" s="117">
        <v>50</v>
      </c>
      <c r="U754" s="117">
        <v>50</v>
      </c>
      <c r="V754" s="117">
        <v>100</v>
      </c>
      <c r="W754" s="117">
        <v>100</v>
      </c>
      <c r="X754" s="63" t="s">
        <v>142</v>
      </c>
      <c r="Y754" s="63" t="s">
        <v>172</v>
      </c>
      <c r="Z754" s="63" t="s">
        <v>1471</v>
      </c>
      <c r="AA754" s="63" t="s">
        <v>382</v>
      </c>
      <c r="AB754" s="63" t="s">
        <v>144</v>
      </c>
      <c r="AC754" s="63"/>
      <c r="AD754" s="118" t="s">
        <v>1870</v>
      </c>
      <c r="AE754" s="63" t="s">
        <v>1030</v>
      </c>
    </row>
    <row r="755" spans="1:31" ht="45" hidden="1">
      <c r="A755" t="str">
        <f t="shared" si="45"/>
        <v>FEELTExcluído2022</v>
      </c>
      <c r="B755" t="str">
        <f t="shared" si="46"/>
        <v>FEELTExcluído2023</v>
      </c>
      <c r="C755" t="str">
        <f t="shared" si="47"/>
        <v>FEELTExcluído2024</v>
      </c>
      <c r="D755" t="str">
        <f t="shared" si="48"/>
        <v>FEELTExcluído2025</v>
      </c>
      <c r="E755" t="str">
        <f t="shared" si="48"/>
        <v>FEELTExcluído2026</v>
      </c>
      <c r="F755" t="str">
        <f t="shared" si="48"/>
        <v>FEELTExcluído2027</v>
      </c>
      <c r="G755" t="s">
        <v>1870</v>
      </c>
      <c r="H755" t="s">
        <v>1476</v>
      </c>
      <c r="I755" s="38" t="str">
        <f>VLOOKUP(J755,Planilha2!B:C,2,0)</f>
        <v>Excluído</v>
      </c>
      <c r="J755" s="63" t="s">
        <v>1493</v>
      </c>
      <c r="K755" s="63" t="s">
        <v>165</v>
      </c>
      <c r="L755" s="63" t="s">
        <v>1494</v>
      </c>
      <c r="M755" s="63" t="s">
        <v>139</v>
      </c>
      <c r="N755" s="63" t="s">
        <v>1036</v>
      </c>
      <c r="O755" s="116" t="s">
        <v>1630</v>
      </c>
      <c r="P755" s="63" t="s">
        <v>1070</v>
      </c>
      <c r="Q755" s="117">
        <v>0</v>
      </c>
      <c r="R755" s="117">
        <v>0</v>
      </c>
      <c r="S755" s="117">
        <v>30</v>
      </c>
      <c r="T755" s="117">
        <v>60</v>
      </c>
      <c r="U755" s="117">
        <v>60</v>
      </c>
      <c r="V755" s="117">
        <v>120</v>
      </c>
      <c r="W755" s="117">
        <v>120</v>
      </c>
      <c r="X755" s="63" t="s">
        <v>142</v>
      </c>
      <c r="Y755" s="63" t="s">
        <v>172</v>
      </c>
      <c r="Z755" s="63" t="s">
        <v>1471</v>
      </c>
      <c r="AA755" s="63" t="s">
        <v>382</v>
      </c>
      <c r="AB755" s="63" t="s">
        <v>144</v>
      </c>
      <c r="AC755" s="63"/>
      <c r="AD755" s="118" t="s">
        <v>1870</v>
      </c>
      <c r="AE755" s="63" t="s">
        <v>1030</v>
      </c>
    </row>
    <row r="756" spans="1:31" ht="45" hidden="1">
      <c r="A756" t="str">
        <f t="shared" si="45"/>
        <v>FEELTPP042022</v>
      </c>
      <c r="B756" t="str">
        <f t="shared" si="46"/>
        <v>FEELTPP042023</v>
      </c>
      <c r="C756" t="str">
        <f t="shared" si="47"/>
        <v>FEELTPP042024</v>
      </c>
      <c r="D756" t="str">
        <f t="shared" si="48"/>
        <v>FEELTPP042025</v>
      </c>
      <c r="E756" t="str">
        <f t="shared" si="48"/>
        <v>FEELTPP042026</v>
      </c>
      <c r="F756" t="str">
        <f t="shared" si="48"/>
        <v>FEELTPP042027</v>
      </c>
      <c r="G756" t="s">
        <v>1870</v>
      </c>
      <c r="H756" t="s">
        <v>1476</v>
      </c>
      <c r="I756" s="38" t="str">
        <f>VLOOKUP(J756,Planilha2!B:C,2,0)</f>
        <v>PP04</v>
      </c>
      <c r="J756" s="63" t="s">
        <v>1495</v>
      </c>
      <c r="K756" s="63" t="s">
        <v>165</v>
      </c>
      <c r="L756" s="63" t="s">
        <v>1496</v>
      </c>
      <c r="M756" s="63" t="s">
        <v>139</v>
      </c>
      <c r="N756" s="63" t="s">
        <v>1036</v>
      </c>
      <c r="O756" s="116" t="s">
        <v>1826</v>
      </c>
      <c r="P756" s="63" t="s">
        <v>44</v>
      </c>
      <c r="Q756" s="117">
        <v>0</v>
      </c>
      <c r="R756" s="117">
        <v>0</v>
      </c>
      <c r="S756" s="117">
        <v>1</v>
      </c>
      <c r="T756" s="117">
        <v>2</v>
      </c>
      <c r="U756" s="117">
        <v>2</v>
      </c>
      <c r="V756" s="117">
        <v>4</v>
      </c>
      <c r="W756" s="117">
        <v>4</v>
      </c>
      <c r="X756" s="63" t="s">
        <v>142</v>
      </c>
      <c r="Y756" s="63" t="s">
        <v>172</v>
      </c>
      <c r="Z756" s="63" t="s">
        <v>1471</v>
      </c>
      <c r="AA756" s="63" t="s">
        <v>382</v>
      </c>
      <c r="AB756" s="63" t="s">
        <v>144</v>
      </c>
      <c r="AC756" s="63"/>
      <c r="AD756" s="118" t="s">
        <v>1870</v>
      </c>
      <c r="AE756" s="63" t="s">
        <v>1030</v>
      </c>
    </row>
    <row r="757" spans="1:31" ht="45" hidden="1">
      <c r="A757" t="str">
        <f t="shared" si="45"/>
        <v>FEELT?2022</v>
      </c>
      <c r="B757" t="str">
        <f t="shared" si="46"/>
        <v>FEELT?2023</v>
      </c>
      <c r="C757" t="str">
        <f t="shared" si="47"/>
        <v>FEELT?2024</v>
      </c>
      <c r="D757" t="str">
        <f t="shared" si="48"/>
        <v>FEELT?2025</v>
      </c>
      <c r="E757" t="str">
        <f t="shared" si="48"/>
        <v>FEELT?2026</v>
      </c>
      <c r="F757" t="str">
        <f t="shared" si="48"/>
        <v>FEELT?2027</v>
      </c>
      <c r="G757" t="s">
        <v>1870</v>
      </c>
      <c r="H757" t="s">
        <v>1476</v>
      </c>
      <c r="I757" s="38" t="str">
        <f>VLOOKUP(J757,Planilha2!B:C,2,0)</f>
        <v>?</v>
      </c>
      <c r="J757" s="63" t="s">
        <v>1497</v>
      </c>
      <c r="K757" s="63" t="s">
        <v>165</v>
      </c>
      <c r="L757" s="63" t="s">
        <v>1498</v>
      </c>
      <c r="M757" s="63" t="s">
        <v>139</v>
      </c>
      <c r="N757" s="63" t="s">
        <v>1036</v>
      </c>
      <c r="O757" s="116"/>
      <c r="P757" s="63"/>
      <c r="Q757" s="117"/>
      <c r="R757" s="117"/>
      <c r="S757" s="117"/>
      <c r="T757" s="117"/>
      <c r="U757" s="117"/>
      <c r="V757" s="117"/>
      <c r="W757" s="117"/>
      <c r="X757" s="63"/>
      <c r="Y757" s="63"/>
      <c r="Z757" s="63"/>
      <c r="AA757" s="63"/>
      <c r="AB757" s="63"/>
      <c r="AC757" s="63"/>
      <c r="AD757" s="118"/>
      <c r="AE757" s="63" t="s">
        <v>1030</v>
      </c>
    </row>
    <row r="758" spans="1:31" ht="45" hidden="1">
      <c r="A758" t="str">
        <f t="shared" si="45"/>
        <v>FEELTPP052022</v>
      </c>
      <c r="B758" t="str">
        <f t="shared" si="46"/>
        <v>FEELTPP052023</v>
      </c>
      <c r="C758" t="str">
        <f t="shared" si="47"/>
        <v>FEELTPP052024</v>
      </c>
      <c r="D758" t="str">
        <f t="shared" si="48"/>
        <v>FEELTPP052025</v>
      </c>
      <c r="E758" t="str">
        <f t="shared" si="48"/>
        <v>FEELTPP052026</v>
      </c>
      <c r="F758" t="str">
        <f t="shared" si="48"/>
        <v>FEELTPP052027</v>
      </c>
      <c r="G758" t="s">
        <v>1870</v>
      </c>
      <c r="H758" t="s">
        <v>1476</v>
      </c>
      <c r="I758" s="38" t="str">
        <f>VLOOKUP(J758,Planilha2!B:C,2,0)</f>
        <v>PP05</v>
      </c>
      <c r="J758" s="63" t="s">
        <v>1047</v>
      </c>
      <c r="K758" s="63" t="s">
        <v>165</v>
      </c>
      <c r="L758" s="63" t="s">
        <v>1828</v>
      </c>
      <c r="M758" s="63" t="s">
        <v>139</v>
      </c>
      <c r="N758" s="63" t="s">
        <v>1036</v>
      </c>
      <c r="O758" s="116"/>
      <c r="P758" s="63"/>
      <c r="Q758" s="117"/>
      <c r="R758" s="117"/>
      <c r="S758" s="117"/>
      <c r="T758" s="117"/>
      <c r="U758" s="117"/>
      <c r="V758" s="117"/>
      <c r="W758" s="117"/>
      <c r="X758" s="63"/>
      <c r="Y758" s="63"/>
      <c r="Z758" s="63"/>
      <c r="AA758" s="63"/>
      <c r="AB758" s="63"/>
      <c r="AC758" s="63"/>
      <c r="AD758" s="118"/>
      <c r="AE758" s="63" t="s">
        <v>1030</v>
      </c>
    </row>
    <row r="759" spans="1:31" ht="45" hidden="1">
      <c r="A759" t="str">
        <f t="shared" si="45"/>
        <v>FEELTPP062022</v>
      </c>
      <c r="B759" t="str">
        <f t="shared" si="46"/>
        <v>FEELTPP062023</v>
      </c>
      <c r="C759" t="str">
        <f t="shared" si="47"/>
        <v>FEELTPP062024</v>
      </c>
      <c r="D759" t="str">
        <f t="shared" si="48"/>
        <v>FEELTPP062025</v>
      </c>
      <c r="E759" t="str">
        <f t="shared" si="48"/>
        <v>FEELTPP062026</v>
      </c>
      <c r="F759" t="str">
        <f t="shared" si="48"/>
        <v>FEELTPP062027</v>
      </c>
      <c r="G759" t="s">
        <v>1870</v>
      </c>
      <c r="H759" t="s">
        <v>1476</v>
      </c>
      <c r="I759" s="38" t="str">
        <f>VLOOKUP(J759,Planilha2!B:C,2,0)</f>
        <v>PP06</v>
      </c>
      <c r="J759" s="63" t="s">
        <v>1050</v>
      </c>
      <c r="K759" s="63" t="s">
        <v>165</v>
      </c>
      <c r="L759" s="63" t="s">
        <v>1713</v>
      </c>
      <c r="M759" s="63" t="s">
        <v>139</v>
      </c>
      <c r="N759" s="63" t="s">
        <v>1036</v>
      </c>
      <c r="O759" s="116"/>
      <c r="P759" s="63"/>
      <c r="Q759" s="117"/>
      <c r="R759" s="117"/>
      <c r="S759" s="117"/>
      <c r="T759" s="117"/>
      <c r="U759" s="117"/>
      <c r="V759" s="117"/>
      <c r="W759" s="117"/>
      <c r="X759" s="63"/>
      <c r="Y759" s="63"/>
      <c r="Z759" s="63"/>
      <c r="AA759" s="63"/>
      <c r="AB759" s="63"/>
      <c r="AC759" s="63"/>
      <c r="AD759" s="118"/>
      <c r="AE759" s="63" t="s">
        <v>1030</v>
      </c>
    </row>
    <row r="760" spans="1:31" ht="45" hidden="1">
      <c r="A760" t="str">
        <f t="shared" si="45"/>
        <v>FEELTPP072022</v>
      </c>
      <c r="B760" t="str">
        <f t="shared" si="46"/>
        <v>FEELTPP072023</v>
      </c>
      <c r="C760" t="str">
        <f t="shared" si="47"/>
        <v>FEELTPP072024</v>
      </c>
      <c r="D760" t="str">
        <f t="shared" si="48"/>
        <v>FEELTPP072025</v>
      </c>
      <c r="E760" t="str">
        <f t="shared" si="48"/>
        <v>FEELTPP072026</v>
      </c>
      <c r="F760" t="str">
        <f t="shared" si="48"/>
        <v>FEELTPP072027</v>
      </c>
      <c r="G760" t="s">
        <v>1870</v>
      </c>
      <c r="H760" t="s">
        <v>1476</v>
      </c>
      <c r="I760" s="38" t="str">
        <f>VLOOKUP(J760,Planilha2!B:C,2,0)</f>
        <v>PP07</v>
      </c>
      <c r="J760" s="63" t="s">
        <v>1054</v>
      </c>
      <c r="K760" s="63" t="s">
        <v>165</v>
      </c>
      <c r="L760" s="63" t="s">
        <v>1055</v>
      </c>
      <c r="M760" s="63" t="s">
        <v>139</v>
      </c>
      <c r="N760" s="63" t="s">
        <v>1036</v>
      </c>
      <c r="O760" s="116"/>
      <c r="P760" s="63"/>
      <c r="Q760" s="117"/>
      <c r="R760" s="117"/>
      <c r="S760" s="117"/>
      <c r="T760" s="117"/>
      <c r="U760" s="117"/>
      <c r="V760" s="117"/>
      <c r="W760" s="117"/>
      <c r="X760" s="63"/>
      <c r="Y760" s="63"/>
      <c r="Z760" s="63"/>
      <c r="AA760" s="63"/>
      <c r="AB760" s="63"/>
      <c r="AC760" s="63"/>
      <c r="AD760" s="118"/>
      <c r="AE760" s="63" t="s">
        <v>1030</v>
      </c>
    </row>
    <row r="761" spans="1:31" ht="108.75" hidden="1">
      <c r="A761" t="str">
        <f t="shared" si="45"/>
        <v>FEELTPP082022</v>
      </c>
      <c r="B761" t="str">
        <f t="shared" si="46"/>
        <v>FEELTPP082023</v>
      </c>
      <c r="C761" t="str">
        <f t="shared" si="47"/>
        <v>FEELTPP082024</v>
      </c>
      <c r="D761" t="str">
        <f t="shared" si="48"/>
        <v>FEELTPP082025</v>
      </c>
      <c r="E761" t="str">
        <f t="shared" si="48"/>
        <v>FEELTPP082026</v>
      </c>
      <c r="F761" t="str">
        <f t="shared" si="48"/>
        <v>FEELTPP082027</v>
      </c>
      <c r="G761" t="s">
        <v>1870</v>
      </c>
      <c r="H761" t="s">
        <v>1476</v>
      </c>
      <c r="I761" s="38" t="s">
        <v>112</v>
      </c>
      <c r="J761" s="63" t="s">
        <v>1714</v>
      </c>
      <c r="K761" s="63" t="s">
        <v>165</v>
      </c>
      <c r="L761" s="63" t="s">
        <v>1058</v>
      </c>
      <c r="M761" s="63" t="s">
        <v>381</v>
      </c>
      <c r="N761" s="63" t="s">
        <v>1501</v>
      </c>
      <c r="O761" s="116" t="s">
        <v>1877</v>
      </c>
      <c r="P761" s="63" t="s">
        <v>44</v>
      </c>
      <c r="Q761" s="117">
        <v>100</v>
      </c>
      <c r="R761" s="117">
        <v>100</v>
      </c>
      <c r="S761" s="117">
        <v>100</v>
      </c>
      <c r="T761" s="117">
        <v>100</v>
      </c>
      <c r="U761" s="117">
        <v>100</v>
      </c>
      <c r="V761" s="117">
        <v>100</v>
      </c>
      <c r="W761" s="117">
        <v>100</v>
      </c>
      <c r="X761" s="63" t="s">
        <v>171</v>
      </c>
      <c r="Y761" s="63" t="s">
        <v>172</v>
      </c>
      <c r="Z761" s="63" t="s">
        <v>1471</v>
      </c>
      <c r="AA761" s="63" t="s">
        <v>382</v>
      </c>
      <c r="AB761" s="63" t="s">
        <v>144</v>
      </c>
      <c r="AC761" s="63"/>
      <c r="AD761" s="118" t="s">
        <v>1870</v>
      </c>
      <c r="AE761" s="63" t="s">
        <v>1030</v>
      </c>
    </row>
    <row r="762" spans="1:31" ht="83.25" hidden="1">
      <c r="A762" t="str">
        <f t="shared" si="45"/>
        <v>FEELTPP092022</v>
      </c>
      <c r="B762" t="str">
        <f t="shared" si="46"/>
        <v>FEELTPP092023</v>
      </c>
      <c r="C762" t="str">
        <f t="shared" si="47"/>
        <v>FEELTPP092024</v>
      </c>
      <c r="D762" t="str">
        <f t="shared" si="48"/>
        <v>FEELTPP092025</v>
      </c>
      <c r="E762" t="str">
        <f t="shared" si="48"/>
        <v>FEELTPP092026</v>
      </c>
      <c r="F762" t="str">
        <f t="shared" si="48"/>
        <v>FEELTPP092027</v>
      </c>
      <c r="G762" t="s">
        <v>1870</v>
      </c>
      <c r="H762" t="s">
        <v>1476</v>
      </c>
      <c r="I762" s="38" t="s">
        <v>113</v>
      </c>
      <c r="J762" s="63" t="s">
        <v>1715</v>
      </c>
      <c r="K762" s="63" t="s">
        <v>145</v>
      </c>
      <c r="L762" s="63" t="s">
        <v>1716</v>
      </c>
      <c r="M762" s="63" t="s">
        <v>164</v>
      </c>
      <c r="N762" s="63" t="s">
        <v>1501</v>
      </c>
      <c r="O762" s="116" t="s">
        <v>1506</v>
      </c>
      <c r="P762" s="63" t="s">
        <v>44</v>
      </c>
      <c r="Q762" s="117">
        <v>50</v>
      </c>
      <c r="R762" s="117">
        <v>50</v>
      </c>
      <c r="S762" s="117">
        <v>50</v>
      </c>
      <c r="T762" s="117">
        <v>50</v>
      </c>
      <c r="U762" s="117">
        <v>50</v>
      </c>
      <c r="V762" s="117">
        <v>50</v>
      </c>
      <c r="W762" s="117">
        <v>50</v>
      </c>
      <c r="X762" s="63" t="s">
        <v>142</v>
      </c>
      <c r="Y762" s="63" t="s">
        <v>172</v>
      </c>
      <c r="Z762" s="63" t="s">
        <v>1471</v>
      </c>
      <c r="AA762" s="63" t="s">
        <v>382</v>
      </c>
      <c r="AB762" s="63" t="s">
        <v>144</v>
      </c>
      <c r="AC762" s="63"/>
      <c r="AD762" s="118" t="s">
        <v>1870</v>
      </c>
      <c r="AE762" s="63" t="s">
        <v>1030</v>
      </c>
    </row>
    <row r="763" spans="1:31" ht="45" hidden="1">
      <c r="A763" t="str">
        <f t="shared" si="45"/>
        <v>FEELTPP102022</v>
      </c>
      <c r="B763" t="str">
        <f t="shared" si="46"/>
        <v>FEELTPP102023</v>
      </c>
      <c r="C763" t="str">
        <f t="shared" si="47"/>
        <v>FEELTPP102024</v>
      </c>
      <c r="D763" t="str">
        <f t="shared" si="48"/>
        <v>FEELTPP102025</v>
      </c>
      <c r="E763" t="str">
        <f t="shared" si="48"/>
        <v>FEELTPP102026</v>
      </c>
      <c r="F763" t="str">
        <f t="shared" si="48"/>
        <v>FEELTPP102027</v>
      </c>
      <c r="G763" t="s">
        <v>1870</v>
      </c>
      <c r="H763" t="s">
        <v>1476</v>
      </c>
      <c r="I763" s="38" t="str">
        <f>VLOOKUP(J763,Planilha2!B:C,2,0)</f>
        <v>PP10</v>
      </c>
      <c r="J763" s="63" t="s">
        <v>1063</v>
      </c>
      <c r="K763" s="63" t="s">
        <v>145</v>
      </c>
      <c r="L763" s="63" t="s">
        <v>1718</v>
      </c>
      <c r="M763" s="63" t="s">
        <v>164</v>
      </c>
      <c r="N763" s="63" t="s">
        <v>1501</v>
      </c>
      <c r="O763" s="116" t="s">
        <v>1509</v>
      </c>
      <c r="P763" s="63" t="s">
        <v>44</v>
      </c>
      <c r="Q763" s="117">
        <v>15</v>
      </c>
      <c r="R763" s="117">
        <v>15</v>
      </c>
      <c r="S763" s="117">
        <v>15</v>
      </c>
      <c r="T763" s="117">
        <v>20</v>
      </c>
      <c r="U763" s="117">
        <v>20</v>
      </c>
      <c r="V763" s="117">
        <v>30</v>
      </c>
      <c r="W763" s="117">
        <v>30</v>
      </c>
      <c r="X763" s="63" t="s">
        <v>142</v>
      </c>
      <c r="Y763" s="63" t="s">
        <v>172</v>
      </c>
      <c r="Z763" s="63" t="s">
        <v>1471</v>
      </c>
      <c r="AA763" s="63" t="s">
        <v>382</v>
      </c>
      <c r="AB763" s="63" t="s">
        <v>144</v>
      </c>
      <c r="AC763" s="63"/>
      <c r="AD763" s="118" t="s">
        <v>1870</v>
      </c>
      <c r="AE763" s="63" t="s">
        <v>1030</v>
      </c>
    </row>
    <row r="764" spans="1:31" ht="45" hidden="1">
      <c r="A764" t="str">
        <f t="shared" si="45"/>
        <v>FEELTExcluído2022</v>
      </c>
      <c r="B764" t="str">
        <f t="shared" si="46"/>
        <v>FEELTExcluído2023</v>
      </c>
      <c r="C764" t="str">
        <f t="shared" si="47"/>
        <v>FEELTExcluído2024</v>
      </c>
      <c r="D764" t="str">
        <f t="shared" si="48"/>
        <v>FEELTExcluído2025</v>
      </c>
      <c r="E764" t="str">
        <f t="shared" si="48"/>
        <v>FEELTExcluído2026</v>
      </c>
      <c r="F764" t="str">
        <f t="shared" si="48"/>
        <v>FEELTExcluído2027</v>
      </c>
      <c r="G764" t="s">
        <v>1870</v>
      </c>
      <c r="H764" t="s">
        <v>1476</v>
      </c>
      <c r="I764" s="38" t="str">
        <f>VLOOKUP(J764,Planilha2!B:C,2,0)</f>
        <v>Excluído</v>
      </c>
      <c r="J764" s="63" t="s">
        <v>1511</v>
      </c>
      <c r="K764" s="63" t="s">
        <v>165</v>
      </c>
      <c r="L764" s="63" t="s">
        <v>1512</v>
      </c>
      <c r="M764" s="63" t="s">
        <v>164</v>
      </c>
      <c r="N764" s="63" t="s">
        <v>1501</v>
      </c>
      <c r="O764" s="63" t="s">
        <v>1776</v>
      </c>
      <c r="P764" s="63" t="s">
        <v>44</v>
      </c>
      <c r="Q764" s="63">
        <v>36.11</v>
      </c>
      <c r="R764" s="63">
        <v>36.11</v>
      </c>
      <c r="S764" s="63">
        <v>36.11</v>
      </c>
      <c r="T764" s="63">
        <v>36.11</v>
      </c>
      <c r="U764" s="63">
        <v>36.11</v>
      </c>
      <c r="V764" s="63">
        <v>36.11</v>
      </c>
      <c r="W764" s="63">
        <v>36.11</v>
      </c>
      <c r="X764" s="63" t="s">
        <v>142</v>
      </c>
      <c r="Y764" s="63" t="s">
        <v>172</v>
      </c>
      <c r="Z764" s="63" t="s">
        <v>1471</v>
      </c>
      <c r="AA764" s="63" t="s">
        <v>382</v>
      </c>
      <c r="AB764" s="63" t="s">
        <v>144</v>
      </c>
      <c r="AC764" s="63"/>
      <c r="AD764" s="118" t="s">
        <v>1870</v>
      </c>
      <c r="AE764" s="63" t="s">
        <v>1030</v>
      </c>
    </row>
    <row r="765" spans="1:31" ht="45" hidden="1">
      <c r="A765" t="str">
        <f t="shared" si="45"/>
        <v>FEELTExcluído2022</v>
      </c>
      <c r="B765" t="str">
        <f t="shared" si="46"/>
        <v>FEELTExcluído2023</v>
      </c>
      <c r="C765" t="str">
        <f t="shared" si="47"/>
        <v>FEELTExcluído2024</v>
      </c>
      <c r="D765" t="str">
        <f t="shared" si="48"/>
        <v>FEELTExcluído2025</v>
      </c>
      <c r="E765" t="str">
        <f t="shared" si="48"/>
        <v>FEELTExcluído2026</v>
      </c>
      <c r="F765" t="str">
        <f t="shared" si="48"/>
        <v>FEELTExcluído2027</v>
      </c>
      <c r="G765" t="s">
        <v>1870</v>
      </c>
      <c r="H765" t="s">
        <v>1476</v>
      </c>
      <c r="I765" s="38" t="str">
        <f>VLOOKUP(J765,Planilha2!B:C,2,0)</f>
        <v>Excluído</v>
      </c>
      <c r="J765" s="63" t="s">
        <v>1067</v>
      </c>
      <c r="K765" s="63" t="s">
        <v>145</v>
      </c>
      <c r="L765" s="63" t="s">
        <v>1068</v>
      </c>
      <c r="M765" s="63" t="s">
        <v>164</v>
      </c>
      <c r="N765" s="63" t="s">
        <v>1501</v>
      </c>
      <c r="O765" s="63" t="s">
        <v>1513</v>
      </c>
      <c r="P765" s="63" t="s">
        <v>1070</v>
      </c>
      <c r="Q765" s="63">
        <v>300</v>
      </c>
      <c r="R765" s="63">
        <v>300</v>
      </c>
      <c r="S765" s="63">
        <v>300</v>
      </c>
      <c r="T765" s="63">
        <v>310</v>
      </c>
      <c r="U765" s="63">
        <v>310</v>
      </c>
      <c r="V765" s="63">
        <v>320</v>
      </c>
      <c r="W765" s="63">
        <v>320</v>
      </c>
      <c r="X765" s="63" t="s">
        <v>142</v>
      </c>
      <c r="Y765" s="63" t="s">
        <v>172</v>
      </c>
      <c r="Z765" s="63" t="s">
        <v>1471</v>
      </c>
      <c r="AA765" s="63" t="s">
        <v>382</v>
      </c>
      <c r="AB765" s="63" t="s">
        <v>144</v>
      </c>
      <c r="AC765" s="63"/>
      <c r="AD765" s="118" t="s">
        <v>1870</v>
      </c>
      <c r="AE765" s="63" t="s">
        <v>1030</v>
      </c>
    </row>
    <row r="766" spans="1:31" ht="45" hidden="1">
      <c r="A766" t="str">
        <f t="shared" si="45"/>
        <v>FEELTExcluído2022</v>
      </c>
      <c r="B766" t="str">
        <f t="shared" si="46"/>
        <v>FEELTExcluído2023</v>
      </c>
      <c r="C766" t="str">
        <f t="shared" si="47"/>
        <v>FEELTExcluído2024</v>
      </c>
      <c r="D766" t="str">
        <f t="shared" si="48"/>
        <v>FEELTExcluído2025</v>
      </c>
      <c r="E766" t="str">
        <f t="shared" si="48"/>
        <v>FEELTExcluído2026</v>
      </c>
      <c r="F766" t="str">
        <f t="shared" si="48"/>
        <v>FEELTExcluído2027</v>
      </c>
      <c r="G766" t="s">
        <v>1870</v>
      </c>
      <c r="H766" t="s">
        <v>1476</v>
      </c>
      <c r="I766" s="38" t="str">
        <f>VLOOKUP(J766,Planilha2!B:C,2,0)</f>
        <v>Excluído</v>
      </c>
      <c r="J766" s="63" t="s">
        <v>1722</v>
      </c>
      <c r="K766" s="63" t="s">
        <v>145</v>
      </c>
      <c r="L766" s="63" t="s">
        <v>1076</v>
      </c>
      <c r="M766" s="63" t="s">
        <v>164</v>
      </c>
      <c r="N766" s="63" t="s">
        <v>1501</v>
      </c>
      <c r="O766" s="63" t="s">
        <v>1835</v>
      </c>
      <c r="P766" s="63" t="s">
        <v>1070</v>
      </c>
      <c r="Q766" s="63">
        <v>100</v>
      </c>
      <c r="R766" s="63">
        <v>100</v>
      </c>
      <c r="S766" s="63">
        <v>100</v>
      </c>
      <c r="T766" s="63">
        <v>105</v>
      </c>
      <c r="U766" s="63">
        <v>105</v>
      </c>
      <c r="V766" s="63">
        <v>110</v>
      </c>
      <c r="W766" s="63">
        <v>110</v>
      </c>
      <c r="X766" s="63" t="s">
        <v>142</v>
      </c>
      <c r="Y766" s="63" t="s">
        <v>172</v>
      </c>
      <c r="Z766" s="63" t="s">
        <v>1471</v>
      </c>
      <c r="AA766" s="63" t="s">
        <v>382</v>
      </c>
      <c r="AB766" s="63" t="s">
        <v>144</v>
      </c>
      <c r="AC766" s="63"/>
      <c r="AD766" s="118" t="s">
        <v>1870</v>
      </c>
      <c r="AE766" s="63" t="s">
        <v>1030</v>
      </c>
    </row>
    <row r="767" spans="1:31" ht="45" hidden="1">
      <c r="A767" t="str">
        <f t="shared" si="45"/>
        <v>FEELTExcluído2022</v>
      </c>
      <c r="B767" t="str">
        <f t="shared" si="46"/>
        <v>FEELTExcluído2023</v>
      </c>
      <c r="C767" t="str">
        <f t="shared" si="47"/>
        <v>FEELTExcluído2024</v>
      </c>
      <c r="D767" t="str">
        <f t="shared" si="48"/>
        <v>FEELTExcluído2025</v>
      </c>
      <c r="E767" t="str">
        <f t="shared" si="48"/>
        <v>FEELTExcluído2026</v>
      </c>
      <c r="F767" t="str">
        <f t="shared" si="48"/>
        <v>FEELTExcluído2027</v>
      </c>
      <c r="G767" t="s">
        <v>1870</v>
      </c>
      <c r="H767" t="s">
        <v>1476</v>
      </c>
      <c r="I767" s="38" t="str">
        <f>VLOOKUP(J767,Planilha2!B:C,2,0)</f>
        <v>Excluído</v>
      </c>
      <c r="J767" s="63" t="s">
        <v>1079</v>
      </c>
      <c r="K767" s="63" t="s">
        <v>145</v>
      </c>
      <c r="L767" s="63" t="s">
        <v>1080</v>
      </c>
      <c r="M767" s="63" t="s">
        <v>164</v>
      </c>
      <c r="N767" s="63" t="s">
        <v>1501</v>
      </c>
      <c r="O767" s="63" t="s">
        <v>1587</v>
      </c>
      <c r="P767" s="63" t="s">
        <v>1082</v>
      </c>
      <c r="Q767" s="63">
        <v>0</v>
      </c>
      <c r="R767" s="63">
        <v>0</v>
      </c>
      <c r="S767" s="63">
        <v>0</v>
      </c>
      <c r="T767" s="63">
        <v>0</v>
      </c>
      <c r="U767" s="63">
        <v>1</v>
      </c>
      <c r="V767" s="63">
        <v>1</v>
      </c>
      <c r="W767" s="63">
        <v>1</v>
      </c>
      <c r="X767" s="63" t="s">
        <v>363</v>
      </c>
      <c r="Y767" s="63" t="s">
        <v>172</v>
      </c>
      <c r="Z767" s="63" t="s">
        <v>1471</v>
      </c>
      <c r="AA767" s="63" t="s">
        <v>382</v>
      </c>
      <c r="AB767" s="63" t="s">
        <v>144</v>
      </c>
      <c r="AC767" s="63"/>
      <c r="AD767" s="118" t="s">
        <v>1036</v>
      </c>
      <c r="AE767" s="63" t="s">
        <v>1030</v>
      </c>
    </row>
    <row r="768" spans="1:31" ht="45" hidden="1">
      <c r="A768" t="str">
        <f t="shared" si="45"/>
        <v>FEELTExcluído2022</v>
      </c>
      <c r="B768" t="str">
        <f t="shared" si="46"/>
        <v>FEELTExcluído2023</v>
      </c>
      <c r="C768" t="str">
        <f t="shared" si="47"/>
        <v>FEELTExcluído2024</v>
      </c>
      <c r="D768" t="str">
        <f t="shared" si="48"/>
        <v>FEELTExcluído2025</v>
      </c>
      <c r="E768" t="str">
        <f t="shared" si="48"/>
        <v>FEELTExcluído2026</v>
      </c>
      <c r="F768" t="str">
        <f t="shared" si="48"/>
        <v>FEELTExcluído2027</v>
      </c>
      <c r="G768" t="s">
        <v>1870</v>
      </c>
      <c r="H768" t="s">
        <v>1476</v>
      </c>
      <c r="I768" s="38" t="str">
        <f>VLOOKUP(J768,Planilha2!B:C,2,0)</f>
        <v>Excluído</v>
      </c>
      <c r="J768" s="63" t="s">
        <v>1085</v>
      </c>
      <c r="K768" s="63" t="s">
        <v>145</v>
      </c>
      <c r="L768" s="63" t="s">
        <v>1086</v>
      </c>
      <c r="M768" s="63" t="s">
        <v>139</v>
      </c>
      <c r="N768" s="63" t="s">
        <v>1501</v>
      </c>
      <c r="O768" s="63" t="s">
        <v>1516</v>
      </c>
      <c r="P768" s="63" t="s">
        <v>1070</v>
      </c>
      <c r="Q768" s="63">
        <v>0</v>
      </c>
      <c r="R768" s="63">
        <v>0</v>
      </c>
      <c r="S768" s="63">
        <v>0</v>
      </c>
      <c r="T768" s="63">
        <v>0</v>
      </c>
      <c r="U768" s="63">
        <v>0</v>
      </c>
      <c r="V768" s="63">
        <v>0</v>
      </c>
      <c r="W768" s="63">
        <v>1</v>
      </c>
      <c r="X768" s="63" t="s">
        <v>363</v>
      </c>
      <c r="Y768" s="63" t="s">
        <v>172</v>
      </c>
      <c r="Z768" s="63" t="s">
        <v>1471</v>
      </c>
      <c r="AA768" s="63" t="s">
        <v>382</v>
      </c>
      <c r="AB768" s="63" t="s">
        <v>144</v>
      </c>
      <c r="AC768" s="63"/>
      <c r="AD768" s="118" t="s">
        <v>1036</v>
      </c>
      <c r="AE768" s="63" t="s">
        <v>1030</v>
      </c>
    </row>
    <row r="769" spans="1:31" ht="45" hidden="1">
      <c r="A769" t="str">
        <f t="shared" si="45"/>
        <v>FEELTExcluído2022</v>
      </c>
      <c r="B769" t="str">
        <f t="shared" si="46"/>
        <v>FEELTExcluído2023</v>
      </c>
      <c r="C769" t="str">
        <f t="shared" si="47"/>
        <v>FEELTExcluído2024</v>
      </c>
      <c r="D769" t="str">
        <f t="shared" si="48"/>
        <v>FEELTExcluído2025</v>
      </c>
      <c r="E769" t="str">
        <f t="shared" si="48"/>
        <v>FEELTExcluído2026</v>
      </c>
      <c r="F769" t="str">
        <f t="shared" si="48"/>
        <v>FEELTExcluído2027</v>
      </c>
      <c r="G769" t="s">
        <v>1870</v>
      </c>
      <c r="H769" t="s">
        <v>1476</v>
      </c>
      <c r="I769" s="38" t="str">
        <f>VLOOKUP(J769,Planilha2!B:C,2,0)</f>
        <v>Excluído</v>
      </c>
      <c r="J769" s="63" t="s">
        <v>1090</v>
      </c>
      <c r="K769" s="63" t="s">
        <v>145</v>
      </c>
      <c r="L769" s="63" t="s">
        <v>1091</v>
      </c>
      <c r="M769" s="63" t="s">
        <v>139</v>
      </c>
      <c r="N769" s="63" t="s">
        <v>1501</v>
      </c>
      <c r="O769" s="63" t="s">
        <v>1777</v>
      </c>
      <c r="P769" s="63" t="s">
        <v>1070</v>
      </c>
      <c r="Q769" s="63">
        <v>12</v>
      </c>
      <c r="R769" s="63">
        <v>12</v>
      </c>
      <c r="S769" s="63">
        <v>12</v>
      </c>
      <c r="T769" s="63">
        <v>12</v>
      </c>
      <c r="U769" s="63">
        <v>12</v>
      </c>
      <c r="V769" s="63">
        <v>12</v>
      </c>
      <c r="W769" s="63">
        <v>12</v>
      </c>
      <c r="X769" s="63" t="s">
        <v>142</v>
      </c>
      <c r="Y769" s="63" t="s">
        <v>172</v>
      </c>
      <c r="Z769" s="63" t="s">
        <v>1471</v>
      </c>
      <c r="AA769" s="63" t="s">
        <v>382</v>
      </c>
      <c r="AB769" s="63" t="s">
        <v>144</v>
      </c>
      <c r="AC769" s="63"/>
      <c r="AD769" s="118" t="s">
        <v>1036</v>
      </c>
      <c r="AE769" s="63" t="s">
        <v>1030</v>
      </c>
    </row>
    <row r="770" spans="1:31" ht="45" hidden="1">
      <c r="A770" t="str">
        <f t="shared" si="45"/>
        <v>FEELTExcluído2022</v>
      </c>
      <c r="B770" t="str">
        <f t="shared" si="46"/>
        <v>FEELTExcluído2023</v>
      </c>
      <c r="C770" t="str">
        <f t="shared" si="47"/>
        <v>FEELTExcluído2024</v>
      </c>
      <c r="D770" t="str">
        <f t="shared" si="48"/>
        <v>FEELTExcluído2025</v>
      </c>
      <c r="E770" t="str">
        <f t="shared" si="48"/>
        <v>FEELTExcluído2026</v>
      </c>
      <c r="F770" t="str">
        <f t="shared" si="48"/>
        <v>FEELTExcluído2027</v>
      </c>
      <c r="G770" t="s">
        <v>1870</v>
      </c>
      <c r="H770" t="s">
        <v>1476</v>
      </c>
      <c r="I770" s="38" t="str">
        <f>VLOOKUP(J770,Planilha2!B:C,2,0)</f>
        <v>Excluído</v>
      </c>
      <c r="J770" s="63" t="s">
        <v>1095</v>
      </c>
      <c r="K770" s="63" t="s">
        <v>145</v>
      </c>
      <c r="L770" s="63" t="s">
        <v>1096</v>
      </c>
      <c r="M770" s="63" t="s">
        <v>139</v>
      </c>
      <c r="N770" s="63" t="s">
        <v>1501</v>
      </c>
      <c r="O770" s="63" t="s">
        <v>1518</v>
      </c>
      <c r="P770" s="63" t="s">
        <v>1070</v>
      </c>
      <c r="Q770" s="63">
        <v>0</v>
      </c>
      <c r="R770" s="63">
        <v>0</v>
      </c>
      <c r="S770" s="63">
        <v>0</v>
      </c>
      <c r="T770" s="63">
        <v>0</v>
      </c>
      <c r="U770" s="63">
        <v>0</v>
      </c>
      <c r="V770" s="63">
        <v>0</v>
      </c>
      <c r="W770" s="63">
        <v>1</v>
      </c>
      <c r="X770" s="63" t="s">
        <v>363</v>
      </c>
      <c r="Y770" s="63" t="s">
        <v>172</v>
      </c>
      <c r="Z770" s="63" t="s">
        <v>1471</v>
      </c>
      <c r="AA770" s="63" t="s">
        <v>382</v>
      </c>
      <c r="AB770" s="63" t="s">
        <v>144</v>
      </c>
      <c r="AC770" s="63"/>
      <c r="AD770" s="118" t="s">
        <v>1036</v>
      </c>
      <c r="AE770" s="63" t="s">
        <v>1030</v>
      </c>
    </row>
    <row r="771" spans="1:31" ht="45" hidden="1">
      <c r="A771" t="str">
        <f t="shared" si="45"/>
        <v>FEELTEC092022</v>
      </c>
      <c r="B771" t="str">
        <f t="shared" si="46"/>
        <v>FEELTEC092023</v>
      </c>
      <c r="C771" t="str">
        <f t="shared" si="47"/>
        <v>FEELTEC092024</v>
      </c>
      <c r="D771" t="str">
        <f t="shared" si="48"/>
        <v>FEELTEC092025</v>
      </c>
      <c r="E771" t="str">
        <f t="shared" si="48"/>
        <v>FEELTEC092026</v>
      </c>
      <c r="F771" t="str">
        <f t="shared" si="48"/>
        <v>FEELTEC092027</v>
      </c>
      <c r="G771" t="s">
        <v>1870</v>
      </c>
      <c r="H771" t="s">
        <v>1519</v>
      </c>
      <c r="I771" s="38" t="str">
        <f>VLOOKUP(J771,Planilha2!B:C,2,0)</f>
        <v>EC09</v>
      </c>
      <c r="J771" s="63" t="s">
        <v>1878</v>
      </c>
      <c r="K771" s="63" t="s">
        <v>165</v>
      </c>
      <c r="L771" s="63" t="s">
        <v>419</v>
      </c>
      <c r="M771" s="63" t="s">
        <v>381</v>
      </c>
      <c r="N771" s="63" t="s">
        <v>385</v>
      </c>
      <c r="O771" s="63" t="s">
        <v>1521</v>
      </c>
      <c r="P771" s="63" t="s">
        <v>44</v>
      </c>
      <c r="Q771" s="63">
        <v>50</v>
      </c>
      <c r="R771" s="63">
        <v>50</v>
      </c>
      <c r="S771" s="63">
        <v>50</v>
      </c>
      <c r="T771" s="63">
        <v>55</v>
      </c>
      <c r="U771" s="63">
        <v>55</v>
      </c>
      <c r="V771" s="63">
        <v>60</v>
      </c>
      <c r="W771" s="63">
        <v>60</v>
      </c>
      <c r="X771" s="63" t="s">
        <v>142</v>
      </c>
      <c r="Y771" s="63" t="s">
        <v>172</v>
      </c>
      <c r="Z771" s="63" t="s">
        <v>195</v>
      </c>
      <c r="AA771" s="63" t="s">
        <v>1879</v>
      </c>
      <c r="AB771" s="63" t="s">
        <v>144</v>
      </c>
      <c r="AC771" s="63"/>
      <c r="AD771" s="63" t="s">
        <v>1870</v>
      </c>
      <c r="AE771" s="63" t="s">
        <v>377</v>
      </c>
    </row>
    <row r="772" spans="1:31" ht="45" hidden="1">
      <c r="A772" t="str">
        <f t="shared" ref="A772:A835" si="49">$G772&amp;$I772&amp;R$1</f>
        <v>FEELTEC102022</v>
      </c>
      <c r="B772" t="str">
        <f t="shared" ref="B772:B835" si="50">$G772&amp;$I772&amp;S$1</f>
        <v>FEELTEC102023</v>
      </c>
      <c r="C772" t="str">
        <f t="shared" ref="C772:C835" si="51">$G772&amp;$I772&amp;T$1</f>
        <v>FEELTEC102024</v>
      </c>
      <c r="D772" t="str">
        <f t="shared" ref="D772:F835" si="52">$G772&amp;$I772&amp;U$1</f>
        <v>FEELTEC102025</v>
      </c>
      <c r="E772" t="str">
        <f t="shared" si="52"/>
        <v>FEELTEC102026</v>
      </c>
      <c r="F772" t="str">
        <f t="shared" si="52"/>
        <v>FEELTEC102027</v>
      </c>
      <c r="G772" t="s">
        <v>1870</v>
      </c>
      <c r="H772" t="s">
        <v>1519</v>
      </c>
      <c r="I772" s="38" t="str">
        <f>VLOOKUP(J772,Planilha2!B:C,2,0)</f>
        <v>EC10</v>
      </c>
      <c r="J772" s="63" t="s">
        <v>1880</v>
      </c>
      <c r="K772" s="63" t="s">
        <v>165</v>
      </c>
      <c r="L772" s="63" t="s">
        <v>422</v>
      </c>
      <c r="M772" s="63" t="s">
        <v>381</v>
      </c>
      <c r="N772" s="63" t="s">
        <v>385</v>
      </c>
      <c r="O772" s="63" t="s">
        <v>1526</v>
      </c>
      <c r="P772" s="63" t="s">
        <v>44</v>
      </c>
      <c r="Q772" s="63">
        <v>32</v>
      </c>
      <c r="R772" s="63">
        <v>32</v>
      </c>
      <c r="S772" s="63">
        <v>32</v>
      </c>
      <c r="T772" s="63">
        <v>35</v>
      </c>
      <c r="U772" s="63">
        <v>35</v>
      </c>
      <c r="V772" s="63">
        <v>40</v>
      </c>
      <c r="W772" s="63">
        <v>40</v>
      </c>
      <c r="X772" s="63" t="s">
        <v>142</v>
      </c>
      <c r="Y772" s="63" t="s">
        <v>172</v>
      </c>
      <c r="Z772" s="63" t="s">
        <v>195</v>
      </c>
      <c r="AA772" s="63" t="s">
        <v>1879</v>
      </c>
      <c r="AB772" s="63" t="s">
        <v>144</v>
      </c>
      <c r="AC772" s="63"/>
      <c r="AD772" s="63" t="s">
        <v>1870</v>
      </c>
      <c r="AE772" s="63" t="s">
        <v>377</v>
      </c>
    </row>
    <row r="773" spans="1:31" ht="45" hidden="1">
      <c r="A773" t="str">
        <f t="shared" si="49"/>
        <v>FEELTEC082022</v>
      </c>
      <c r="B773" t="str">
        <f t="shared" si="50"/>
        <v>FEELTEC082023</v>
      </c>
      <c r="C773" t="str">
        <f t="shared" si="51"/>
        <v>FEELTEC082024</v>
      </c>
      <c r="D773" t="str">
        <f t="shared" si="52"/>
        <v>FEELTEC082025</v>
      </c>
      <c r="E773" t="str">
        <f t="shared" si="52"/>
        <v>FEELTEC082026</v>
      </c>
      <c r="F773" t="str">
        <f t="shared" si="52"/>
        <v>FEELTEC082027</v>
      </c>
      <c r="G773" t="s">
        <v>1870</v>
      </c>
      <c r="H773" t="s">
        <v>1519</v>
      </c>
      <c r="I773" s="38" t="str">
        <f>VLOOKUP(J773,Planilha2!B:C,2,0)</f>
        <v>EC08</v>
      </c>
      <c r="J773" s="63" t="s">
        <v>415</v>
      </c>
      <c r="K773" s="63" t="s">
        <v>145</v>
      </c>
      <c r="L773" s="63" t="s">
        <v>1528</v>
      </c>
      <c r="M773" s="63" t="s">
        <v>381</v>
      </c>
      <c r="N773" s="63" t="s">
        <v>1529</v>
      </c>
      <c r="O773" s="63" t="s">
        <v>1588</v>
      </c>
      <c r="P773" s="63" t="s">
        <v>44</v>
      </c>
      <c r="Q773" s="63">
        <v>70.5</v>
      </c>
      <c r="R773" s="63">
        <v>70.5</v>
      </c>
      <c r="S773" s="63">
        <v>70.5</v>
      </c>
      <c r="T773" s="63">
        <v>70.5</v>
      </c>
      <c r="U773" s="63">
        <v>70.5</v>
      </c>
      <c r="V773" s="63">
        <v>70.5</v>
      </c>
      <c r="W773" s="63">
        <v>70.5</v>
      </c>
      <c r="X773" s="63" t="s">
        <v>142</v>
      </c>
      <c r="Y773" s="63" t="s">
        <v>172</v>
      </c>
      <c r="Z773" s="63" t="s">
        <v>195</v>
      </c>
      <c r="AA773" s="63" t="s">
        <v>1879</v>
      </c>
      <c r="AB773" s="63" t="s">
        <v>144</v>
      </c>
      <c r="AC773" s="63"/>
      <c r="AD773" s="63" t="s">
        <v>385</v>
      </c>
      <c r="AE773" s="63" t="s">
        <v>377</v>
      </c>
    </row>
    <row r="774" spans="1:31" ht="45" hidden="1">
      <c r="A774" t="str">
        <f t="shared" si="49"/>
        <v>FEELTEC282022</v>
      </c>
      <c r="B774" t="str">
        <f t="shared" si="50"/>
        <v>FEELTEC282023</v>
      </c>
      <c r="C774" t="str">
        <f t="shared" si="51"/>
        <v>FEELTEC282024</v>
      </c>
      <c r="D774" t="str">
        <f t="shared" si="52"/>
        <v>FEELTEC282025</v>
      </c>
      <c r="E774" t="str">
        <f t="shared" si="52"/>
        <v>FEELTEC282026</v>
      </c>
      <c r="F774" t="str">
        <f t="shared" si="52"/>
        <v>FEELTEC282027</v>
      </c>
      <c r="G774" t="s">
        <v>1870</v>
      </c>
      <c r="H774" t="s">
        <v>1519</v>
      </c>
      <c r="I774" s="38" t="str">
        <f>VLOOKUP(J774,Planilha2!B:C,2,0)</f>
        <v>EC28</v>
      </c>
      <c r="J774" s="63" t="s">
        <v>503</v>
      </c>
      <c r="K774" s="63" t="s">
        <v>165</v>
      </c>
      <c r="L774" s="63" t="s">
        <v>504</v>
      </c>
      <c r="M774" s="63" t="s">
        <v>381</v>
      </c>
      <c r="N774" s="63" t="s">
        <v>1530</v>
      </c>
      <c r="O774" s="63" t="s">
        <v>1589</v>
      </c>
      <c r="P774" s="63" t="s">
        <v>44</v>
      </c>
      <c r="Q774" s="63">
        <v>100</v>
      </c>
      <c r="R774" s="63">
        <v>100</v>
      </c>
      <c r="S774" s="63">
        <v>100</v>
      </c>
      <c r="T774" s="63">
        <v>100</v>
      </c>
      <c r="U774" s="63">
        <v>100</v>
      </c>
      <c r="V774" s="63">
        <v>100</v>
      </c>
      <c r="W774" s="63">
        <v>100</v>
      </c>
      <c r="X774" s="63" t="s">
        <v>171</v>
      </c>
      <c r="Y774" s="63" t="s">
        <v>172</v>
      </c>
      <c r="Z774" s="63" t="s">
        <v>195</v>
      </c>
      <c r="AA774" s="63" t="s">
        <v>1879</v>
      </c>
      <c r="AB774" s="63" t="s">
        <v>144</v>
      </c>
      <c r="AC774" s="63"/>
      <c r="AD774" s="63" t="s">
        <v>1870</v>
      </c>
      <c r="AE774" s="63" t="s">
        <v>377</v>
      </c>
    </row>
    <row r="775" spans="1:31" ht="45" hidden="1">
      <c r="A775" t="str">
        <f t="shared" si="49"/>
        <v>FEELTEC052022</v>
      </c>
      <c r="B775" t="str">
        <f t="shared" si="50"/>
        <v>FEELTEC052023</v>
      </c>
      <c r="C775" t="str">
        <f t="shared" si="51"/>
        <v>FEELTEC052024</v>
      </c>
      <c r="D775" t="str">
        <f t="shared" si="52"/>
        <v>FEELTEC052025</v>
      </c>
      <c r="E775" t="str">
        <f t="shared" si="52"/>
        <v>FEELTEC052026</v>
      </c>
      <c r="F775" t="str">
        <f t="shared" si="52"/>
        <v>FEELTEC052027</v>
      </c>
      <c r="G775" t="s">
        <v>1870</v>
      </c>
      <c r="H775" t="s">
        <v>1519</v>
      </c>
      <c r="I775" s="38" t="str">
        <f>VLOOKUP(J775,Planilha2!B:C,2,0)</f>
        <v>EC05</v>
      </c>
      <c r="J775" s="63" t="s">
        <v>1729</v>
      </c>
      <c r="K775" s="63" t="s">
        <v>165</v>
      </c>
      <c r="L775" s="63" t="s">
        <v>1730</v>
      </c>
      <c r="M775" s="63" t="s">
        <v>164</v>
      </c>
      <c r="N775" s="63" t="s">
        <v>1529</v>
      </c>
      <c r="O775" s="63" t="s">
        <v>1881</v>
      </c>
      <c r="P775" s="63" t="s">
        <v>309</v>
      </c>
      <c r="Q775" s="63">
        <v>47</v>
      </c>
      <c r="R775" s="63">
        <v>47</v>
      </c>
      <c r="S775" s="63">
        <v>47</v>
      </c>
      <c r="T775" s="63">
        <v>48</v>
      </c>
      <c r="U775" s="63">
        <v>48</v>
      </c>
      <c r="V775" s="63">
        <v>50</v>
      </c>
      <c r="W775" s="63">
        <v>50</v>
      </c>
      <c r="X775" s="63" t="s">
        <v>142</v>
      </c>
      <c r="Y775" s="63" t="s">
        <v>172</v>
      </c>
      <c r="Z775" s="63" t="s">
        <v>195</v>
      </c>
      <c r="AA775" s="63" t="s">
        <v>1879</v>
      </c>
      <c r="AB775" s="63" t="s">
        <v>144</v>
      </c>
      <c r="AC775" s="63"/>
      <c r="AD775" s="63" t="s">
        <v>1870</v>
      </c>
      <c r="AE775" s="63" t="s">
        <v>377</v>
      </c>
    </row>
    <row r="776" spans="1:31" ht="45" hidden="1">
      <c r="A776" t="str">
        <f t="shared" si="49"/>
        <v>FEELTEC072022</v>
      </c>
      <c r="B776" t="str">
        <f t="shared" si="50"/>
        <v>FEELTEC072023</v>
      </c>
      <c r="C776" t="str">
        <f t="shared" si="51"/>
        <v>FEELTEC072024</v>
      </c>
      <c r="D776" t="str">
        <f t="shared" si="52"/>
        <v>FEELTEC072025</v>
      </c>
      <c r="E776" t="str">
        <f t="shared" si="52"/>
        <v>FEELTEC072026</v>
      </c>
      <c r="F776" t="str">
        <f t="shared" si="52"/>
        <v>FEELTEC072027</v>
      </c>
      <c r="G776" t="s">
        <v>1870</v>
      </c>
      <c r="H776" t="s">
        <v>1519</v>
      </c>
      <c r="I776" s="38" t="str">
        <f>VLOOKUP(J776,Planilha2!B:C,2,0)</f>
        <v>EC07</v>
      </c>
      <c r="J776" s="63" t="s">
        <v>1534</v>
      </c>
      <c r="K776" s="63" t="s">
        <v>165</v>
      </c>
      <c r="L776" s="63" t="s">
        <v>1535</v>
      </c>
      <c r="M776" s="63" t="s">
        <v>381</v>
      </c>
      <c r="N776" s="63" t="s">
        <v>1529</v>
      </c>
      <c r="O776" s="63"/>
      <c r="P776" s="63" t="s">
        <v>44</v>
      </c>
      <c r="Q776" s="63"/>
      <c r="R776" s="63"/>
      <c r="S776" s="63"/>
      <c r="T776" s="63"/>
      <c r="U776" s="63"/>
      <c r="V776" s="63"/>
      <c r="W776" s="63"/>
      <c r="X776" s="63"/>
      <c r="Y776" s="63"/>
      <c r="Z776" s="63"/>
      <c r="AA776" s="63" t="s">
        <v>1879</v>
      </c>
      <c r="AB776" s="63"/>
      <c r="AC776" s="63"/>
      <c r="AD776" s="63"/>
      <c r="AE776" s="63" t="s">
        <v>377</v>
      </c>
    </row>
    <row r="777" spans="1:31" ht="45" hidden="1">
      <c r="A777" t="str">
        <f t="shared" si="49"/>
        <v>FEELTEC332022</v>
      </c>
      <c r="B777" t="str">
        <f t="shared" si="50"/>
        <v>FEELTEC332023</v>
      </c>
      <c r="C777" t="str">
        <f t="shared" si="51"/>
        <v>FEELTEC332024</v>
      </c>
      <c r="D777" t="str">
        <f t="shared" si="52"/>
        <v>FEELTEC332025</v>
      </c>
      <c r="E777" t="str">
        <f t="shared" si="52"/>
        <v>FEELTEC332026</v>
      </c>
      <c r="F777" t="str">
        <f t="shared" si="52"/>
        <v>FEELTEC332027</v>
      </c>
      <c r="G777" t="s">
        <v>1870</v>
      </c>
      <c r="H777" t="s">
        <v>1519</v>
      </c>
      <c r="I777" s="38" t="str">
        <f>VLOOKUP(J777,Planilha2!B:C,2,0)</f>
        <v>EC33</v>
      </c>
      <c r="J777" s="63" t="s">
        <v>527</v>
      </c>
      <c r="K777" s="63" t="s">
        <v>165</v>
      </c>
      <c r="L777" s="63" t="s">
        <v>528</v>
      </c>
      <c r="M777" s="63" t="s">
        <v>164</v>
      </c>
      <c r="N777" s="63" t="s">
        <v>1529</v>
      </c>
      <c r="O777" s="63"/>
      <c r="P777" s="63" t="s">
        <v>530</v>
      </c>
      <c r="Q777" s="63"/>
      <c r="R777" s="63"/>
      <c r="S777" s="63"/>
      <c r="T777" s="63"/>
      <c r="U777" s="63"/>
      <c r="V777" s="63"/>
      <c r="W777" s="63"/>
      <c r="X777" s="63"/>
      <c r="Y777" s="63"/>
      <c r="Z777" s="63"/>
      <c r="AA777" s="63" t="s">
        <v>1879</v>
      </c>
      <c r="AB777" s="63"/>
      <c r="AC777" s="63"/>
      <c r="AD777" s="63"/>
      <c r="AE777" s="63" t="s">
        <v>377</v>
      </c>
    </row>
    <row r="778" spans="1:31" ht="45" hidden="1">
      <c r="A778" t="str">
        <f t="shared" si="49"/>
        <v>FEELTGP012022</v>
      </c>
      <c r="B778" t="str">
        <f t="shared" si="50"/>
        <v>FEELTGP012023</v>
      </c>
      <c r="C778" t="str">
        <f t="shared" si="51"/>
        <v>FEELTGP012024</v>
      </c>
      <c r="D778" t="str">
        <f t="shared" si="52"/>
        <v>FEELTGP012025</v>
      </c>
      <c r="E778" t="str">
        <f t="shared" si="52"/>
        <v>FEELTGP012026</v>
      </c>
      <c r="F778" t="str">
        <f t="shared" si="52"/>
        <v>FEELTGP012027</v>
      </c>
      <c r="G778" t="s">
        <v>1870</v>
      </c>
      <c r="H778" t="s">
        <v>1536</v>
      </c>
      <c r="I778" s="38" t="str">
        <f>VLOOKUP(J778,Planilha2!B:C,2,0)</f>
        <v>GP01</v>
      </c>
      <c r="J778" s="63" t="s">
        <v>552</v>
      </c>
      <c r="K778" s="63" t="s">
        <v>145</v>
      </c>
      <c r="L778" s="63" t="s">
        <v>1537</v>
      </c>
      <c r="M778" s="63" t="s">
        <v>139</v>
      </c>
      <c r="N778" s="58" t="s">
        <v>558</v>
      </c>
      <c r="O778" s="63" t="s">
        <v>1538</v>
      </c>
      <c r="P778" s="63" t="s">
        <v>44</v>
      </c>
      <c r="Q778" s="113">
        <v>0.22109999999999999</v>
      </c>
      <c r="R778" s="112">
        <v>0.25</v>
      </c>
      <c r="S778" s="112">
        <v>0.25</v>
      </c>
      <c r="T778" s="112">
        <v>0.25</v>
      </c>
      <c r="U778" s="112">
        <v>0.25</v>
      </c>
      <c r="V778" s="112">
        <v>0.25</v>
      </c>
      <c r="W778" s="112">
        <v>0.25</v>
      </c>
      <c r="X778" s="63" t="s">
        <v>363</v>
      </c>
      <c r="Y778" s="63" t="s">
        <v>195</v>
      </c>
      <c r="Z778" s="63" t="s">
        <v>172</v>
      </c>
      <c r="AA778" s="63" t="s">
        <v>555</v>
      </c>
      <c r="AB778" s="63" t="s">
        <v>690</v>
      </c>
      <c r="AC778" s="63"/>
      <c r="AD778" s="63" t="s">
        <v>558</v>
      </c>
      <c r="AE778" s="63" t="s">
        <v>551</v>
      </c>
    </row>
    <row r="779" spans="1:31" ht="45" hidden="1">
      <c r="A779" t="str">
        <f t="shared" si="49"/>
        <v>FEELTGP022022</v>
      </c>
      <c r="B779" t="str">
        <f t="shared" si="50"/>
        <v>FEELTGP022023</v>
      </c>
      <c r="C779" t="str">
        <f t="shared" si="51"/>
        <v>FEELTGP022024</v>
      </c>
      <c r="D779" t="str">
        <f t="shared" si="52"/>
        <v>FEELTGP022025</v>
      </c>
      <c r="E779" t="str">
        <f t="shared" si="52"/>
        <v>FEELTGP022026</v>
      </c>
      <c r="F779" t="str">
        <f t="shared" si="52"/>
        <v>FEELTGP022027</v>
      </c>
      <c r="G779" t="s">
        <v>1870</v>
      </c>
      <c r="H779" t="s">
        <v>1536</v>
      </c>
      <c r="I779" s="38" t="str">
        <f>VLOOKUP(J779,Planilha2!B:C,2,0)</f>
        <v>GP02</v>
      </c>
      <c r="J779" s="63" t="s">
        <v>560</v>
      </c>
      <c r="K779" s="63" t="s">
        <v>165</v>
      </c>
      <c r="L779" s="63" t="s">
        <v>1539</v>
      </c>
      <c r="M779" s="63" t="s">
        <v>139</v>
      </c>
      <c r="N779" s="58" t="s">
        <v>558</v>
      </c>
      <c r="O779" s="63" t="s">
        <v>1654</v>
      </c>
      <c r="P779" s="63" t="s">
        <v>44</v>
      </c>
      <c r="Q779" s="113">
        <v>0.87370000000000003</v>
      </c>
      <c r="R779" s="113">
        <v>0.87370000000000003</v>
      </c>
      <c r="S779" s="113">
        <v>0.87370000000000003</v>
      </c>
      <c r="T779" s="113">
        <v>0.87370000000000003</v>
      </c>
      <c r="U779" s="113">
        <v>0.87370000000000003</v>
      </c>
      <c r="V779" s="113">
        <v>0.87370000000000003</v>
      </c>
      <c r="W779" s="113">
        <v>0.87370000000000003</v>
      </c>
      <c r="X779" s="63" t="s">
        <v>363</v>
      </c>
      <c r="Y779" s="63" t="s">
        <v>195</v>
      </c>
      <c r="Z779" s="63" t="s">
        <v>172</v>
      </c>
      <c r="AA779" s="63" t="s">
        <v>1733</v>
      </c>
      <c r="AB779" s="63" t="s">
        <v>341</v>
      </c>
      <c r="AC779" s="63" t="s">
        <v>1882</v>
      </c>
      <c r="AD779" s="63" t="s">
        <v>558</v>
      </c>
      <c r="AE779" s="63" t="s">
        <v>551</v>
      </c>
    </row>
    <row r="780" spans="1:31" ht="45" hidden="1">
      <c r="A780" t="str">
        <f t="shared" si="49"/>
        <v>FEELTGP032022</v>
      </c>
      <c r="B780" t="str">
        <f t="shared" si="50"/>
        <v>FEELTGP032023</v>
      </c>
      <c r="C780" t="str">
        <f t="shared" si="51"/>
        <v>FEELTGP032024</v>
      </c>
      <c r="D780" t="str">
        <f t="shared" si="52"/>
        <v>FEELTGP032025</v>
      </c>
      <c r="E780" t="str">
        <f t="shared" si="52"/>
        <v>FEELTGP032026</v>
      </c>
      <c r="F780" t="str">
        <f t="shared" si="52"/>
        <v>FEELTGP032027</v>
      </c>
      <c r="G780" t="s">
        <v>1870</v>
      </c>
      <c r="H780" t="s">
        <v>1536</v>
      </c>
      <c r="I780" s="38" t="str">
        <f>VLOOKUP(J780,Planilha2!B:C,2,0)</f>
        <v>GP03</v>
      </c>
      <c r="J780" s="63" t="s">
        <v>567</v>
      </c>
      <c r="K780" s="63" t="s">
        <v>145</v>
      </c>
      <c r="L780" s="63"/>
      <c r="M780" s="63" t="s">
        <v>139</v>
      </c>
      <c r="N780" s="58" t="s">
        <v>558</v>
      </c>
      <c r="O780" s="63" t="s">
        <v>1592</v>
      </c>
      <c r="P780" s="63" t="s">
        <v>569</v>
      </c>
      <c r="Q780" s="63">
        <v>68.5</v>
      </c>
      <c r="R780" s="63">
        <v>70.5</v>
      </c>
      <c r="S780" s="63">
        <v>71.5</v>
      </c>
      <c r="T780" s="63">
        <v>72</v>
      </c>
      <c r="U780" s="63">
        <v>72.5</v>
      </c>
      <c r="V780" s="63">
        <v>73</v>
      </c>
      <c r="W780" s="63">
        <v>74</v>
      </c>
      <c r="X780" s="63" t="s">
        <v>363</v>
      </c>
      <c r="Y780" s="63" t="s">
        <v>172</v>
      </c>
      <c r="Z780" s="63" t="s">
        <v>195</v>
      </c>
      <c r="AA780" s="63" t="s">
        <v>570</v>
      </c>
      <c r="AB780" s="63" t="s">
        <v>144</v>
      </c>
      <c r="AC780" s="63"/>
      <c r="AD780" s="63" t="s">
        <v>558</v>
      </c>
      <c r="AE780" s="63" t="s">
        <v>551</v>
      </c>
    </row>
    <row r="781" spans="1:31" ht="45" hidden="1">
      <c r="A781" t="str">
        <f t="shared" si="49"/>
        <v>FEELTGP042022</v>
      </c>
      <c r="B781" t="str">
        <f t="shared" si="50"/>
        <v>FEELTGP042023</v>
      </c>
      <c r="C781" t="str">
        <f t="shared" si="51"/>
        <v>FEELTGP042024</v>
      </c>
      <c r="D781" t="str">
        <f t="shared" si="52"/>
        <v>FEELTGP042025</v>
      </c>
      <c r="E781" t="str">
        <f t="shared" si="52"/>
        <v>FEELTGP042026</v>
      </c>
      <c r="F781" t="str">
        <f t="shared" si="52"/>
        <v>FEELTGP042027</v>
      </c>
      <c r="G781" t="s">
        <v>1870</v>
      </c>
      <c r="H781" t="s">
        <v>1536</v>
      </c>
      <c r="I781" s="38" t="str">
        <f>VLOOKUP(J781,Planilha2!B:C,2,0)</f>
        <v>GP04</v>
      </c>
      <c r="J781" s="63" t="s">
        <v>574</v>
      </c>
      <c r="K781" s="63" t="s">
        <v>165</v>
      </c>
      <c r="L781" s="63"/>
      <c r="M781" s="58" t="s">
        <v>164</v>
      </c>
      <c r="N781" s="58" t="s">
        <v>558</v>
      </c>
      <c r="O781" s="63"/>
      <c r="P781" s="63" t="s">
        <v>44</v>
      </c>
      <c r="Q781" s="63"/>
      <c r="R781" s="63"/>
      <c r="S781" s="63"/>
      <c r="T781" s="63"/>
      <c r="U781" s="63"/>
      <c r="V781" s="63"/>
      <c r="W781" s="63"/>
      <c r="X781" s="63"/>
      <c r="Y781" s="63"/>
      <c r="Z781" s="63"/>
      <c r="AA781" s="63" t="s">
        <v>1541</v>
      </c>
      <c r="AB781" s="63"/>
      <c r="AC781" s="63"/>
      <c r="AD781" s="63"/>
      <c r="AE781" s="63" t="s">
        <v>551</v>
      </c>
    </row>
    <row r="782" spans="1:31" ht="45" hidden="1">
      <c r="A782" t="str">
        <f t="shared" si="49"/>
        <v>FEELTGP052022</v>
      </c>
      <c r="B782" t="str">
        <f t="shared" si="50"/>
        <v>FEELTGP052023</v>
      </c>
      <c r="C782" t="str">
        <f t="shared" si="51"/>
        <v>FEELTGP052024</v>
      </c>
      <c r="D782" t="str">
        <f t="shared" si="52"/>
        <v>FEELTGP052025</v>
      </c>
      <c r="E782" t="str">
        <f t="shared" si="52"/>
        <v>FEELTGP052026</v>
      </c>
      <c r="F782" t="str">
        <f t="shared" si="52"/>
        <v>FEELTGP052027</v>
      </c>
      <c r="G782" t="s">
        <v>1870</v>
      </c>
      <c r="H782" t="s">
        <v>1536</v>
      </c>
      <c r="I782" s="38" t="str">
        <f>VLOOKUP(J782,Planilha2!B:C,2,0)</f>
        <v>GP05</v>
      </c>
      <c r="J782" s="63" t="s">
        <v>577</v>
      </c>
      <c r="K782" s="63" t="s">
        <v>165</v>
      </c>
      <c r="L782" s="63"/>
      <c r="M782" s="58" t="s">
        <v>164</v>
      </c>
      <c r="N782" s="58" t="s">
        <v>558</v>
      </c>
      <c r="O782" s="63"/>
      <c r="P782" s="63" t="s">
        <v>44</v>
      </c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 t="s">
        <v>1542</v>
      </c>
      <c r="AB782" s="63"/>
      <c r="AC782" s="63"/>
      <c r="AD782" s="63"/>
      <c r="AE782" s="63" t="s">
        <v>551</v>
      </c>
    </row>
    <row r="783" spans="1:31" ht="45" hidden="1">
      <c r="A783" t="str">
        <f t="shared" si="49"/>
        <v>FEELTGP062022</v>
      </c>
      <c r="B783" t="str">
        <f t="shared" si="50"/>
        <v>FEELTGP062023</v>
      </c>
      <c r="C783" t="str">
        <f t="shared" si="51"/>
        <v>FEELTGP062024</v>
      </c>
      <c r="D783" t="str">
        <f t="shared" si="52"/>
        <v>FEELTGP062025</v>
      </c>
      <c r="E783" t="str">
        <f t="shared" si="52"/>
        <v>FEELTGP062026</v>
      </c>
      <c r="F783" t="str">
        <f t="shared" si="52"/>
        <v>FEELTGP062027</v>
      </c>
      <c r="G783" t="s">
        <v>1870</v>
      </c>
      <c r="H783" t="s">
        <v>1536</v>
      </c>
      <c r="I783" s="38" t="str">
        <f>VLOOKUP(J783,Planilha2!B:C,2,0)</f>
        <v>GP06</v>
      </c>
      <c r="J783" s="63" t="s">
        <v>579</v>
      </c>
      <c r="K783" s="63" t="s">
        <v>165</v>
      </c>
      <c r="L783" s="63"/>
      <c r="M783" s="58" t="s">
        <v>164</v>
      </c>
      <c r="N783" s="58" t="s">
        <v>558</v>
      </c>
      <c r="O783" s="63" t="s">
        <v>1543</v>
      </c>
      <c r="P783" s="63" t="s">
        <v>44</v>
      </c>
      <c r="Q783" s="63">
        <v>4.88</v>
      </c>
      <c r="R783" s="63">
        <v>4.88</v>
      </c>
      <c r="S783" s="63">
        <v>4.9000000000000004</v>
      </c>
      <c r="T783" s="63">
        <v>4.9000000000000004</v>
      </c>
      <c r="U783" s="63">
        <v>4.9000000000000004</v>
      </c>
      <c r="V783" s="63">
        <v>4.9000000000000004</v>
      </c>
      <c r="W783" s="63">
        <v>4.92</v>
      </c>
      <c r="X783" s="63" t="s">
        <v>363</v>
      </c>
      <c r="Y783" s="63" t="s">
        <v>172</v>
      </c>
      <c r="Z783" s="63" t="s">
        <v>1471</v>
      </c>
      <c r="AA783" s="63" t="s">
        <v>555</v>
      </c>
      <c r="AB783" s="63" t="s">
        <v>144</v>
      </c>
      <c r="AC783" s="63"/>
      <c r="AD783" s="63" t="s">
        <v>558</v>
      </c>
      <c r="AE783" s="63" t="s">
        <v>551</v>
      </c>
    </row>
    <row r="784" spans="1:31" ht="45" hidden="1">
      <c r="A784" t="str">
        <f t="shared" si="49"/>
        <v>FEELTGP072022</v>
      </c>
      <c r="B784" t="str">
        <f t="shared" si="50"/>
        <v>FEELTGP072023</v>
      </c>
      <c r="C784" t="str">
        <f t="shared" si="51"/>
        <v>FEELTGP072024</v>
      </c>
      <c r="D784" t="str">
        <f t="shared" si="52"/>
        <v>FEELTGP072025</v>
      </c>
      <c r="E784" t="str">
        <f t="shared" si="52"/>
        <v>FEELTGP072026</v>
      </c>
      <c r="F784" t="str">
        <f t="shared" si="52"/>
        <v>FEELTGP072027</v>
      </c>
      <c r="G784" t="s">
        <v>1870</v>
      </c>
      <c r="H784" t="s">
        <v>1536</v>
      </c>
      <c r="I784" s="38" t="str">
        <f>VLOOKUP(J784,Planilha2!B:C,2,0)</f>
        <v>GP07</v>
      </c>
      <c r="J784" s="63" t="s">
        <v>583</v>
      </c>
      <c r="K784" s="63" t="s">
        <v>165</v>
      </c>
      <c r="L784" s="63"/>
      <c r="M784" s="58" t="s">
        <v>164</v>
      </c>
      <c r="N784" s="58" t="s">
        <v>558</v>
      </c>
      <c r="O784" s="63" t="s">
        <v>1544</v>
      </c>
      <c r="P784" s="63" t="s">
        <v>44</v>
      </c>
      <c r="Q784" s="63">
        <v>1.82</v>
      </c>
      <c r="R784" s="63">
        <v>1.82</v>
      </c>
      <c r="S784" s="63">
        <v>1.85</v>
      </c>
      <c r="T784" s="63">
        <v>1.9</v>
      </c>
      <c r="U784" s="63">
        <v>1.92</v>
      </c>
      <c r="V784" s="63">
        <v>1.95</v>
      </c>
      <c r="W784" s="63">
        <v>2</v>
      </c>
      <c r="X784" s="63" t="s">
        <v>363</v>
      </c>
      <c r="Y784" s="63" t="s">
        <v>172</v>
      </c>
      <c r="Z784" s="63" t="s">
        <v>1471</v>
      </c>
      <c r="AA784" s="63" t="s">
        <v>555</v>
      </c>
      <c r="AB784" s="63" t="s">
        <v>144</v>
      </c>
      <c r="AC784" s="63"/>
      <c r="AD784" s="63" t="s">
        <v>558</v>
      </c>
      <c r="AE784" s="63" t="s">
        <v>551</v>
      </c>
    </row>
    <row r="785" spans="1:31" ht="45" hidden="1">
      <c r="A785" t="str">
        <f t="shared" si="49"/>
        <v>FEELTGP102022</v>
      </c>
      <c r="B785" t="str">
        <f t="shared" si="50"/>
        <v>FEELTGP102023</v>
      </c>
      <c r="C785" t="str">
        <f t="shared" si="51"/>
        <v>FEELTGP102024</v>
      </c>
      <c r="D785" t="str">
        <f t="shared" si="52"/>
        <v>FEELTGP102025</v>
      </c>
      <c r="E785" t="str">
        <f t="shared" si="52"/>
        <v>FEELTGP102026</v>
      </c>
      <c r="F785" t="str">
        <f t="shared" si="52"/>
        <v>FEELTGP102027</v>
      </c>
      <c r="G785" t="s">
        <v>1870</v>
      </c>
      <c r="H785" t="s">
        <v>1536</v>
      </c>
      <c r="I785" s="38" t="str">
        <f>VLOOKUP(J785,Planilha2!B:C,2,0)</f>
        <v>GP10</v>
      </c>
      <c r="J785" s="63" t="s">
        <v>1758</v>
      </c>
      <c r="K785" s="63" t="s">
        <v>165</v>
      </c>
      <c r="L785" s="63" t="s">
        <v>1759</v>
      </c>
      <c r="M785" s="63" t="s">
        <v>139</v>
      </c>
      <c r="N785" s="58" t="s">
        <v>558</v>
      </c>
      <c r="O785" s="63" t="s">
        <v>1883</v>
      </c>
      <c r="P785" s="63" t="s">
        <v>1760</v>
      </c>
      <c r="Q785" s="63">
        <v>22.12</v>
      </c>
      <c r="R785" s="63">
        <v>21.49</v>
      </c>
      <c r="S785" s="63">
        <v>21.19</v>
      </c>
      <c r="T785" s="63">
        <v>21.04</v>
      </c>
      <c r="U785" s="63">
        <v>20.9</v>
      </c>
      <c r="V785" s="63">
        <v>20.75</v>
      </c>
      <c r="W785" s="63">
        <v>20.47</v>
      </c>
      <c r="X785" s="63" t="s">
        <v>363</v>
      </c>
      <c r="Y785" s="63" t="s">
        <v>172</v>
      </c>
      <c r="Z785" s="63" t="s">
        <v>1471</v>
      </c>
      <c r="AA785" s="63" t="s">
        <v>570</v>
      </c>
      <c r="AB785" s="63" t="s">
        <v>144</v>
      </c>
      <c r="AC785" s="63"/>
      <c r="AD785" s="63" t="s">
        <v>558</v>
      </c>
      <c r="AE785" s="63" t="s">
        <v>551</v>
      </c>
    </row>
    <row r="786" spans="1:31" ht="60" hidden="1">
      <c r="A786" t="str">
        <f t="shared" si="49"/>
        <v>FEELTI012022</v>
      </c>
      <c r="B786" t="str">
        <f t="shared" si="50"/>
        <v>FEELTI012023</v>
      </c>
      <c r="C786" t="str">
        <f t="shared" si="51"/>
        <v>FEELTI012024</v>
      </c>
      <c r="D786" t="str">
        <f t="shared" si="52"/>
        <v>FEELTI012025</v>
      </c>
      <c r="E786" t="str">
        <f t="shared" si="52"/>
        <v>FEELTI012026</v>
      </c>
      <c r="F786" t="str">
        <f t="shared" si="52"/>
        <v>FEELTI012027</v>
      </c>
      <c r="G786" t="s">
        <v>1870</v>
      </c>
      <c r="H786" t="s">
        <v>1545</v>
      </c>
      <c r="I786" s="38" t="str">
        <f>VLOOKUP(J786,Planilha2!B:C,2,0)</f>
        <v>I01</v>
      </c>
      <c r="J786" s="63" t="s">
        <v>923</v>
      </c>
      <c r="K786" s="63" t="s">
        <v>145</v>
      </c>
      <c r="L786" s="63" t="s">
        <v>924</v>
      </c>
      <c r="M786" s="63" t="s">
        <v>926</v>
      </c>
      <c r="N786" s="58" t="s">
        <v>164</v>
      </c>
      <c r="O786" s="63" t="s">
        <v>1546</v>
      </c>
      <c r="P786" s="63" t="s">
        <v>749</v>
      </c>
      <c r="Q786" s="63">
        <v>10</v>
      </c>
      <c r="R786" s="63">
        <v>10</v>
      </c>
      <c r="S786" s="63">
        <v>10</v>
      </c>
      <c r="T786" s="63">
        <v>10</v>
      </c>
      <c r="U786" s="63">
        <v>11</v>
      </c>
      <c r="V786" s="63">
        <v>11</v>
      </c>
      <c r="W786" s="63">
        <v>12</v>
      </c>
      <c r="X786" s="63" t="s">
        <v>142</v>
      </c>
      <c r="Y786" s="63" t="s">
        <v>172</v>
      </c>
      <c r="Z786" s="63" t="s">
        <v>1522</v>
      </c>
      <c r="AA786" s="63" t="s">
        <v>1735</v>
      </c>
      <c r="AB786" s="63" t="s">
        <v>144</v>
      </c>
      <c r="AC786" s="63"/>
      <c r="AD786" s="63" t="s">
        <v>1870</v>
      </c>
      <c r="AE786" s="63" t="s">
        <v>922</v>
      </c>
    </row>
    <row r="787" spans="1:31" ht="60" hidden="1">
      <c r="A787" t="str">
        <f t="shared" si="49"/>
        <v>FEELTI022022</v>
      </c>
      <c r="B787" t="str">
        <f t="shared" si="50"/>
        <v>FEELTI022023</v>
      </c>
      <c r="C787" t="str">
        <f t="shared" si="51"/>
        <v>FEELTI022024</v>
      </c>
      <c r="D787" t="str">
        <f t="shared" si="52"/>
        <v>FEELTI022025</v>
      </c>
      <c r="E787" t="str">
        <f t="shared" si="52"/>
        <v>FEELTI022026</v>
      </c>
      <c r="F787" t="str">
        <f t="shared" si="52"/>
        <v>FEELTI022027</v>
      </c>
      <c r="G787" t="s">
        <v>1870</v>
      </c>
      <c r="H787" t="s">
        <v>1545</v>
      </c>
      <c r="I787" s="38" t="str">
        <f>VLOOKUP(J787,Planilha2!B:C,2,0)</f>
        <v>I02</v>
      </c>
      <c r="J787" s="63" t="s">
        <v>931</v>
      </c>
      <c r="K787" s="63" t="s">
        <v>145</v>
      </c>
      <c r="L787" s="63" t="s">
        <v>932</v>
      </c>
      <c r="M787" s="63" t="s">
        <v>926</v>
      </c>
      <c r="N787" s="58" t="s">
        <v>164</v>
      </c>
      <c r="O787" s="63" t="s">
        <v>1548</v>
      </c>
      <c r="P787" s="63" t="s">
        <v>749</v>
      </c>
      <c r="Q787" s="63">
        <v>13</v>
      </c>
      <c r="R787" s="63">
        <v>13</v>
      </c>
      <c r="S787" s="63">
        <v>13</v>
      </c>
      <c r="T787" s="63">
        <v>13</v>
      </c>
      <c r="U787" s="63">
        <v>14</v>
      </c>
      <c r="V787" s="63">
        <v>14</v>
      </c>
      <c r="W787" s="63">
        <v>15</v>
      </c>
      <c r="X787" s="63" t="s">
        <v>142</v>
      </c>
      <c r="Y787" s="63" t="s">
        <v>172</v>
      </c>
      <c r="Z787" s="63" t="s">
        <v>1522</v>
      </c>
      <c r="AA787" s="63" t="s">
        <v>1735</v>
      </c>
      <c r="AB787" s="63" t="s">
        <v>144</v>
      </c>
      <c r="AC787" s="63"/>
      <c r="AD787" s="63" t="s">
        <v>1870</v>
      </c>
      <c r="AE787" s="63" t="s">
        <v>922</v>
      </c>
    </row>
    <row r="788" spans="1:31" ht="60" hidden="1">
      <c r="A788" t="str">
        <f t="shared" si="49"/>
        <v>FEELTI052022</v>
      </c>
      <c r="B788" t="str">
        <f t="shared" si="50"/>
        <v>FEELTI052023</v>
      </c>
      <c r="C788" t="str">
        <f t="shared" si="51"/>
        <v>FEELTI052024</v>
      </c>
      <c r="D788" t="str">
        <f t="shared" si="52"/>
        <v>FEELTI052025</v>
      </c>
      <c r="E788" t="str">
        <f t="shared" si="52"/>
        <v>FEELTI052026</v>
      </c>
      <c r="F788" t="str">
        <f t="shared" si="52"/>
        <v>FEELTI052027</v>
      </c>
      <c r="G788" t="s">
        <v>1870</v>
      </c>
      <c r="H788" t="s">
        <v>1545</v>
      </c>
      <c r="I788" s="38" t="str">
        <f>VLOOKUP(J788,Planilha2!B:C,2,0)</f>
        <v>I05</v>
      </c>
      <c r="J788" s="63" t="s">
        <v>948</v>
      </c>
      <c r="K788" s="63" t="s">
        <v>145</v>
      </c>
      <c r="L788" s="63" t="s">
        <v>949</v>
      </c>
      <c r="M788" s="63" t="s">
        <v>926</v>
      </c>
      <c r="N788" s="58" t="s">
        <v>164</v>
      </c>
      <c r="O788" s="63" t="s">
        <v>1594</v>
      </c>
      <c r="P788" s="63" t="s">
        <v>749</v>
      </c>
      <c r="Q788" s="63">
        <v>2</v>
      </c>
      <c r="R788" s="63">
        <v>2</v>
      </c>
      <c r="S788" s="63">
        <v>2</v>
      </c>
      <c r="T788" s="63">
        <v>2</v>
      </c>
      <c r="U788" s="63">
        <v>3</v>
      </c>
      <c r="V788" s="63">
        <v>3</v>
      </c>
      <c r="W788" s="63">
        <v>4</v>
      </c>
      <c r="X788" s="63" t="s">
        <v>142</v>
      </c>
      <c r="Y788" s="63" t="s">
        <v>172</v>
      </c>
      <c r="Z788" s="63" t="s">
        <v>1522</v>
      </c>
      <c r="AA788" s="63" t="s">
        <v>1735</v>
      </c>
      <c r="AB788" s="63" t="s">
        <v>144</v>
      </c>
      <c r="AC788" s="63"/>
      <c r="AD788" s="63" t="s">
        <v>1870</v>
      </c>
      <c r="AE788" s="63" t="s">
        <v>922</v>
      </c>
    </row>
    <row r="789" spans="1:31" ht="60" hidden="1">
      <c r="A789" t="str">
        <f t="shared" si="49"/>
        <v>FEELTI062022</v>
      </c>
      <c r="B789" t="str">
        <f t="shared" si="50"/>
        <v>FEELTI062023</v>
      </c>
      <c r="C789" t="str">
        <f t="shared" si="51"/>
        <v>FEELTI062024</v>
      </c>
      <c r="D789" t="str">
        <f t="shared" si="52"/>
        <v>FEELTI062025</v>
      </c>
      <c r="E789" t="str">
        <f t="shared" si="52"/>
        <v>FEELTI062026</v>
      </c>
      <c r="F789" t="str">
        <f t="shared" si="52"/>
        <v>FEELTI062027</v>
      </c>
      <c r="G789" t="s">
        <v>1870</v>
      </c>
      <c r="H789" t="s">
        <v>1545</v>
      </c>
      <c r="I789" s="38" t="str">
        <f>VLOOKUP(J789,Planilha2!B:C,2,0)</f>
        <v>I06</v>
      </c>
      <c r="J789" s="63" t="s">
        <v>954</v>
      </c>
      <c r="K789" s="63" t="s">
        <v>145</v>
      </c>
      <c r="L789" s="63" t="s">
        <v>955</v>
      </c>
      <c r="M789" s="63" t="s">
        <v>926</v>
      </c>
      <c r="N789" s="58" t="s">
        <v>164</v>
      </c>
      <c r="O789" s="63" t="s">
        <v>1550</v>
      </c>
      <c r="P789" s="63" t="s">
        <v>749</v>
      </c>
      <c r="Q789" s="63">
        <v>39</v>
      </c>
      <c r="R789" s="63">
        <v>45</v>
      </c>
      <c r="S789" s="63">
        <v>50</v>
      </c>
      <c r="T789" s="63">
        <v>55</v>
      </c>
      <c r="U789" s="63">
        <v>60</v>
      </c>
      <c r="V789" s="63">
        <v>65</v>
      </c>
      <c r="W789" s="63">
        <v>70</v>
      </c>
      <c r="X789" s="63" t="s">
        <v>142</v>
      </c>
      <c r="Y789" s="63" t="s">
        <v>172</v>
      </c>
      <c r="Z789" s="63" t="s">
        <v>1522</v>
      </c>
      <c r="AA789" s="63" t="s">
        <v>1735</v>
      </c>
      <c r="AB789" s="63" t="s">
        <v>144</v>
      </c>
      <c r="AC789" s="63"/>
      <c r="AD789" s="63" t="s">
        <v>1870</v>
      </c>
      <c r="AE789" s="63" t="s">
        <v>922</v>
      </c>
    </row>
    <row r="790" spans="1:31" ht="60" hidden="1">
      <c r="A790" t="str">
        <f t="shared" si="49"/>
        <v>FEELTI072022</v>
      </c>
      <c r="B790" t="str">
        <f t="shared" si="50"/>
        <v>FEELTI072023</v>
      </c>
      <c r="C790" t="str">
        <f t="shared" si="51"/>
        <v>FEELTI072024</v>
      </c>
      <c r="D790" t="str">
        <f t="shared" si="52"/>
        <v>FEELTI072025</v>
      </c>
      <c r="E790" t="str">
        <f t="shared" si="52"/>
        <v>FEELTI072026</v>
      </c>
      <c r="F790" t="str">
        <f t="shared" si="52"/>
        <v>FEELTI072027</v>
      </c>
      <c r="G790" t="s">
        <v>1870</v>
      </c>
      <c r="H790" t="s">
        <v>1545</v>
      </c>
      <c r="I790" s="38" t="str">
        <f>VLOOKUP(J790,Planilha2!B:C,2,0)</f>
        <v>I07</v>
      </c>
      <c r="J790" s="63" t="s">
        <v>958</v>
      </c>
      <c r="K790" s="63" t="s">
        <v>145</v>
      </c>
      <c r="L790" s="63" t="s">
        <v>959</v>
      </c>
      <c r="M790" s="63" t="s">
        <v>926</v>
      </c>
      <c r="N790" s="58" t="s">
        <v>164</v>
      </c>
      <c r="O790" s="63" t="s">
        <v>1552</v>
      </c>
      <c r="P790" s="63" t="s">
        <v>749</v>
      </c>
      <c r="Q790" s="63">
        <v>6</v>
      </c>
      <c r="R790" s="63">
        <v>6</v>
      </c>
      <c r="S790" s="63">
        <v>6</v>
      </c>
      <c r="T790" s="63">
        <v>6</v>
      </c>
      <c r="U790" s="63">
        <v>7</v>
      </c>
      <c r="V790" s="63">
        <v>7</v>
      </c>
      <c r="W790" s="63">
        <v>8</v>
      </c>
      <c r="X790" s="63" t="s">
        <v>142</v>
      </c>
      <c r="Y790" s="63" t="s">
        <v>172</v>
      </c>
      <c r="Z790" s="63" t="s">
        <v>1522</v>
      </c>
      <c r="AA790" s="63" t="s">
        <v>1735</v>
      </c>
      <c r="AB790" s="63" t="s">
        <v>144</v>
      </c>
      <c r="AC790" s="63"/>
      <c r="AD790" s="63" t="s">
        <v>1870</v>
      </c>
      <c r="AE790" s="63" t="s">
        <v>922</v>
      </c>
    </row>
    <row r="791" spans="1:31" ht="60" hidden="1">
      <c r="A791" t="str">
        <f t="shared" si="49"/>
        <v>FEELTI082022</v>
      </c>
      <c r="B791" t="str">
        <f t="shared" si="50"/>
        <v>FEELTI082023</v>
      </c>
      <c r="C791" t="str">
        <f t="shared" si="51"/>
        <v>FEELTI082024</v>
      </c>
      <c r="D791" t="str">
        <f t="shared" si="52"/>
        <v>FEELTI082025</v>
      </c>
      <c r="E791" t="str">
        <f t="shared" si="52"/>
        <v>FEELTI082026</v>
      </c>
      <c r="F791" t="str">
        <f t="shared" si="52"/>
        <v>FEELTI082027</v>
      </c>
      <c r="G791" t="s">
        <v>1870</v>
      </c>
      <c r="H791" t="s">
        <v>1545</v>
      </c>
      <c r="I791" s="38" t="str">
        <f>VLOOKUP(J791,Planilha2!B:C,2,0)</f>
        <v>I08</v>
      </c>
      <c r="J791" s="63" t="s">
        <v>964</v>
      </c>
      <c r="K791" s="63" t="s">
        <v>145</v>
      </c>
      <c r="L791" s="63" t="s">
        <v>965</v>
      </c>
      <c r="M791" s="63" t="s">
        <v>926</v>
      </c>
      <c r="N791" s="58" t="s">
        <v>164</v>
      </c>
      <c r="O791" s="63" t="s">
        <v>1553</v>
      </c>
      <c r="P791" s="63" t="s">
        <v>749</v>
      </c>
      <c r="Q791" s="63">
        <v>39</v>
      </c>
      <c r="R791" s="63">
        <v>39</v>
      </c>
      <c r="S791" s="63">
        <v>39</v>
      </c>
      <c r="T791" s="63">
        <v>39</v>
      </c>
      <c r="U791" s="63">
        <v>40</v>
      </c>
      <c r="V791" s="63">
        <v>40</v>
      </c>
      <c r="W791" s="63">
        <v>40</v>
      </c>
      <c r="X791" s="63" t="s">
        <v>142</v>
      </c>
      <c r="Y791" s="63" t="s">
        <v>172</v>
      </c>
      <c r="Z791" s="63" t="s">
        <v>1522</v>
      </c>
      <c r="AA791" s="63" t="s">
        <v>1735</v>
      </c>
      <c r="AB791" s="63" t="s">
        <v>144</v>
      </c>
      <c r="AC791" s="63"/>
      <c r="AD791" s="63" t="s">
        <v>1870</v>
      </c>
      <c r="AE791" s="63" t="s">
        <v>922</v>
      </c>
    </row>
    <row r="792" spans="1:31" ht="60" hidden="1">
      <c r="A792" t="str">
        <f t="shared" si="49"/>
        <v>FEELTI122022</v>
      </c>
      <c r="B792" t="str">
        <f t="shared" si="50"/>
        <v>FEELTI122023</v>
      </c>
      <c r="C792" t="str">
        <f t="shared" si="51"/>
        <v>FEELTI122024</v>
      </c>
      <c r="D792" t="str">
        <f t="shared" si="52"/>
        <v>FEELTI122025</v>
      </c>
      <c r="E792" t="str">
        <f t="shared" si="52"/>
        <v>FEELTI122026</v>
      </c>
      <c r="F792" t="str">
        <f t="shared" si="52"/>
        <v>FEELTI122027</v>
      </c>
      <c r="G792" t="s">
        <v>1870</v>
      </c>
      <c r="H792" t="s">
        <v>1545</v>
      </c>
      <c r="I792" s="38" t="str">
        <f>VLOOKUP(J792,Planilha2!B:C,2,0)</f>
        <v>I12</v>
      </c>
      <c r="J792" s="63" t="s">
        <v>980</v>
      </c>
      <c r="K792" s="63" t="s">
        <v>145</v>
      </c>
      <c r="L792" s="63" t="s">
        <v>1737</v>
      </c>
      <c r="M792" s="63" t="s">
        <v>983</v>
      </c>
      <c r="N792" s="58" t="s">
        <v>164</v>
      </c>
      <c r="O792" s="63" t="s">
        <v>1595</v>
      </c>
      <c r="P792" s="63" t="s">
        <v>44</v>
      </c>
      <c r="Q792" s="63">
        <v>15</v>
      </c>
      <c r="R792" s="63">
        <v>15</v>
      </c>
      <c r="S792" s="63">
        <v>16</v>
      </c>
      <c r="T792" s="63">
        <v>17</v>
      </c>
      <c r="U792" s="63">
        <v>18</v>
      </c>
      <c r="V792" s="63">
        <v>19</v>
      </c>
      <c r="W792" s="63">
        <v>20</v>
      </c>
      <c r="X792" s="63" t="s">
        <v>142</v>
      </c>
      <c r="Y792" s="63" t="s">
        <v>172</v>
      </c>
      <c r="Z792" s="63" t="s">
        <v>1522</v>
      </c>
      <c r="AA792" s="63" t="s">
        <v>1735</v>
      </c>
      <c r="AB792" s="63" t="s">
        <v>144</v>
      </c>
      <c r="AC792" s="63"/>
      <c r="AD792" s="63" t="s">
        <v>1870</v>
      </c>
      <c r="AE792" s="63" t="s">
        <v>922</v>
      </c>
    </row>
    <row r="793" spans="1:31" ht="60" hidden="1">
      <c r="A793" t="str">
        <f t="shared" si="49"/>
        <v>FEELTI132022</v>
      </c>
      <c r="B793" t="str">
        <f t="shared" si="50"/>
        <v>FEELTI132023</v>
      </c>
      <c r="C793" t="str">
        <f t="shared" si="51"/>
        <v>FEELTI132024</v>
      </c>
      <c r="D793" t="str">
        <f t="shared" si="52"/>
        <v>FEELTI132025</v>
      </c>
      <c r="E793" t="str">
        <f t="shared" si="52"/>
        <v>FEELTI132026</v>
      </c>
      <c r="F793" t="str">
        <f t="shared" si="52"/>
        <v>FEELTI132027</v>
      </c>
      <c r="G793" t="s">
        <v>1870</v>
      </c>
      <c r="H793" t="s">
        <v>1545</v>
      </c>
      <c r="I793" s="38" t="str">
        <f>VLOOKUP(J793,Planilha2!B:C,2,0)</f>
        <v>I13</v>
      </c>
      <c r="J793" s="63" t="s">
        <v>985</v>
      </c>
      <c r="K793" s="63" t="s">
        <v>145</v>
      </c>
      <c r="L793" s="63" t="s">
        <v>986</v>
      </c>
      <c r="M793" s="63" t="s">
        <v>988</v>
      </c>
      <c r="N793" s="63" t="s">
        <v>164</v>
      </c>
      <c r="O793" s="119" t="s">
        <v>1555</v>
      </c>
      <c r="P793" s="63" t="s">
        <v>44</v>
      </c>
      <c r="Q793" s="63">
        <v>127</v>
      </c>
      <c r="R793" s="63">
        <v>107</v>
      </c>
      <c r="S793" s="63">
        <v>113</v>
      </c>
      <c r="T793" s="63">
        <v>113</v>
      </c>
      <c r="U793" s="63">
        <v>112</v>
      </c>
      <c r="V793" s="63">
        <v>111</v>
      </c>
      <c r="W793" s="63">
        <v>111</v>
      </c>
      <c r="X793" s="63" t="s">
        <v>142</v>
      </c>
      <c r="Y793" s="63" t="s">
        <v>172</v>
      </c>
      <c r="Z793" s="63" t="s">
        <v>1522</v>
      </c>
      <c r="AA793" s="63" t="s">
        <v>1735</v>
      </c>
      <c r="AB793" s="63" t="s">
        <v>144</v>
      </c>
      <c r="AC793" s="63"/>
      <c r="AD793" s="63" t="s">
        <v>1870</v>
      </c>
      <c r="AE793" s="63" t="s">
        <v>922</v>
      </c>
    </row>
    <row r="794" spans="1:31" ht="45" hidden="1">
      <c r="A794" t="str">
        <f t="shared" si="49"/>
        <v>FEMECG072022</v>
      </c>
      <c r="B794" t="str">
        <f t="shared" si="50"/>
        <v>FEMECG072023</v>
      </c>
      <c r="C794" t="str">
        <f t="shared" si="51"/>
        <v>FEMECG072024</v>
      </c>
      <c r="D794" t="str">
        <f t="shared" si="52"/>
        <v>FEMECG072025</v>
      </c>
      <c r="E794" t="str">
        <f t="shared" si="52"/>
        <v>FEMECG072026</v>
      </c>
      <c r="F794" t="str">
        <f t="shared" si="52"/>
        <v>FEMECG072027</v>
      </c>
      <c r="G794" t="s">
        <v>1884</v>
      </c>
      <c r="H794" t="s">
        <v>1429</v>
      </c>
      <c r="I794" s="38" t="str">
        <f>VLOOKUP(J794,Planilha2!B:C,2,0)</f>
        <v>G07</v>
      </c>
      <c r="J794" s="80" t="s">
        <v>1430</v>
      </c>
      <c r="K794" s="80" t="s">
        <v>145</v>
      </c>
      <c r="L794" s="80" t="s">
        <v>63</v>
      </c>
      <c r="M794" s="80" t="s">
        <v>715</v>
      </c>
      <c r="N794" s="80" t="s">
        <v>1431</v>
      </c>
      <c r="O794" s="71" t="s">
        <v>1432</v>
      </c>
      <c r="P794" s="69" t="s">
        <v>44</v>
      </c>
      <c r="Q794" s="71">
        <v>11</v>
      </c>
      <c r="R794" s="71">
        <v>12</v>
      </c>
      <c r="S794" s="71">
        <v>13</v>
      </c>
      <c r="T794" s="71">
        <v>14</v>
      </c>
      <c r="U794" s="71">
        <v>15</v>
      </c>
      <c r="V794" s="71">
        <v>16</v>
      </c>
      <c r="W794" s="71">
        <v>17</v>
      </c>
      <c r="X794" s="71" t="s">
        <v>142</v>
      </c>
      <c r="Y794" s="71" t="s">
        <v>172</v>
      </c>
      <c r="Z794" s="71"/>
      <c r="AA794" s="83" t="s">
        <v>382</v>
      </c>
      <c r="AB794" s="71" t="s">
        <v>144</v>
      </c>
      <c r="AC794" s="71"/>
      <c r="AD794" s="71" t="s">
        <v>1884</v>
      </c>
      <c r="AE794" s="69" t="s">
        <v>40</v>
      </c>
    </row>
    <row r="795" spans="1:31" ht="60" hidden="1">
      <c r="A795" t="str">
        <f t="shared" si="49"/>
        <v>FEMECG012022</v>
      </c>
      <c r="B795" t="str">
        <f t="shared" si="50"/>
        <v>FEMECG012023</v>
      </c>
      <c r="C795" t="str">
        <f t="shared" si="51"/>
        <v>FEMECG012024</v>
      </c>
      <c r="D795" t="str">
        <f t="shared" si="52"/>
        <v>FEMECG012025</v>
      </c>
      <c r="E795" t="str">
        <f t="shared" si="52"/>
        <v>FEMECG012026</v>
      </c>
      <c r="F795" t="str">
        <f t="shared" si="52"/>
        <v>FEMECG012027</v>
      </c>
      <c r="G795" t="s">
        <v>1884</v>
      </c>
      <c r="H795" t="s">
        <v>1429</v>
      </c>
      <c r="I795" s="38" t="str">
        <f>VLOOKUP(J795,Planilha2!B:C,2,0)</f>
        <v>G01</v>
      </c>
      <c r="J795" s="80" t="s">
        <v>41</v>
      </c>
      <c r="K795" s="80" t="s">
        <v>145</v>
      </c>
      <c r="L795" s="80" t="s">
        <v>1598</v>
      </c>
      <c r="M795" s="80" t="s">
        <v>715</v>
      </c>
      <c r="N795" s="80" t="s">
        <v>1431</v>
      </c>
      <c r="O795" s="71" t="s">
        <v>1435</v>
      </c>
      <c r="P795" s="69" t="s">
        <v>44</v>
      </c>
      <c r="Q795" s="71">
        <v>59</v>
      </c>
      <c r="R795" s="71">
        <v>60</v>
      </c>
      <c r="S795" s="71">
        <v>61</v>
      </c>
      <c r="T795" s="71">
        <v>62.5</v>
      </c>
      <c r="U795" s="71">
        <v>64</v>
      </c>
      <c r="V795" s="71">
        <v>65.5</v>
      </c>
      <c r="W795" s="71">
        <v>67</v>
      </c>
      <c r="X795" s="71" t="s">
        <v>142</v>
      </c>
      <c r="Y795" s="71" t="s">
        <v>172</v>
      </c>
      <c r="Z795" s="71"/>
      <c r="AA795" s="83" t="s">
        <v>382</v>
      </c>
      <c r="AB795" s="71" t="s">
        <v>144</v>
      </c>
      <c r="AC795" s="71"/>
      <c r="AD795" s="71" t="s">
        <v>1884</v>
      </c>
      <c r="AE795" s="69" t="s">
        <v>40</v>
      </c>
    </row>
    <row r="796" spans="1:31" ht="45" hidden="1">
      <c r="A796" t="str">
        <f t="shared" si="49"/>
        <v>FEMECG022022</v>
      </c>
      <c r="B796" t="str">
        <f t="shared" si="50"/>
        <v>FEMECG022023</v>
      </c>
      <c r="C796" t="str">
        <f t="shared" si="51"/>
        <v>FEMECG022024</v>
      </c>
      <c r="D796" t="str">
        <f t="shared" si="52"/>
        <v>FEMECG022025</v>
      </c>
      <c r="E796" t="str">
        <f t="shared" si="52"/>
        <v>FEMECG022026</v>
      </c>
      <c r="F796" t="str">
        <f t="shared" si="52"/>
        <v>FEMECG022027</v>
      </c>
      <c r="G796" t="s">
        <v>1884</v>
      </c>
      <c r="H796" t="s">
        <v>1429</v>
      </c>
      <c r="I796" s="38" t="str">
        <f>VLOOKUP(J796,Planilha2!B:C,2,0)</f>
        <v>G02</v>
      </c>
      <c r="J796" s="80" t="s">
        <v>1600</v>
      </c>
      <c r="K796" s="80" t="s">
        <v>145</v>
      </c>
      <c r="L796" s="80"/>
      <c r="M796" s="80" t="s">
        <v>717</v>
      </c>
      <c r="N796" s="80" t="s">
        <v>1431</v>
      </c>
      <c r="O796" s="71" t="s">
        <v>1561</v>
      </c>
      <c r="P796" s="69" t="s">
        <v>44</v>
      </c>
      <c r="Q796" s="71">
        <v>9.4</v>
      </c>
      <c r="R796" s="71">
        <v>9.3000000000000007</v>
      </c>
      <c r="S796" s="71">
        <v>9.1999999999999993</v>
      </c>
      <c r="T796" s="71">
        <v>9.1</v>
      </c>
      <c r="U796" s="71">
        <v>8.9</v>
      </c>
      <c r="V796" s="71">
        <v>8.6999999999999993</v>
      </c>
      <c r="W796" s="71">
        <v>8.5</v>
      </c>
      <c r="X796" s="71" t="s">
        <v>142</v>
      </c>
      <c r="Y796" s="71" t="s">
        <v>172</v>
      </c>
      <c r="Z796" s="71"/>
      <c r="AA796" s="83" t="s">
        <v>382</v>
      </c>
      <c r="AB796" s="71" t="s">
        <v>144</v>
      </c>
      <c r="AC796" s="71"/>
      <c r="AD796" s="71" t="s">
        <v>1884</v>
      </c>
      <c r="AE796" s="69" t="s">
        <v>40</v>
      </c>
    </row>
    <row r="797" spans="1:31" ht="45" hidden="1">
      <c r="A797" t="str">
        <f t="shared" si="49"/>
        <v>FEMECG032022</v>
      </c>
      <c r="B797" t="str">
        <f t="shared" si="50"/>
        <v>FEMECG032023</v>
      </c>
      <c r="C797" t="str">
        <f t="shared" si="51"/>
        <v>FEMECG032024</v>
      </c>
      <c r="D797" t="str">
        <f t="shared" si="52"/>
        <v>FEMECG032025</v>
      </c>
      <c r="E797" t="str">
        <f t="shared" si="52"/>
        <v>FEMECG032026</v>
      </c>
      <c r="F797" t="str">
        <f t="shared" si="52"/>
        <v>FEMECG032027</v>
      </c>
      <c r="G797" t="s">
        <v>1884</v>
      </c>
      <c r="H797" t="s">
        <v>1429</v>
      </c>
      <c r="I797" s="38" t="str">
        <f>VLOOKUP(J797,Planilha2!B:C,2,0)</f>
        <v>G03</v>
      </c>
      <c r="J797" s="80" t="s">
        <v>1602</v>
      </c>
      <c r="K797" s="80" t="s">
        <v>165</v>
      </c>
      <c r="L797" s="84" t="s">
        <v>1439</v>
      </c>
      <c r="M797" s="80" t="s">
        <v>717</v>
      </c>
      <c r="N797" s="80" t="s">
        <v>1431</v>
      </c>
      <c r="O797" s="71" t="s">
        <v>1563</v>
      </c>
      <c r="P797" s="69" t="s">
        <v>44</v>
      </c>
      <c r="Q797" s="71">
        <v>9</v>
      </c>
      <c r="R797" s="71">
        <v>9</v>
      </c>
      <c r="S797" s="71">
        <v>8.9</v>
      </c>
      <c r="T797" s="71">
        <v>8.8000000000000007</v>
      </c>
      <c r="U797" s="71">
        <v>8.6999999999999993</v>
      </c>
      <c r="V797" s="71">
        <v>8.6</v>
      </c>
      <c r="W797" s="71">
        <v>8.5</v>
      </c>
      <c r="X797" s="71" t="s">
        <v>142</v>
      </c>
      <c r="Y797" s="71" t="s">
        <v>172</v>
      </c>
      <c r="Z797" s="71"/>
      <c r="AA797" s="83" t="s">
        <v>382</v>
      </c>
      <c r="AB797" s="71" t="s">
        <v>144</v>
      </c>
      <c r="AC797" s="71"/>
      <c r="AD797" s="71" t="s">
        <v>1884</v>
      </c>
      <c r="AE797" s="69" t="s">
        <v>40</v>
      </c>
    </row>
    <row r="798" spans="1:31" ht="45" hidden="1">
      <c r="A798" t="str">
        <f t="shared" si="49"/>
        <v>FEMECG042022</v>
      </c>
      <c r="B798" t="str">
        <f t="shared" si="50"/>
        <v>FEMECG042023</v>
      </c>
      <c r="C798" t="str">
        <f t="shared" si="51"/>
        <v>FEMECG042024</v>
      </c>
      <c r="D798" t="str">
        <f t="shared" si="52"/>
        <v>FEMECG042025</v>
      </c>
      <c r="E798" t="str">
        <f t="shared" si="52"/>
        <v>FEMECG042026</v>
      </c>
      <c r="F798" t="str">
        <f t="shared" si="52"/>
        <v>FEMECG042027</v>
      </c>
      <c r="G798" t="s">
        <v>1884</v>
      </c>
      <c r="H798" t="s">
        <v>1429</v>
      </c>
      <c r="I798" s="38" t="str">
        <f>VLOOKUP(J798,Planilha2!B:C,2,0)</f>
        <v>G04</v>
      </c>
      <c r="J798" s="80" t="s">
        <v>1603</v>
      </c>
      <c r="K798" s="80" t="s">
        <v>145</v>
      </c>
      <c r="L798" s="80"/>
      <c r="M798" s="80" t="s">
        <v>717</v>
      </c>
      <c r="N798" s="80" t="s">
        <v>1431</v>
      </c>
      <c r="O798" s="71" t="s">
        <v>1566</v>
      </c>
      <c r="P798" s="69" t="s">
        <v>44</v>
      </c>
      <c r="Q798" s="71">
        <v>88.48</v>
      </c>
      <c r="R798" s="71">
        <v>87</v>
      </c>
      <c r="S798" s="71">
        <v>86</v>
      </c>
      <c r="T798" s="71">
        <v>84</v>
      </c>
      <c r="U798" s="71">
        <v>82</v>
      </c>
      <c r="V798" s="71">
        <v>80</v>
      </c>
      <c r="W798" s="71">
        <v>78</v>
      </c>
      <c r="X798" s="71" t="s">
        <v>142</v>
      </c>
      <c r="Y798" s="71" t="s">
        <v>172</v>
      </c>
      <c r="Z798" s="71"/>
      <c r="AA798" s="83" t="s">
        <v>382</v>
      </c>
      <c r="AB798" s="71" t="s">
        <v>144</v>
      </c>
      <c r="AC798" s="71"/>
      <c r="AD798" s="71" t="s">
        <v>1884</v>
      </c>
      <c r="AE798" s="69" t="s">
        <v>40</v>
      </c>
    </row>
    <row r="799" spans="1:31" ht="45" hidden="1">
      <c r="A799" t="str">
        <f t="shared" si="49"/>
        <v>FEMECG052022</v>
      </c>
      <c r="B799" t="str">
        <f t="shared" si="50"/>
        <v>FEMECG052023</v>
      </c>
      <c r="C799" t="str">
        <f t="shared" si="51"/>
        <v>FEMECG052024</v>
      </c>
      <c r="D799" t="str">
        <f t="shared" si="52"/>
        <v>FEMECG052025</v>
      </c>
      <c r="E799" t="str">
        <f t="shared" si="52"/>
        <v>FEMECG052026</v>
      </c>
      <c r="F799" t="str">
        <f t="shared" si="52"/>
        <v>FEMECG052027</v>
      </c>
      <c r="G799" t="s">
        <v>1884</v>
      </c>
      <c r="H799" t="s">
        <v>1429</v>
      </c>
      <c r="I799" s="38" t="str">
        <f>VLOOKUP(J799,Planilha2!B:C,2,0)</f>
        <v>G05</v>
      </c>
      <c r="J799" s="80" t="s">
        <v>1605</v>
      </c>
      <c r="K799" s="80" t="s">
        <v>165</v>
      </c>
      <c r="L799" s="84" t="s">
        <v>1439</v>
      </c>
      <c r="M799" s="80" t="s">
        <v>717</v>
      </c>
      <c r="N799" s="80" t="s">
        <v>1431</v>
      </c>
      <c r="O799" s="71" t="s">
        <v>1447</v>
      </c>
      <c r="P799" s="69" t="s">
        <v>44</v>
      </c>
      <c r="Q799" s="71">
        <v>91.3</v>
      </c>
      <c r="R799" s="71">
        <v>91</v>
      </c>
      <c r="S799" s="71">
        <v>89</v>
      </c>
      <c r="T799" s="71">
        <v>87</v>
      </c>
      <c r="U799" s="71">
        <v>85</v>
      </c>
      <c r="V799" s="71">
        <v>83</v>
      </c>
      <c r="W799" s="71">
        <v>81</v>
      </c>
      <c r="X799" s="71" t="s">
        <v>142</v>
      </c>
      <c r="Y799" s="71" t="s">
        <v>172</v>
      </c>
      <c r="Z799" s="71"/>
      <c r="AA799" s="83" t="s">
        <v>382</v>
      </c>
      <c r="AB799" s="71" t="s">
        <v>144</v>
      </c>
      <c r="AC799" s="71"/>
      <c r="AD799" s="71" t="s">
        <v>1884</v>
      </c>
      <c r="AE799" s="69" t="s">
        <v>40</v>
      </c>
    </row>
    <row r="800" spans="1:31" ht="45" hidden="1">
      <c r="A800" t="str">
        <f t="shared" si="49"/>
        <v>FEMECExcluído2022</v>
      </c>
      <c r="B800" t="str">
        <f t="shared" si="50"/>
        <v>FEMECExcluído2023</v>
      </c>
      <c r="C800" t="str">
        <f t="shared" si="51"/>
        <v>FEMECExcluído2024</v>
      </c>
      <c r="D800" t="str">
        <f t="shared" si="52"/>
        <v>FEMECExcluído2025</v>
      </c>
      <c r="E800" t="str">
        <f t="shared" si="52"/>
        <v>FEMECExcluído2026</v>
      </c>
      <c r="F800" t="str">
        <f t="shared" si="52"/>
        <v>FEMECExcluído2027</v>
      </c>
      <c r="G800" t="s">
        <v>1884</v>
      </c>
      <c r="H800" t="s">
        <v>1429</v>
      </c>
      <c r="I800" s="38" t="str">
        <f>VLOOKUP(J800,Planilha2!B:C,2,0)</f>
        <v>Excluído</v>
      </c>
      <c r="J800" s="80" t="s">
        <v>1449</v>
      </c>
      <c r="K800" s="80" t="s">
        <v>165</v>
      </c>
      <c r="L800" s="80" t="s">
        <v>1450</v>
      </c>
      <c r="M800" s="80" t="s">
        <v>1451</v>
      </c>
      <c r="N800" s="80" t="s">
        <v>1452</v>
      </c>
      <c r="O800" s="71"/>
      <c r="P800" s="69" t="s">
        <v>44</v>
      </c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83" t="s">
        <v>382</v>
      </c>
      <c r="AB800" s="71"/>
      <c r="AC800" s="71"/>
      <c r="AD800" s="71"/>
      <c r="AE800" s="69" t="s">
        <v>40</v>
      </c>
    </row>
    <row r="801" spans="1:31" ht="45" hidden="1">
      <c r="A801" t="str">
        <f t="shared" si="49"/>
        <v>FEMECG062022</v>
      </c>
      <c r="B801" t="str">
        <f t="shared" si="50"/>
        <v>FEMECG062023</v>
      </c>
      <c r="C801" t="str">
        <f t="shared" si="51"/>
        <v>FEMECG062024</v>
      </c>
      <c r="D801" t="str">
        <f t="shared" si="52"/>
        <v>FEMECG062025</v>
      </c>
      <c r="E801" t="str">
        <f t="shared" si="52"/>
        <v>FEMECG062026</v>
      </c>
      <c r="F801" t="str">
        <f t="shared" si="52"/>
        <v>FEMECG062027</v>
      </c>
      <c r="G801" t="s">
        <v>1884</v>
      </c>
      <c r="H801" t="s">
        <v>1429</v>
      </c>
      <c r="I801" s="38" t="str">
        <f>VLOOKUP(J801,Planilha2!B:C,2,0)</f>
        <v>G06</v>
      </c>
      <c r="J801" s="80" t="s">
        <v>58</v>
      </c>
      <c r="K801" s="80" t="s">
        <v>145</v>
      </c>
      <c r="L801" s="80" t="s">
        <v>59</v>
      </c>
      <c r="M801" s="80" t="s">
        <v>164</v>
      </c>
      <c r="N801" s="80" t="s">
        <v>1431</v>
      </c>
      <c r="O801" s="71" t="s">
        <v>1570</v>
      </c>
      <c r="P801" s="69" t="s">
        <v>44</v>
      </c>
      <c r="Q801" s="71">
        <v>21.88</v>
      </c>
      <c r="R801" s="71">
        <v>22</v>
      </c>
      <c r="S801" s="71">
        <v>24</v>
      </c>
      <c r="T801" s="71">
        <v>26</v>
      </c>
      <c r="U801" s="71">
        <v>28</v>
      </c>
      <c r="V801" s="71">
        <v>30</v>
      </c>
      <c r="W801" s="71">
        <v>32</v>
      </c>
      <c r="X801" s="71" t="s">
        <v>142</v>
      </c>
      <c r="Y801" s="71" t="s">
        <v>172</v>
      </c>
      <c r="Z801" s="71"/>
      <c r="AA801" s="83" t="s">
        <v>382</v>
      </c>
      <c r="AB801" s="71" t="s">
        <v>144</v>
      </c>
      <c r="AC801" s="71"/>
      <c r="AD801" s="71" t="s">
        <v>1884</v>
      </c>
      <c r="AE801" s="69" t="s">
        <v>40</v>
      </c>
    </row>
    <row r="802" spans="1:31" ht="60" hidden="1">
      <c r="A802" t="str">
        <f t="shared" si="49"/>
        <v>FEMECG082022</v>
      </c>
      <c r="B802" t="str">
        <f t="shared" si="50"/>
        <v>FEMECG082023</v>
      </c>
      <c r="C802" t="str">
        <f t="shared" si="51"/>
        <v>FEMECG082024</v>
      </c>
      <c r="D802" t="str">
        <f t="shared" si="52"/>
        <v>FEMECG082025</v>
      </c>
      <c r="E802" t="str">
        <f t="shared" si="52"/>
        <v>FEMECG082026</v>
      </c>
      <c r="F802" t="str">
        <f t="shared" si="52"/>
        <v>FEMECG082027</v>
      </c>
      <c r="G802" t="s">
        <v>1884</v>
      </c>
      <c r="H802" t="s">
        <v>1429</v>
      </c>
      <c r="I802" s="38" t="str">
        <f>VLOOKUP(J802,Planilha2!B:C,2,0)</f>
        <v>G08</v>
      </c>
      <c r="J802" s="80" t="s">
        <v>722</v>
      </c>
      <c r="K802" s="80" t="s">
        <v>145</v>
      </c>
      <c r="L802" s="80" t="s">
        <v>723</v>
      </c>
      <c r="M802" s="80" t="s">
        <v>185</v>
      </c>
      <c r="N802" s="80" t="s">
        <v>1431</v>
      </c>
      <c r="O802" s="71" t="s">
        <v>1607</v>
      </c>
      <c r="P802" s="69" t="s">
        <v>44</v>
      </c>
      <c r="Q802" s="71">
        <v>22.33</v>
      </c>
      <c r="R802" s="71">
        <v>22</v>
      </c>
      <c r="S802" s="71">
        <v>21</v>
      </c>
      <c r="T802" s="71">
        <v>20</v>
      </c>
      <c r="U802" s="71">
        <v>19</v>
      </c>
      <c r="V802" s="71">
        <v>17.5</v>
      </c>
      <c r="W802" s="71">
        <v>16</v>
      </c>
      <c r="X802" s="71" t="s">
        <v>142</v>
      </c>
      <c r="Y802" s="71" t="s">
        <v>172</v>
      </c>
      <c r="Z802" s="71"/>
      <c r="AA802" s="83" t="s">
        <v>382</v>
      </c>
      <c r="AB802" s="71" t="s">
        <v>144</v>
      </c>
      <c r="AC802" s="71"/>
      <c r="AD802" s="71" t="s">
        <v>1884</v>
      </c>
      <c r="AE802" s="69" t="s">
        <v>40</v>
      </c>
    </row>
    <row r="803" spans="1:31" ht="45" hidden="1">
      <c r="A803" t="str">
        <f t="shared" si="49"/>
        <v>FEMECG152022</v>
      </c>
      <c r="B803" t="str">
        <f t="shared" si="50"/>
        <v>FEMECG152023</v>
      </c>
      <c r="C803" t="str">
        <f t="shared" si="51"/>
        <v>FEMECG152024</v>
      </c>
      <c r="D803" t="str">
        <f t="shared" si="52"/>
        <v>FEMECG152025</v>
      </c>
      <c r="E803" t="str">
        <f t="shared" si="52"/>
        <v>FEMECG152026</v>
      </c>
      <c r="F803" t="str">
        <f t="shared" si="52"/>
        <v>FEMECG152027</v>
      </c>
      <c r="G803" t="s">
        <v>1884</v>
      </c>
      <c r="H803" t="s">
        <v>1429</v>
      </c>
      <c r="I803" s="38" t="str">
        <f>VLOOKUP(J803,Planilha2!B:C,2,0)</f>
        <v>G15</v>
      </c>
      <c r="J803" s="80" t="s">
        <v>743</v>
      </c>
      <c r="K803" s="80" t="s">
        <v>145</v>
      </c>
      <c r="L803" s="80" t="s">
        <v>744</v>
      </c>
      <c r="M803" s="80" t="s">
        <v>164</v>
      </c>
      <c r="N803" s="80" t="s">
        <v>1431</v>
      </c>
      <c r="O803" s="71" t="s">
        <v>1456</v>
      </c>
      <c r="P803" s="69" t="s">
        <v>44</v>
      </c>
      <c r="Q803" s="71">
        <v>0</v>
      </c>
      <c r="R803" s="71">
        <v>100</v>
      </c>
      <c r="S803" s="71">
        <v>100</v>
      </c>
      <c r="T803" s="71">
        <v>100</v>
      </c>
      <c r="U803" s="71">
        <v>100</v>
      </c>
      <c r="V803" s="71">
        <v>100</v>
      </c>
      <c r="W803" s="71">
        <v>100</v>
      </c>
      <c r="X803" s="71" t="s">
        <v>171</v>
      </c>
      <c r="Y803" s="71" t="s">
        <v>172</v>
      </c>
      <c r="Z803" s="71"/>
      <c r="AA803" s="83" t="s">
        <v>382</v>
      </c>
      <c r="AB803" s="71" t="s">
        <v>144</v>
      </c>
      <c r="AC803" s="71"/>
      <c r="AD803" s="71" t="s">
        <v>1884</v>
      </c>
      <c r="AE803" s="69" t="s">
        <v>40</v>
      </c>
    </row>
    <row r="804" spans="1:31" ht="45" hidden="1">
      <c r="A804" t="str">
        <f t="shared" si="49"/>
        <v>FEMECG162022</v>
      </c>
      <c r="B804" t="str">
        <f t="shared" si="50"/>
        <v>FEMECG162023</v>
      </c>
      <c r="C804" t="str">
        <f t="shared" si="51"/>
        <v>FEMECG162024</v>
      </c>
      <c r="D804" t="str">
        <f t="shared" si="52"/>
        <v>FEMECG162025</v>
      </c>
      <c r="E804" t="str">
        <f t="shared" si="52"/>
        <v>FEMECG162026</v>
      </c>
      <c r="F804" t="str">
        <f t="shared" si="52"/>
        <v>FEMECG162027</v>
      </c>
      <c r="G804" t="s">
        <v>1884</v>
      </c>
      <c r="H804" t="s">
        <v>1429</v>
      </c>
      <c r="I804" s="38" t="str">
        <f>VLOOKUP(J804,Planilha2!B:C,2,0)</f>
        <v>G16</v>
      </c>
      <c r="J804" s="80" t="s">
        <v>1457</v>
      </c>
      <c r="K804" s="80" t="s">
        <v>165</v>
      </c>
      <c r="L804" s="80" t="s">
        <v>747</v>
      </c>
      <c r="M804" s="80" t="s">
        <v>164</v>
      </c>
      <c r="N804" s="80" t="s">
        <v>631</v>
      </c>
      <c r="O804" s="71" t="s">
        <v>1458</v>
      </c>
      <c r="P804" s="69" t="s">
        <v>749</v>
      </c>
      <c r="Q804" s="71">
        <v>0</v>
      </c>
      <c r="R804" s="71">
        <v>1</v>
      </c>
      <c r="S804" s="71">
        <v>1</v>
      </c>
      <c r="T804" s="71">
        <v>1</v>
      </c>
      <c r="U804" s="71">
        <v>1</v>
      </c>
      <c r="V804" s="71">
        <v>1</v>
      </c>
      <c r="W804" s="71">
        <v>1</v>
      </c>
      <c r="X804" s="71" t="s">
        <v>142</v>
      </c>
      <c r="Y804" s="71" t="s">
        <v>172</v>
      </c>
      <c r="Z804" s="71"/>
      <c r="AA804" s="83" t="s">
        <v>382</v>
      </c>
      <c r="AB804" s="71" t="s">
        <v>144</v>
      </c>
      <c r="AC804" s="71"/>
      <c r="AD804" s="71" t="s">
        <v>1884</v>
      </c>
      <c r="AE804" s="69" t="s">
        <v>40</v>
      </c>
    </row>
    <row r="805" spans="1:31" ht="45" hidden="1">
      <c r="A805" t="str">
        <f t="shared" si="49"/>
        <v>FEMECG092022</v>
      </c>
      <c r="B805" t="str">
        <f t="shared" si="50"/>
        <v>FEMECG092023</v>
      </c>
      <c r="C805" t="str">
        <f t="shared" si="51"/>
        <v>FEMECG092024</v>
      </c>
      <c r="D805" t="str">
        <f t="shared" si="52"/>
        <v>FEMECG092025</v>
      </c>
      <c r="E805" t="str">
        <f t="shared" si="52"/>
        <v>FEMECG092026</v>
      </c>
      <c r="F805" t="str">
        <f t="shared" si="52"/>
        <v>FEMECG092027</v>
      </c>
      <c r="G805" t="s">
        <v>1884</v>
      </c>
      <c r="H805" t="s">
        <v>1429</v>
      </c>
      <c r="I805" s="38" t="str">
        <f>VLOOKUP(J805,Planilha2!B:C,2,0)</f>
        <v>G09</v>
      </c>
      <c r="J805" s="80" t="s">
        <v>1741</v>
      </c>
      <c r="K805" s="80" t="s">
        <v>145</v>
      </c>
      <c r="L805" s="80" t="s">
        <v>737</v>
      </c>
      <c r="M805" s="80" t="s">
        <v>164</v>
      </c>
      <c r="N805" s="80" t="s">
        <v>631</v>
      </c>
      <c r="O805" s="71" t="s">
        <v>1611</v>
      </c>
      <c r="P805" s="69" t="s">
        <v>69</v>
      </c>
      <c r="Q805" s="71">
        <v>4.7</v>
      </c>
      <c r="R805" s="71">
        <v>4.7</v>
      </c>
      <c r="S805" s="71">
        <v>4.7</v>
      </c>
      <c r="T805" s="71">
        <v>5</v>
      </c>
      <c r="U805" s="71">
        <v>5</v>
      </c>
      <c r="V805" s="71">
        <v>5</v>
      </c>
      <c r="W805" s="71">
        <v>5</v>
      </c>
      <c r="X805" s="71" t="s">
        <v>142</v>
      </c>
      <c r="Y805" s="71" t="s">
        <v>172</v>
      </c>
      <c r="Z805" s="71"/>
      <c r="AA805" s="83" t="s">
        <v>382</v>
      </c>
      <c r="AB805" s="71" t="s">
        <v>144</v>
      </c>
      <c r="AC805" s="71"/>
      <c r="AD805" s="71" t="s">
        <v>1884</v>
      </c>
      <c r="AE805" s="69" t="s">
        <v>40</v>
      </c>
    </row>
    <row r="806" spans="1:31" ht="45" hidden="1">
      <c r="A806" t="str">
        <f t="shared" si="49"/>
        <v>FEMECG112022</v>
      </c>
      <c r="B806" t="str">
        <f t="shared" si="50"/>
        <v>FEMECG112023</v>
      </c>
      <c r="C806" t="str">
        <f t="shared" si="51"/>
        <v>FEMECG112024</v>
      </c>
      <c r="D806" t="str">
        <f t="shared" si="52"/>
        <v>FEMECG112025</v>
      </c>
      <c r="E806" t="str">
        <f t="shared" si="52"/>
        <v>FEMECG112026</v>
      </c>
      <c r="F806" t="str">
        <f t="shared" si="52"/>
        <v>FEMECG112027</v>
      </c>
      <c r="G806" t="s">
        <v>1884</v>
      </c>
      <c r="H806" t="s">
        <v>1429</v>
      </c>
      <c r="I806" s="38" t="str">
        <f>VLOOKUP(J806,Planilha2!B:C,2,0)</f>
        <v>G11</v>
      </c>
      <c r="J806" s="80" t="s">
        <v>1742</v>
      </c>
      <c r="K806" s="80" t="s">
        <v>145</v>
      </c>
      <c r="L806" s="80" t="s">
        <v>737</v>
      </c>
      <c r="M806" s="80" t="s">
        <v>164</v>
      </c>
      <c r="N806" s="80" t="s">
        <v>631</v>
      </c>
      <c r="O806" s="71" t="s">
        <v>1612</v>
      </c>
      <c r="P806" s="69" t="s">
        <v>69</v>
      </c>
      <c r="Q806" s="71">
        <v>4</v>
      </c>
      <c r="R806" s="71">
        <v>4</v>
      </c>
      <c r="S806" s="71">
        <v>4</v>
      </c>
      <c r="T806" s="71">
        <v>5</v>
      </c>
      <c r="U806" s="71">
        <v>5</v>
      </c>
      <c r="V806" s="71">
        <v>5</v>
      </c>
      <c r="W806" s="71">
        <v>5</v>
      </c>
      <c r="X806" s="71" t="s">
        <v>142</v>
      </c>
      <c r="Y806" s="71" t="s">
        <v>172</v>
      </c>
      <c r="Z806" s="71"/>
      <c r="AA806" s="83" t="s">
        <v>382</v>
      </c>
      <c r="AB806" s="71" t="s">
        <v>144</v>
      </c>
      <c r="AC806" s="71"/>
      <c r="AD806" s="71" t="s">
        <v>1884</v>
      </c>
      <c r="AE806" s="69" t="s">
        <v>40</v>
      </c>
    </row>
    <row r="807" spans="1:31" ht="45" hidden="1">
      <c r="A807" t="str">
        <f t="shared" si="49"/>
        <v>FEMECG172022</v>
      </c>
      <c r="B807" t="str">
        <f t="shared" si="50"/>
        <v>FEMECG172023</v>
      </c>
      <c r="C807" t="str">
        <f t="shared" si="51"/>
        <v>FEMECG172024</v>
      </c>
      <c r="D807" t="str">
        <f t="shared" si="52"/>
        <v>FEMECG172025</v>
      </c>
      <c r="E807" t="str">
        <f t="shared" si="52"/>
        <v>FEMECG172026</v>
      </c>
      <c r="F807" t="str">
        <f t="shared" si="52"/>
        <v>FEMECG172027</v>
      </c>
      <c r="G807" t="s">
        <v>1884</v>
      </c>
      <c r="H807" t="s">
        <v>1429</v>
      </c>
      <c r="I807" s="38" t="str">
        <f>VLOOKUP(J807,Planilha2!B:C,2,0)</f>
        <v>G17</v>
      </c>
      <c r="J807" s="80" t="s">
        <v>750</v>
      </c>
      <c r="K807" s="80" t="s">
        <v>165</v>
      </c>
      <c r="L807" s="80" t="s">
        <v>751</v>
      </c>
      <c r="M807" s="80" t="s">
        <v>164</v>
      </c>
      <c r="N807" s="80" t="s">
        <v>1452</v>
      </c>
      <c r="O807" s="71" t="s">
        <v>1461</v>
      </c>
      <c r="P807" s="69" t="s">
        <v>44</v>
      </c>
      <c r="Q807" s="71">
        <v>12.81</v>
      </c>
      <c r="R807" s="71">
        <v>13</v>
      </c>
      <c r="S807" s="71">
        <v>14</v>
      </c>
      <c r="T807" s="71">
        <v>15</v>
      </c>
      <c r="U807" s="71">
        <v>16</v>
      </c>
      <c r="V807" s="71">
        <v>17</v>
      </c>
      <c r="W807" s="71">
        <v>18</v>
      </c>
      <c r="X807" s="71" t="s">
        <v>142</v>
      </c>
      <c r="Y807" s="71" t="s">
        <v>172</v>
      </c>
      <c r="Z807" s="71"/>
      <c r="AA807" s="83" t="s">
        <v>382</v>
      </c>
      <c r="AB807" s="71" t="s">
        <v>144</v>
      </c>
      <c r="AC807" s="71"/>
      <c r="AD807" s="71"/>
      <c r="AE807" s="69" t="s">
        <v>40</v>
      </c>
    </row>
    <row r="808" spans="1:31" ht="45">
      <c r="A808" t="str">
        <f t="shared" si="49"/>
        <v>FEMECEC012022</v>
      </c>
      <c r="B808" t="str">
        <f t="shared" si="50"/>
        <v>FEMECEC012023</v>
      </c>
      <c r="C808" t="str">
        <f t="shared" si="51"/>
        <v>FEMECEC012024</v>
      </c>
      <c r="D808" t="str">
        <f t="shared" si="52"/>
        <v>FEMECEC012025</v>
      </c>
      <c r="E808" t="str">
        <f t="shared" si="52"/>
        <v>FEMECEC012026</v>
      </c>
      <c r="F808" t="str">
        <f t="shared" si="52"/>
        <v>FEMECEC012027</v>
      </c>
      <c r="G808" t="s">
        <v>1884</v>
      </c>
      <c r="H808" t="s">
        <v>1429</v>
      </c>
      <c r="I808" s="38" t="str">
        <f>VLOOKUP(J808,Planilha2!B:C,2,0)</f>
        <v>EC01</v>
      </c>
      <c r="J808" s="80" t="s">
        <v>378</v>
      </c>
      <c r="K808" s="80" t="s">
        <v>145</v>
      </c>
      <c r="L808" s="80" t="s">
        <v>379</v>
      </c>
      <c r="M808" s="80" t="s">
        <v>381</v>
      </c>
      <c r="N808" s="80" t="s">
        <v>385</v>
      </c>
      <c r="O808" s="71" t="s">
        <v>1572</v>
      </c>
      <c r="P808" s="69" t="s">
        <v>44</v>
      </c>
      <c r="Q808" s="71">
        <v>15.99</v>
      </c>
      <c r="R808" s="71">
        <v>20</v>
      </c>
      <c r="S808" s="71">
        <v>25</v>
      </c>
      <c r="T808" s="71">
        <v>50</v>
      </c>
      <c r="U808" s="71">
        <v>70</v>
      </c>
      <c r="V808" s="71">
        <v>80</v>
      </c>
      <c r="W808" s="71">
        <v>90</v>
      </c>
      <c r="X808" s="71" t="s">
        <v>142</v>
      </c>
      <c r="Y808" s="71" t="s">
        <v>172</v>
      </c>
      <c r="Z808" s="71"/>
      <c r="AA808" s="83" t="s">
        <v>382</v>
      </c>
      <c r="AB808" s="71" t="s">
        <v>144</v>
      </c>
      <c r="AC808" s="71"/>
      <c r="AD808" s="71" t="s">
        <v>1884</v>
      </c>
      <c r="AE808" s="69" t="s">
        <v>40</v>
      </c>
    </row>
    <row r="809" spans="1:31" ht="45" hidden="1">
      <c r="A809" t="str">
        <f t="shared" si="49"/>
        <v>FEMECExcluído2022</v>
      </c>
      <c r="B809" t="str">
        <f t="shared" si="50"/>
        <v>FEMECExcluído2023</v>
      </c>
      <c r="C809" t="str">
        <f t="shared" si="51"/>
        <v>FEMECExcluído2024</v>
      </c>
      <c r="D809" t="str">
        <f t="shared" si="52"/>
        <v>FEMECExcluído2025</v>
      </c>
      <c r="E809" t="str">
        <f t="shared" si="52"/>
        <v>FEMECExcluído2026</v>
      </c>
      <c r="F809" t="str">
        <f t="shared" si="52"/>
        <v>FEMECExcluído2027</v>
      </c>
      <c r="G809" t="s">
        <v>1884</v>
      </c>
      <c r="H809" t="s">
        <v>1429</v>
      </c>
      <c r="I809" s="38" t="str">
        <f>VLOOKUP(J809,Planilha2!B:C,2,0)</f>
        <v>Excluído</v>
      </c>
      <c r="J809" s="80" t="s">
        <v>1464</v>
      </c>
      <c r="K809" s="80" t="s">
        <v>165</v>
      </c>
      <c r="L809" s="80" t="s">
        <v>1465</v>
      </c>
      <c r="M809" s="80" t="s">
        <v>164</v>
      </c>
      <c r="N809" s="80" t="s">
        <v>1452</v>
      </c>
      <c r="O809" s="71"/>
      <c r="P809" s="69" t="s">
        <v>44</v>
      </c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83" t="s">
        <v>382</v>
      </c>
      <c r="AB809" s="71"/>
      <c r="AC809" s="71"/>
      <c r="AD809" s="71"/>
      <c r="AE809" s="69" t="s">
        <v>40</v>
      </c>
    </row>
    <row r="810" spans="1:31" ht="60" hidden="1">
      <c r="A810" t="str">
        <f t="shared" si="49"/>
        <v>FEMECG192022</v>
      </c>
      <c r="B810" t="str">
        <f t="shared" si="50"/>
        <v>FEMECG192023</v>
      </c>
      <c r="C810" t="str">
        <f t="shared" si="51"/>
        <v>FEMECG192024</v>
      </c>
      <c r="D810" t="str">
        <f t="shared" si="52"/>
        <v>FEMECG192025</v>
      </c>
      <c r="E810" t="str">
        <f t="shared" si="52"/>
        <v>FEMECG192026</v>
      </c>
      <c r="F810" t="str">
        <f t="shared" si="52"/>
        <v>FEMECG192027</v>
      </c>
      <c r="G810" t="s">
        <v>1884</v>
      </c>
      <c r="H810" t="s">
        <v>1429</v>
      </c>
      <c r="I810" s="38" t="str">
        <f>VLOOKUP(J810,Planilha2!B:C,2,0)</f>
        <v>G19</v>
      </c>
      <c r="J810" s="80" t="s">
        <v>759</v>
      </c>
      <c r="K810" s="80" t="s">
        <v>165</v>
      </c>
      <c r="L810" s="80" t="s">
        <v>760</v>
      </c>
      <c r="M810" s="80" t="s">
        <v>164</v>
      </c>
      <c r="N810" s="80" t="s">
        <v>1452</v>
      </c>
      <c r="O810" s="71" t="s">
        <v>1468</v>
      </c>
      <c r="P810" s="69" t="s">
        <v>44</v>
      </c>
      <c r="Q810" s="71">
        <v>1.0900000000000001</v>
      </c>
      <c r="R810" s="71">
        <v>1.0900000000000001</v>
      </c>
      <c r="S810" s="71">
        <v>1.0900000000000001</v>
      </c>
      <c r="T810" s="71">
        <v>1.0900000000000001</v>
      </c>
      <c r="U810" s="71">
        <v>1.0900000000000001</v>
      </c>
      <c r="V810" s="71">
        <v>1.0900000000000001</v>
      </c>
      <c r="W810" s="71">
        <v>1.0900000000000001</v>
      </c>
      <c r="X810" s="71" t="s">
        <v>142</v>
      </c>
      <c r="Y810" s="71" t="s">
        <v>172</v>
      </c>
      <c r="Z810" s="71"/>
      <c r="AA810" s="83" t="s">
        <v>382</v>
      </c>
      <c r="AB810" s="71" t="s">
        <v>144</v>
      </c>
      <c r="AC810" s="71"/>
      <c r="AD810" s="71" t="s">
        <v>1884</v>
      </c>
      <c r="AE810" s="69" t="s">
        <v>40</v>
      </c>
    </row>
    <row r="811" spans="1:31" ht="45" hidden="1">
      <c r="A811" t="str">
        <f t="shared" si="49"/>
        <v>FEMECG182022</v>
      </c>
      <c r="B811" t="str">
        <f t="shared" si="50"/>
        <v>FEMECG182023</v>
      </c>
      <c r="C811" t="str">
        <f t="shared" si="51"/>
        <v>FEMECG182024</v>
      </c>
      <c r="D811" t="str">
        <f t="shared" si="52"/>
        <v>FEMECG182025</v>
      </c>
      <c r="E811" t="str">
        <f t="shared" si="52"/>
        <v>FEMECG182026</v>
      </c>
      <c r="F811" t="str">
        <f t="shared" si="52"/>
        <v>FEMECG182027</v>
      </c>
      <c r="G811" t="s">
        <v>1884</v>
      </c>
      <c r="H811" t="s">
        <v>1429</v>
      </c>
      <c r="I811" s="38" t="str">
        <f>VLOOKUP(J811,Planilha2!B:C,2,0)</f>
        <v>G18</v>
      </c>
      <c r="J811" s="80" t="s">
        <v>755</v>
      </c>
      <c r="K811" s="69" t="s">
        <v>165</v>
      </c>
      <c r="L811" s="80" t="s">
        <v>1469</v>
      </c>
      <c r="M811" s="80" t="s">
        <v>164</v>
      </c>
      <c r="N811" s="80" t="s">
        <v>1452</v>
      </c>
      <c r="O811" s="69"/>
      <c r="P811" s="69" t="s">
        <v>994</v>
      </c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83" t="s">
        <v>382</v>
      </c>
      <c r="AB811" s="69"/>
      <c r="AC811" s="69"/>
      <c r="AD811" s="69"/>
      <c r="AE811" s="69" t="s">
        <v>40</v>
      </c>
    </row>
    <row r="812" spans="1:31" ht="45" hidden="1">
      <c r="A812" t="str">
        <f t="shared" si="49"/>
        <v>FEMECG202022</v>
      </c>
      <c r="B812" t="str">
        <f t="shared" si="50"/>
        <v>FEMECG202023</v>
      </c>
      <c r="C812" t="str">
        <f t="shared" si="51"/>
        <v>FEMECG202024</v>
      </c>
      <c r="D812" t="str">
        <f t="shared" si="52"/>
        <v>FEMECG202025</v>
      </c>
      <c r="E812" t="str">
        <f t="shared" si="52"/>
        <v>FEMECG202026</v>
      </c>
      <c r="F812" t="str">
        <f t="shared" si="52"/>
        <v>FEMECG202027</v>
      </c>
      <c r="G812" t="s">
        <v>1884</v>
      </c>
      <c r="H812" t="s">
        <v>1429</v>
      </c>
      <c r="I812" s="38" t="str">
        <f>VLOOKUP(J812,Planilha2!B:C,2,0)</f>
        <v>G20</v>
      </c>
      <c r="J812" s="80" t="s">
        <v>762</v>
      </c>
      <c r="K812" s="69" t="s">
        <v>165</v>
      </c>
      <c r="L812" s="80" t="s">
        <v>1473</v>
      </c>
      <c r="M812" s="80" t="s">
        <v>164</v>
      </c>
      <c r="N812" s="80" t="s">
        <v>1452</v>
      </c>
      <c r="O812" s="69"/>
      <c r="P812" s="69" t="s">
        <v>994</v>
      </c>
      <c r="Q812" s="69"/>
      <c r="R812" s="69"/>
      <c r="S812" s="69"/>
      <c r="T812" s="69"/>
      <c r="U812" s="69"/>
      <c r="V812" s="69"/>
      <c r="W812" s="69"/>
      <c r="X812" s="69"/>
      <c r="Y812" s="69"/>
      <c r="Z812" s="69"/>
      <c r="AA812" s="83" t="s">
        <v>382</v>
      </c>
      <c r="AB812" s="69"/>
      <c r="AC812" s="69"/>
      <c r="AD812" s="69"/>
      <c r="AE812" s="69" t="s">
        <v>40</v>
      </c>
    </row>
    <row r="813" spans="1:31" ht="45" hidden="1">
      <c r="A813" t="str">
        <f t="shared" si="49"/>
        <v>FEMECPP022022</v>
      </c>
      <c r="B813" t="str">
        <f t="shared" si="50"/>
        <v>FEMECPP022023</v>
      </c>
      <c r="C813" t="str">
        <f t="shared" si="51"/>
        <v>FEMECPP022024</v>
      </c>
      <c r="D813" t="str">
        <f t="shared" si="52"/>
        <v>FEMECPP022025</v>
      </c>
      <c r="E813" t="str">
        <f t="shared" si="52"/>
        <v>FEMECPP022026</v>
      </c>
      <c r="F813" t="str">
        <f t="shared" si="52"/>
        <v>FEMECPP022027</v>
      </c>
      <c r="G813" t="s">
        <v>1884</v>
      </c>
      <c r="H813" t="s">
        <v>1476</v>
      </c>
      <c r="I813" s="38" t="str">
        <f>VLOOKUP(J813,Planilha2!B:C,2,0)</f>
        <v>PP02</v>
      </c>
      <c r="J813" s="80" t="s">
        <v>1615</v>
      </c>
      <c r="K813" s="80" t="s">
        <v>145</v>
      </c>
      <c r="L813" s="80" t="s">
        <v>1743</v>
      </c>
      <c r="M813" s="80" t="s">
        <v>1040</v>
      </c>
      <c r="N813" s="80" t="s">
        <v>1478</v>
      </c>
      <c r="O813" s="86" t="s">
        <v>1885</v>
      </c>
      <c r="P813" s="69" t="s">
        <v>69</v>
      </c>
      <c r="Q813" s="75">
        <v>7</v>
      </c>
      <c r="R813" s="75">
        <v>7</v>
      </c>
      <c r="S813" s="75">
        <v>7</v>
      </c>
      <c r="T813" s="75">
        <v>7</v>
      </c>
      <c r="U813" s="75">
        <v>7</v>
      </c>
      <c r="V813" s="75">
        <v>7</v>
      </c>
      <c r="W813" s="75">
        <v>7</v>
      </c>
      <c r="X813" s="71" t="s">
        <v>142</v>
      </c>
      <c r="Y813" s="71" t="s">
        <v>172</v>
      </c>
      <c r="Z813" s="71"/>
      <c r="AA813" s="83" t="s">
        <v>382</v>
      </c>
      <c r="AB813" s="71" t="s">
        <v>144</v>
      </c>
      <c r="AC813" s="71"/>
      <c r="AD813" s="71" t="s">
        <v>1884</v>
      </c>
      <c r="AE813" s="69" t="s">
        <v>1030</v>
      </c>
    </row>
    <row r="814" spans="1:31" ht="45" hidden="1">
      <c r="A814" t="str">
        <f t="shared" si="49"/>
        <v>FEMECPP032022</v>
      </c>
      <c r="B814" t="str">
        <f t="shared" si="50"/>
        <v>FEMECPP032023</v>
      </c>
      <c r="C814" t="str">
        <f t="shared" si="51"/>
        <v>FEMECPP032024</v>
      </c>
      <c r="D814" t="str">
        <f t="shared" si="52"/>
        <v>FEMECPP032025</v>
      </c>
      <c r="E814" t="str">
        <f t="shared" si="52"/>
        <v>FEMECPP032026</v>
      </c>
      <c r="F814" t="str">
        <f t="shared" si="52"/>
        <v>FEMECPP032027</v>
      </c>
      <c r="G814" t="s">
        <v>1884</v>
      </c>
      <c r="H814" t="s">
        <v>1476</v>
      </c>
      <c r="I814" s="38" t="str">
        <f>VLOOKUP(J814,Planilha2!B:C,2,0)</f>
        <v>PP03</v>
      </c>
      <c r="J814" s="80" t="s">
        <v>1618</v>
      </c>
      <c r="K814" s="80" t="s">
        <v>145</v>
      </c>
      <c r="L814" s="80" t="s">
        <v>1619</v>
      </c>
      <c r="M814" s="80" t="s">
        <v>139</v>
      </c>
      <c r="N814" s="80" t="s">
        <v>1478</v>
      </c>
      <c r="O814" s="86" t="s">
        <v>1484</v>
      </c>
      <c r="P814" s="69" t="s">
        <v>309</v>
      </c>
      <c r="Q814" s="75">
        <v>239</v>
      </c>
      <c r="R814" s="75">
        <v>241</v>
      </c>
      <c r="S814" s="75">
        <v>242</v>
      </c>
      <c r="T814" s="75">
        <v>244</v>
      </c>
      <c r="U814" s="75">
        <v>246</v>
      </c>
      <c r="V814" s="75">
        <v>248</v>
      </c>
      <c r="W814" s="75">
        <v>250</v>
      </c>
      <c r="X814" s="71" t="s">
        <v>142</v>
      </c>
      <c r="Y814" s="71" t="s">
        <v>172</v>
      </c>
      <c r="Z814" s="71"/>
      <c r="AA814" s="83" t="s">
        <v>382</v>
      </c>
      <c r="AB814" s="71" t="s">
        <v>144</v>
      </c>
      <c r="AC814" s="71"/>
      <c r="AD814" s="71" t="s">
        <v>1884</v>
      </c>
      <c r="AE814" s="69" t="s">
        <v>1030</v>
      </c>
    </row>
    <row r="815" spans="1:31" ht="45" hidden="1">
      <c r="A815" t="str">
        <f t="shared" si="49"/>
        <v>FEMECPP012022</v>
      </c>
      <c r="B815" t="str">
        <f t="shared" si="50"/>
        <v>FEMECPP012023</v>
      </c>
      <c r="C815" t="str">
        <f t="shared" si="51"/>
        <v>FEMECPP012024</v>
      </c>
      <c r="D815" t="str">
        <f t="shared" si="52"/>
        <v>FEMECPP012025</v>
      </c>
      <c r="E815" t="str">
        <f t="shared" si="52"/>
        <v>FEMECPP012026</v>
      </c>
      <c r="F815" t="str">
        <f t="shared" si="52"/>
        <v>FEMECPP012027</v>
      </c>
      <c r="G815" t="s">
        <v>1884</v>
      </c>
      <c r="H815" t="s">
        <v>1476</v>
      </c>
      <c r="I815" s="38" t="str">
        <f>VLOOKUP(J815,Planilha2!B:C,2,0)</f>
        <v>PP01</v>
      </c>
      <c r="J815" s="80" t="s">
        <v>1745</v>
      </c>
      <c r="K815" s="80" t="s">
        <v>145</v>
      </c>
      <c r="L815" s="80" t="s">
        <v>1746</v>
      </c>
      <c r="M815" s="80" t="s">
        <v>139</v>
      </c>
      <c r="N815" s="80" t="s">
        <v>1036</v>
      </c>
      <c r="O815" s="86" t="s">
        <v>1886</v>
      </c>
      <c r="P815" s="69" t="s">
        <v>994</v>
      </c>
      <c r="Q815" s="75">
        <v>0</v>
      </c>
      <c r="R815" s="75">
        <v>0</v>
      </c>
      <c r="S815" s="75">
        <v>0</v>
      </c>
      <c r="T815" s="75">
        <v>0</v>
      </c>
      <c r="U815" s="75">
        <v>0</v>
      </c>
      <c r="V815" s="75">
        <v>0</v>
      </c>
      <c r="W815" s="75">
        <v>0</v>
      </c>
      <c r="X815" s="71" t="s">
        <v>142</v>
      </c>
      <c r="Y815" s="71" t="s">
        <v>172</v>
      </c>
      <c r="Z815" s="71"/>
      <c r="AA815" s="83" t="s">
        <v>382</v>
      </c>
      <c r="AB815" s="71" t="s">
        <v>144</v>
      </c>
      <c r="AC815" s="71"/>
      <c r="AD815" s="71" t="s">
        <v>1884</v>
      </c>
      <c r="AE815" s="69" t="s">
        <v>1030</v>
      </c>
    </row>
    <row r="816" spans="1:31" ht="45" hidden="1">
      <c r="A816" t="str">
        <f t="shared" si="49"/>
        <v>FEMECExcluído2022</v>
      </c>
      <c r="B816" t="str">
        <f t="shared" si="50"/>
        <v>FEMECExcluído2023</v>
      </c>
      <c r="C816" t="str">
        <f t="shared" si="51"/>
        <v>FEMECExcluído2024</v>
      </c>
      <c r="D816" t="str">
        <f t="shared" si="52"/>
        <v>FEMECExcluído2025</v>
      </c>
      <c r="E816" t="str">
        <f t="shared" si="52"/>
        <v>FEMECExcluído2026</v>
      </c>
      <c r="F816" t="str">
        <f t="shared" si="52"/>
        <v>FEMECExcluído2027</v>
      </c>
      <c r="G816" t="s">
        <v>1884</v>
      </c>
      <c r="H816" t="s">
        <v>1476</v>
      </c>
      <c r="I816" s="38" t="str">
        <f>VLOOKUP(J816,Planilha2!B:C,2,0)</f>
        <v>Excluído</v>
      </c>
      <c r="J816" s="80" t="s">
        <v>1489</v>
      </c>
      <c r="K816" s="80" t="s">
        <v>165</v>
      </c>
      <c r="L816" s="80" t="s">
        <v>1748</v>
      </c>
      <c r="M816" s="80" t="s">
        <v>139</v>
      </c>
      <c r="N816" s="80" t="s">
        <v>1036</v>
      </c>
      <c r="O816" s="86" t="s">
        <v>1627</v>
      </c>
      <c r="P816" s="69" t="s">
        <v>1070</v>
      </c>
      <c r="Q816" s="75">
        <v>0</v>
      </c>
      <c r="R816" s="75">
        <v>0</v>
      </c>
      <c r="S816" s="75">
        <v>0</v>
      </c>
      <c r="T816" s="75">
        <v>30</v>
      </c>
      <c r="U816" s="75">
        <v>60</v>
      </c>
      <c r="V816" s="75">
        <v>60</v>
      </c>
      <c r="W816" s="75">
        <v>60</v>
      </c>
      <c r="X816" s="71" t="s">
        <v>142</v>
      </c>
      <c r="Y816" s="71" t="s">
        <v>172</v>
      </c>
      <c r="Z816" s="71"/>
      <c r="AA816" s="83" t="s">
        <v>382</v>
      </c>
      <c r="AB816" s="71" t="s">
        <v>144</v>
      </c>
      <c r="AC816" s="71"/>
      <c r="AD816" s="71" t="s">
        <v>1884</v>
      </c>
      <c r="AE816" s="69" t="s">
        <v>1030</v>
      </c>
    </row>
    <row r="817" spans="1:31" ht="45" hidden="1">
      <c r="A817" t="str">
        <f t="shared" si="49"/>
        <v>FEMECExcluído2022</v>
      </c>
      <c r="B817" t="str">
        <f t="shared" si="50"/>
        <v>FEMECExcluído2023</v>
      </c>
      <c r="C817" t="str">
        <f t="shared" si="51"/>
        <v>FEMECExcluído2024</v>
      </c>
      <c r="D817" t="str">
        <f t="shared" si="52"/>
        <v>FEMECExcluído2025</v>
      </c>
      <c r="E817" t="str">
        <f t="shared" si="52"/>
        <v>FEMECExcluído2026</v>
      </c>
      <c r="F817" t="str">
        <f t="shared" si="52"/>
        <v>FEMECExcluído2027</v>
      </c>
      <c r="G817" t="s">
        <v>1884</v>
      </c>
      <c r="H817" t="s">
        <v>1476</v>
      </c>
      <c r="I817" s="38" t="str">
        <f>VLOOKUP(J817,Planilha2!B:C,2,0)</f>
        <v>Excluído</v>
      </c>
      <c r="J817" s="80" t="s">
        <v>1493</v>
      </c>
      <c r="K817" s="80" t="s">
        <v>165</v>
      </c>
      <c r="L817" s="80" t="s">
        <v>1749</v>
      </c>
      <c r="M817" s="80" t="s">
        <v>139</v>
      </c>
      <c r="N817" s="80" t="s">
        <v>1036</v>
      </c>
      <c r="O817" s="86" t="s">
        <v>1630</v>
      </c>
      <c r="P817" s="69" t="s">
        <v>1070</v>
      </c>
      <c r="Q817" s="75">
        <v>0</v>
      </c>
      <c r="R817" s="75">
        <v>0</v>
      </c>
      <c r="S817" s="75">
        <v>30</v>
      </c>
      <c r="T817" s="75">
        <v>30</v>
      </c>
      <c r="U817" s="75">
        <v>30</v>
      </c>
      <c r="V817" s="75">
        <v>30</v>
      </c>
      <c r="W817" s="75">
        <v>30</v>
      </c>
      <c r="X817" s="71" t="s">
        <v>142</v>
      </c>
      <c r="Y817" s="71" t="s">
        <v>172</v>
      </c>
      <c r="Z817" s="71"/>
      <c r="AA817" s="83" t="s">
        <v>382</v>
      </c>
      <c r="AB817" s="71" t="s">
        <v>144</v>
      </c>
      <c r="AC817" s="71"/>
      <c r="AD817" s="71" t="s">
        <v>1884</v>
      </c>
      <c r="AE817" s="69" t="s">
        <v>1030</v>
      </c>
    </row>
    <row r="818" spans="1:31" ht="45" hidden="1">
      <c r="A818" t="str">
        <f t="shared" si="49"/>
        <v>FEMECPP042022</v>
      </c>
      <c r="B818" t="str">
        <f t="shared" si="50"/>
        <v>FEMECPP042023</v>
      </c>
      <c r="C818" t="str">
        <f t="shared" si="51"/>
        <v>FEMECPP042024</v>
      </c>
      <c r="D818" t="str">
        <f t="shared" si="52"/>
        <v>FEMECPP042025</v>
      </c>
      <c r="E818" t="str">
        <f t="shared" si="52"/>
        <v>FEMECPP042026</v>
      </c>
      <c r="F818" t="str">
        <f t="shared" si="52"/>
        <v>FEMECPP042027</v>
      </c>
      <c r="G818" t="s">
        <v>1884</v>
      </c>
      <c r="H818" t="s">
        <v>1476</v>
      </c>
      <c r="I818" s="38" t="str">
        <f>VLOOKUP(J818,Planilha2!B:C,2,0)</f>
        <v>PP04</v>
      </c>
      <c r="J818" s="80" t="s">
        <v>1750</v>
      </c>
      <c r="K818" s="80" t="s">
        <v>165</v>
      </c>
      <c r="L818" s="80" t="s">
        <v>1751</v>
      </c>
      <c r="M818" s="80" t="s">
        <v>139</v>
      </c>
      <c r="N818" s="80" t="s">
        <v>1036</v>
      </c>
      <c r="O818" s="86" t="s">
        <v>1887</v>
      </c>
      <c r="P818" s="69" t="s">
        <v>44</v>
      </c>
      <c r="Q818" s="75">
        <v>0</v>
      </c>
      <c r="R818" s="75">
        <v>0</v>
      </c>
      <c r="S818" s="75">
        <v>1</v>
      </c>
      <c r="T818" s="75">
        <v>2</v>
      </c>
      <c r="U818" s="75">
        <v>2</v>
      </c>
      <c r="V818" s="75">
        <v>2</v>
      </c>
      <c r="W818" s="75">
        <v>2</v>
      </c>
      <c r="X818" s="71" t="s">
        <v>142</v>
      </c>
      <c r="Y818" s="71" t="s">
        <v>172</v>
      </c>
      <c r="Z818" s="71"/>
      <c r="AA818" s="83" t="s">
        <v>382</v>
      </c>
      <c r="AB818" s="71" t="s">
        <v>144</v>
      </c>
      <c r="AC818" s="71"/>
      <c r="AD818" s="71" t="s">
        <v>1884</v>
      </c>
      <c r="AE818" s="69" t="s">
        <v>1030</v>
      </c>
    </row>
    <row r="819" spans="1:31" ht="45" hidden="1">
      <c r="A819" t="str">
        <f t="shared" si="49"/>
        <v>FEMECPP082022</v>
      </c>
      <c r="B819" t="str">
        <f t="shared" si="50"/>
        <v>FEMECPP082023</v>
      </c>
      <c r="C819" t="str">
        <f t="shared" si="51"/>
        <v>FEMECPP082024</v>
      </c>
      <c r="D819" t="str">
        <f t="shared" si="52"/>
        <v>FEMECPP082025</v>
      </c>
      <c r="E819" t="str">
        <f t="shared" si="52"/>
        <v>FEMECPP082026</v>
      </c>
      <c r="F819" t="str">
        <f t="shared" si="52"/>
        <v>FEMECPP082027</v>
      </c>
      <c r="G819" t="s">
        <v>1884</v>
      </c>
      <c r="H819" t="s">
        <v>1476</v>
      </c>
      <c r="I819" s="38" t="str">
        <f>VLOOKUP(J819,Planilha2!B:C,2,0)</f>
        <v>PP08</v>
      </c>
      <c r="J819" s="80" t="s">
        <v>1752</v>
      </c>
      <c r="K819" s="80" t="s">
        <v>165</v>
      </c>
      <c r="L819" s="80" t="s">
        <v>1753</v>
      </c>
      <c r="M819" s="80" t="s">
        <v>381</v>
      </c>
      <c r="N819" s="80" t="s">
        <v>1501</v>
      </c>
      <c r="O819" s="86" t="s">
        <v>1877</v>
      </c>
      <c r="P819" s="69" t="s">
        <v>44</v>
      </c>
      <c r="Q819" s="75">
        <v>100</v>
      </c>
      <c r="R819" s="75">
        <v>100</v>
      </c>
      <c r="S819" s="75">
        <v>100</v>
      </c>
      <c r="T819" s="75">
        <v>100</v>
      </c>
      <c r="U819" s="75">
        <v>100</v>
      </c>
      <c r="V819" s="75">
        <v>100</v>
      </c>
      <c r="W819" s="75">
        <v>100</v>
      </c>
      <c r="X819" s="71" t="s">
        <v>171</v>
      </c>
      <c r="Y819" s="71" t="s">
        <v>172</v>
      </c>
      <c r="Z819" s="71"/>
      <c r="AA819" s="83" t="s">
        <v>382</v>
      </c>
      <c r="AB819" s="71" t="s">
        <v>144</v>
      </c>
      <c r="AC819" s="71"/>
      <c r="AD819" s="71" t="s">
        <v>1884</v>
      </c>
      <c r="AE819" s="69" t="s">
        <v>1030</v>
      </c>
    </row>
    <row r="820" spans="1:31" ht="45" hidden="1">
      <c r="A820" t="str">
        <f t="shared" si="49"/>
        <v>FEMECPP092022</v>
      </c>
      <c r="B820" t="str">
        <f t="shared" si="50"/>
        <v>FEMECPP092023</v>
      </c>
      <c r="C820" t="str">
        <f t="shared" si="51"/>
        <v>FEMECPP092024</v>
      </c>
      <c r="D820" t="str">
        <f t="shared" si="52"/>
        <v>FEMECPP092025</v>
      </c>
      <c r="E820" t="str">
        <f t="shared" si="52"/>
        <v>FEMECPP092026</v>
      </c>
      <c r="F820" t="str">
        <f t="shared" si="52"/>
        <v>FEMECPP092027</v>
      </c>
      <c r="G820" t="s">
        <v>1884</v>
      </c>
      <c r="H820" t="s">
        <v>1476</v>
      </c>
      <c r="I820" s="38" t="str">
        <f>VLOOKUP(J820,Planilha2!B:C,2,0)</f>
        <v>PP09</v>
      </c>
      <c r="J820" s="80" t="s">
        <v>1754</v>
      </c>
      <c r="K820" s="80" t="s">
        <v>145</v>
      </c>
      <c r="L820" s="80" t="s">
        <v>1755</v>
      </c>
      <c r="M820" s="80" t="s">
        <v>164</v>
      </c>
      <c r="N820" s="80" t="s">
        <v>1501</v>
      </c>
      <c r="O820" s="86" t="s">
        <v>1506</v>
      </c>
      <c r="P820" s="69" t="s">
        <v>44</v>
      </c>
      <c r="Q820" s="75">
        <v>79.8</v>
      </c>
      <c r="R820" s="75">
        <v>80</v>
      </c>
      <c r="S820" s="75">
        <v>80</v>
      </c>
      <c r="T820" s="75">
        <v>80</v>
      </c>
      <c r="U820" s="75">
        <v>80</v>
      </c>
      <c r="V820" s="75">
        <v>80</v>
      </c>
      <c r="W820" s="75">
        <v>80</v>
      </c>
      <c r="X820" s="71" t="s">
        <v>142</v>
      </c>
      <c r="Y820" s="71" t="s">
        <v>172</v>
      </c>
      <c r="Z820" s="71"/>
      <c r="AA820" s="83" t="s">
        <v>382</v>
      </c>
      <c r="AB820" s="71" t="s">
        <v>144</v>
      </c>
      <c r="AC820" s="71"/>
      <c r="AD820" s="71" t="s">
        <v>1884</v>
      </c>
      <c r="AE820" s="69" t="s">
        <v>1030</v>
      </c>
    </row>
    <row r="821" spans="1:31" ht="45" hidden="1">
      <c r="A821" t="str">
        <f t="shared" si="49"/>
        <v>FEMECPP102022</v>
      </c>
      <c r="B821" t="str">
        <f t="shared" si="50"/>
        <v>FEMECPP102023</v>
      </c>
      <c r="C821" t="str">
        <f t="shared" si="51"/>
        <v>FEMECPP102024</v>
      </c>
      <c r="D821" t="str">
        <f t="shared" si="52"/>
        <v>FEMECPP102025</v>
      </c>
      <c r="E821" t="str">
        <f t="shared" si="52"/>
        <v>FEMECPP102026</v>
      </c>
      <c r="F821" t="str">
        <f t="shared" si="52"/>
        <v>FEMECPP102027</v>
      </c>
      <c r="G821" t="s">
        <v>1884</v>
      </c>
      <c r="H821" t="s">
        <v>1476</v>
      </c>
      <c r="I821" s="38" t="str">
        <f>VLOOKUP(J821,Planilha2!B:C,2,0)</f>
        <v>PP10</v>
      </c>
      <c r="J821" s="80" t="s">
        <v>1063</v>
      </c>
      <c r="K821" s="80" t="s">
        <v>145</v>
      </c>
      <c r="L821" s="80" t="s">
        <v>1508</v>
      </c>
      <c r="M821" s="80" t="s">
        <v>164</v>
      </c>
      <c r="N821" s="80" t="s">
        <v>1501</v>
      </c>
      <c r="O821" s="86" t="s">
        <v>1509</v>
      </c>
      <c r="P821" s="69" t="s">
        <v>749</v>
      </c>
      <c r="Q821" s="75">
        <v>16.2</v>
      </c>
      <c r="R821" s="75">
        <v>17</v>
      </c>
      <c r="S821" s="75">
        <v>19</v>
      </c>
      <c r="T821" s="75">
        <v>20</v>
      </c>
      <c r="U821" s="75">
        <v>22</v>
      </c>
      <c r="V821" s="75">
        <v>23</v>
      </c>
      <c r="W821" s="75">
        <v>25</v>
      </c>
      <c r="X821" s="71" t="s">
        <v>142</v>
      </c>
      <c r="Y821" s="71" t="s">
        <v>172</v>
      </c>
      <c r="Z821" s="71"/>
      <c r="AA821" s="83" t="s">
        <v>382</v>
      </c>
      <c r="AB821" s="71" t="s">
        <v>144</v>
      </c>
      <c r="AC821" s="71"/>
      <c r="AD821" s="71" t="s">
        <v>1884</v>
      </c>
      <c r="AE821" s="69" t="s">
        <v>1030</v>
      </c>
    </row>
    <row r="822" spans="1:31" ht="45" hidden="1">
      <c r="A822" t="str">
        <f t="shared" si="49"/>
        <v>FEMECExcluído2022</v>
      </c>
      <c r="B822" t="str">
        <f t="shared" si="50"/>
        <v>FEMECExcluído2023</v>
      </c>
      <c r="C822" t="str">
        <f t="shared" si="51"/>
        <v>FEMECExcluído2024</v>
      </c>
      <c r="D822" t="str">
        <f t="shared" si="52"/>
        <v>FEMECExcluído2025</v>
      </c>
      <c r="E822" t="str">
        <f t="shared" si="52"/>
        <v>FEMECExcluído2026</v>
      </c>
      <c r="F822" t="str">
        <f t="shared" si="52"/>
        <v>FEMECExcluído2027</v>
      </c>
      <c r="G822" t="s">
        <v>1884</v>
      </c>
      <c r="H822" t="s">
        <v>1476</v>
      </c>
      <c r="I822" s="38" t="str">
        <f>VLOOKUP(J822,Planilha2!B:C,2,0)</f>
        <v>Excluído</v>
      </c>
      <c r="J822" s="80" t="s">
        <v>1511</v>
      </c>
      <c r="K822" s="80" t="s">
        <v>165</v>
      </c>
      <c r="L822" s="80" t="s">
        <v>1512</v>
      </c>
      <c r="M822" s="80" t="s">
        <v>164</v>
      </c>
      <c r="N822" s="80" t="s">
        <v>1501</v>
      </c>
      <c r="O822" s="71" t="s">
        <v>1776</v>
      </c>
      <c r="P822" s="69" t="s">
        <v>44</v>
      </c>
      <c r="Q822" s="71">
        <v>46.4</v>
      </c>
      <c r="R822" s="71">
        <v>46.4</v>
      </c>
      <c r="S822" s="71">
        <v>46.4</v>
      </c>
      <c r="T822" s="71">
        <v>46.4</v>
      </c>
      <c r="U822" s="71">
        <v>46.4</v>
      </c>
      <c r="V822" s="71">
        <v>46.4</v>
      </c>
      <c r="W822" s="71">
        <v>46.4</v>
      </c>
      <c r="X822" s="71" t="s">
        <v>171</v>
      </c>
      <c r="Y822" s="71" t="s">
        <v>172</v>
      </c>
      <c r="Z822" s="71"/>
      <c r="AA822" s="83" t="s">
        <v>382</v>
      </c>
      <c r="AB822" s="71" t="s">
        <v>144</v>
      </c>
      <c r="AC822" s="71"/>
      <c r="AD822" s="71" t="s">
        <v>1884</v>
      </c>
      <c r="AE822" s="69" t="s">
        <v>1030</v>
      </c>
    </row>
    <row r="823" spans="1:31" ht="45" hidden="1">
      <c r="A823" t="str">
        <f t="shared" si="49"/>
        <v>FEMECExcluído2022</v>
      </c>
      <c r="B823" t="str">
        <f t="shared" si="50"/>
        <v>FEMECExcluído2023</v>
      </c>
      <c r="C823" t="str">
        <f t="shared" si="51"/>
        <v>FEMECExcluído2024</v>
      </c>
      <c r="D823" t="str">
        <f t="shared" si="52"/>
        <v>FEMECExcluído2025</v>
      </c>
      <c r="E823" t="str">
        <f t="shared" si="52"/>
        <v>FEMECExcluído2026</v>
      </c>
      <c r="F823" t="str">
        <f t="shared" si="52"/>
        <v>FEMECExcluído2027</v>
      </c>
      <c r="G823" t="s">
        <v>1884</v>
      </c>
      <c r="H823" t="s">
        <v>1476</v>
      </c>
      <c r="I823" s="38" t="str">
        <f>VLOOKUP(J823,Planilha2!B:C,2,0)</f>
        <v>Excluído</v>
      </c>
      <c r="J823" s="80" t="s">
        <v>1067</v>
      </c>
      <c r="K823" s="80" t="s">
        <v>145</v>
      </c>
      <c r="L823" s="80" t="s">
        <v>1068</v>
      </c>
      <c r="M823" s="80" t="s">
        <v>164</v>
      </c>
      <c r="N823" s="80" t="s">
        <v>1501</v>
      </c>
      <c r="O823" s="71" t="s">
        <v>1513</v>
      </c>
      <c r="P823" s="69" t="s">
        <v>1070</v>
      </c>
      <c r="Q823" s="71">
        <v>210</v>
      </c>
      <c r="R823" s="71">
        <v>213</v>
      </c>
      <c r="S823" s="71">
        <v>216</v>
      </c>
      <c r="T823" s="71">
        <v>219</v>
      </c>
      <c r="U823" s="71">
        <v>223</v>
      </c>
      <c r="V823" s="71">
        <v>226</v>
      </c>
      <c r="W823" s="71">
        <v>230</v>
      </c>
      <c r="X823" s="71" t="s">
        <v>142</v>
      </c>
      <c r="Y823" s="71" t="s">
        <v>172</v>
      </c>
      <c r="Z823" s="71"/>
      <c r="AA823" s="83" t="s">
        <v>382</v>
      </c>
      <c r="AB823" s="71" t="s">
        <v>144</v>
      </c>
      <c r="AC823" s="71"/>
      <c r="AD823" s="71" t="s">
        <v>1884</v>
      </c>
      <c r="AE823" s="69" t="s">
        <v>1030</v>
      </c>
    </row>
    <row r="824" spans="1:31" ht="45" hidden="1">
      <c r="A824" t="str">
        <f t="shared" si="49"/>
        <v>FEMECExcluído2022</v>
      </c>
      <c r="B824" t="str">
        <f t="shared" si="50"/>
        <v>FEMECExcluído2023</v>
      </c>
      <c r="C824" t="str">
        <f t="shared" si="51"/>
        <v>FEMECExcluído2024</v>
      </c>
      <c r="D824" t="str">
        <f t="shared" si="52"/>
        <v>FEMECExcluído2025</v>
      </c>
      <c r="E824" t="str">
        <f t="shared" si="52"/>
        <v>FEMECExcluído2026</v>
      </c>
      <c r="F824" t="str">
        <f t="shared" si="52"/>
        <v>FEMECExcluído2027</v>
      </c>
      <c r="G824" t="s">
        <v>1884</v>
      </c>
      <c r="H824" t="s">
        <v>1476</v>
      </c>
      <c r="I824" s="38" t="str">
        <f>VLOOKUP(J824,Planilha2!B:C,2,0)</f>
        <v>Excluído</v>
      </c>
      <c r="J824" s="80" t="s">
        <v>1075</v>
      </c>
      <c r="K824" s="80" t="s">
        <v>145</v>
      </c>
      <c r="L824" s="80" t="s">
        <v>1076</v>
      </c>
      <c r="M824" s="80" t="s">
        <v>164</v>
      </c>
      <c r="N824" s="80" t="s">
        <v>1501</v>
      </c>
      <c r="O824" s="71" t="s">
        <v>1586</v>
      </c>
      <c r="P824" s="69" t="s">
        <v>1070</v>
      </c>
      <c r="Q824" s="71">
        <v>9</v>
      </c>
      <c r="R824" s="71">
        <v>12</v>
      </c>
      <c r="S824" s="71">
        <v>15</v>
      </c>
      <c r="T824" s="71">
        <v>19</v>
      </c>
      <c r="U824" s="71">
        <v>23</v>
      </c>
      <c r="V824" s="71">
        <v>27</v>
      </c>
      <c r="W824" s="71">
        <v>30</v>
      </c>
      <c r="X824" s="71" t="s">
        <v>142</v>
      </c>
      <c r="Y824" s="71" t="s">
        <v>172</v>
      </c>
      <c r="Z824" s="71"/>
      <c r="AA824" s="83" t="s">
        <v>382</v>
      </c>
      <c r="AB824" s="71" t="s">
        <v>144</v>
      </c>
      <c r="AC824" s="71"/>
      <c r="AD824" s="71" t="s">
        <v>1884</v>
      </c>
      <c r="AE824" s="69" t="s">
        <v>1030</v>
      </c>
    </row>
    <row r="825" spans="1:31" ht="45" hidden="1">
      <c r="A825" t="str">
        <f t="shared" si="49"/>
        <v>FEMECExcluído2022</v>
      </c>
      <c r="B825" t="str">
        <f t="shared" si="50"/>
        <v>FEMECExcluído2023</v>
      </c>
      <c r="C825" t="str">
        <f t="shared" si="51"/>
        <v>FEMECExcluído2024</v>
      </c>
      <c r="D825" t="str">
        <f t="shared" si="52"/>
        <v>FEMECExcluído2025</v>
      </c>
      <c r="E825" t="str">
        <f t="shared" si="52"/>
        <v>FEMECExcluído2026</v>
      </c>
      <c r="F825" t="str">
        <f t="shared" si="52"/>
        <v>FEMECExcluído2027</v>
      </c>
      <c r="G825" t="s">
        <v>1884</v>
      </c>
      <c r="H825" t="s">
        <v>1476</v>
      </c>
      <c r="I825" s="38" t="str">
        <f>VLOOKUP(J825,Planilha2!B:C,2,0)</f>
        <v>Excluído</v>
      </c>
      <c r="J825" s="80" t="s">
        <v>1079</v>
      </c>
      <c r="K825" s="80" t="s">
        <v>145</v>
      </c>
      <c r="L825" s="80" t="s">
        <v>1080</v>
      </c>
      <c r="M825" s="80" t="s">
        <v>164</v>
      </c>
      <c r="N825" s="80" t="s">
        <v>1501</v>
      </c>
      <c r="O825" s="71" t="s">
        <v>1587</v>
      </c>
      <c r="P825" s="69" t="s">
        <v>1082</v>
      </c>
      <c r="Q825" s="71">
        <v>0</v>
      </c>
      <c r="R825" s="71">
        <v>0</v>
      </c>
      <c r="S825" s="71">
        <v>0</v>
      </c>
      <c r="T825" s="71">
        <v>2</v>
      </c>
      <c r="U825" s="71">
        <v>2</v>
      </c>
      <c r="V825" s="71">
        <v>2</v>
      </c>
      <c r="W825" s="71">
        <v>2</v>
      </c>
      <c r="X825" s="71" t="s">
        <v>142</v>
      </c>
      <c r="Y825" s="71" t="s">
        <v>172</v>
      </c>
      <c r="Z825" s="71"/>
      <c r="AA825" s="83" t="s">
        <v>382</v>
      </c>
      <c r="AB825" s="71" t="s">
        <v>144</v>
      </c>
      <c r="AC825" s="71"/>
      <c r="AD825" s="71" t="s">
        <v>1884</v>
      </c>
      <c r="AE825" s="69" t="s">
        <v>1030</v>
      </c>
    </row>
    <row r="826" spans="1:31" ht="45" hidden="1">
      <c r="A826" t="str">
        <f t="shared" si="49"/>
        <v>FEMECExcluído2022</v>
      </c>
      <c r="B826" t="str">
        <f t="shared" si="50"/>
        <v>FEMECExcluído2023</v>
      </c>
      <c r="C826" t="str">
        <f t="shared" si="51"/>
        <v>FEMECExcluído2024</v>
      </c>
      <c r="D826" t="str">
        <f t="shared" si="52"/>
        <v>FEMECExcluído2025</v>
      </c>
      <c r="E826" t="str">
        <f t="shared" si="52"/>
        <v>FEMECExcluído2026</v>
      </c>
      <c r="F826" t="str">
        <f t="shared" si="52"/>
        <v>FEMECExcluído2027</v>
      </c>
      <c r="G826" t="s">
        <v>1884</v>
      </c>
      <c r="H826" t="s">
        <v>1476</v>
      </c>
      <c r="I826" s="38" t="str">
        <f>VLOOKUP(J826,Planilha2!B:C,2,0)</f>
        <v>Excluído</v>
      </c>
      <c r="J826" s="80" t="s">
        <v>1085</v>
      </c>
      <c r="K826" s="80" t="s">
        <v>145</v>
      </c>
      <c r="L826" s="80" t="s">
        <v>1086</v>
      </c>
      <c r="M826" s="80" t="s">
        <v>139</v>
      </c>
      <c r="N826" s="80" t="s">
        <v>1501</v>
      </c>
      <c r="O826" s="71" t="s">
        <v>1516</v>
      </c>
      <c r="P826" s="69" t="s">
        <v>1070</v>
      </c>
      <c r="Q826" s="71">
        <v>7</v>
      </c>
      <c r="R826" s="71">
        <v>10</v>
      </c>
      <c r="S826" s="71">
        <v>12</v>
      </c>
      <c r="T826" s="71">
        <v>14</v>
      </c>
      <c r="U826" s="71">
        <v>16</v>
      </c>
      <c r="V826" s="71">
        <v>18</v>
      </c>
      <c r="W826" s="71">
        <v>20</v>
      </c>
      <c r="X826" s="71" t="s">
        <v>142</v>
      </c>
      <c r="Y826" s="71" t="s">
        <v>172</v>
      </c>
      <c r="Z826" s="71"/>
      <c r="AA826" s="83" t="s">
        <v>382</v>
      </c>
      <c r="AB826" s="71" t="s">
        <v>144</v>
      </c>
      <c r="AC826" s="71"/>
      <c r="AD826" s="71" t="s">
        <v>1884</v>
      </c>
      <c r="AE826" s="69" t="s">
        <v>1030</v>
      </c>
    </row>
    <row r="827" spans="1:31" ht="45" hidden="1">
      <c r="A827" t="str">
        <f t="shared" si="49"/>
        <v>FEMECExcluído2022</v>
      </c>
      <c r="B827" t="str">
        <f t="shared" si="50"/>
        <v>FEMECExcluído2023</v>
      </c>
      <c r="C827" t="str">
        <f t="shared" si="51"/>
        <v>FEMECExcluído2024</v>
      </c>
      <c r="D827" t="str">
        <f t="shared" si="52"/>
        <v>FEMECExcluído2025</v>
      </c>
      <c r="E827" t="str">
        <f t="shared" si="52"/>
        <v>FEMECExcluído2026</v>
      </c>
      <c r="F827" t="str">
        <f t="shared" si="52"/>
        <v>FEMECExcluído2027</v>
      </c>
      <c r="G827" t="s">
        <v>1884</v>
      </c>
      <c r="H827" t="s">
        <v>1476</v>
      </c>
      <c r="I827" s="38" t="str">
        <f>VLOOKUP(J827,Planilha2!B:C,2,0)</f>
        <v>Excluído</v>
      </c>
      <c r="J827" s="80" t="s">
        <v>1090</v>
      </c>
      <c r="K827" s="80" t="s">
        <v>145</v>
      </c>
      <c r="L827" s="80" t="s">
        <v>1091</v>
      </c>
      <c r="M827" s="80" t="s">
        <v>139</v>
      </c>
      <c r="N827" s="80" t="s">
        <v>1501</v>
      </c>
      <c r="O827" s="71" t="s">
        <v>1517</v>
      </c>
      <c r="P827" s="69" t="s">
        <v>1070</v>
      </c>
      <c r="Q827" s="71">
        <v>11</v>
      </c>
      <c r="R827" s="71">
        <v>15</v>
      </c>
      <c r="S827" s="71">
        <v>20</v>
      </c>
      <c r="T827" s="71">
        <v>25</v>
      </c>
      <c r="U827" s="71">
        <v>30</v>
      </c>
      <c r="V827" s="71">
        <v>35</v>
      </c>
      <c r="W827" s="71">
        <v>40</v>
      </c>
      <c r="X827" s="71" t="s">
        <v>142</v>
      </c>
      <c r="Y827" s="71" t="s">
        <v>172</v>
      </c>
      <c r="Z827" s="71"/>
      <c r="AA827" s="83" t="s">
        <v>382</v>
      </c>
      <c r="AB827" s="71" t="s">
        <v>144</v>
      </c>
      <c r="AC827" s="71"/>
      <c r="AD827" s="71" t="s">
        <v>1884</v>
      </c>
      <c r="AE827" s="69" t="s">
        <v>1030</v>
      </c>
    </row>
    <row r="828" spans="1:31" ht="45" hidden="1">
      <c r="A828" t="str">
        <f t="shared" si="49"/>
        <v>FEMECExcluído2022</v>
      </c>
      <c r="B828" t="str">
        <f t="shared" si="50"/>
        <v>FEMECExcluído2023</v>
      </c>
      <c r="C828" t="str">
        <f t="shared" si="51"/>
        <v>FEMECExcluído2024</v>
      </c>
      <c r="D828" t="str">
        <f t="shared" si="52"/>
        <v>FEMECExcluído2025</v>
      </c>
      <c r="E828" t="str">
        <f t="shared" si="52"/>
        <v>FEMECExcluído2026</v>
      </c>
      <c r="F828" t="str">
        <f t="shared" si="52"/>
        <v>FEMECExcluído2027</v>
      </c>
      <c r="G828" t="s">
        <v>1884</v>
      </c>
      <c r="H828" t="s">
        <v>1476</v>
      </c>
      <c r="I828" s="38" t="str">
        <f>VLOOKUP(J828,Planilha2!B:C,2,0)</f>
        <v>Excluído</v>
      </c>
      <c r="J828" s="80" t="s">
        <v>1095</v>
      </c>
      <c r="K828" s="80" t="s">
        <v>145</v>
      </c>
      <c r="L828" s="80" t="s">
        <v>1096</v>
      </c>
      <c r="M828" s="80" t="s">
        <v>139</v>
      </c>
      <c r="N828" s="80" t="s">
        <v>1501</v>
      </c>
      <c r="O828" s="71" t="s">
        <v>1518</v>
      </c>
      <c r="P828" s="69" t="s">
        <v>1070</v>
      </c>
      <c r="Q828" s="71">
        <v>18</v>
      </c>
      <c r="R828" s="71">
        <v>20</v>
      </c>
      <c r="S828" s="71">
        <v>22</v>
      </c>
      <c r="T828" s="71">
        <v>24</v>
      </c>
      <c r="U828" s="71">
        <v>26</v>
      </c>
      <c r="V828" s="71">
        <v>28</v>
      </c>
      <c r="W828" s="71">
        <v>30</v>
      </c>
      <c r="X828" s="71" t="s">
        <v>142</v>
      </c>
      <c r="Y828" s="71" t="s">
        <v>172</v>
      </c>
      <c r="Z828" s="71"/>
      <c r="AA828" s="83" t="s">
        <v>382</v>
      </c>
      <c r="AB828" s="71" t="s">
        <v>144</v>
      </c>
      <c r="AC828" s="71"/>
      <c r="AD828" s="71" t="s">
        <v>1884</v>
      </c>
      <c r="AE828" s="69" t="s">
        <v>1030</v>
      </c>
    </row>
    <row r="829" spans="1:31" ht="45" hidden="1">
      <c r="A829" t="str">
        <f t="shared" si="49"/>
        <v>FEMECEC092022</v>
      </c>
      <c r="B829" t="str">
        <f t="shared" si="50"/>
        <v>FEMECEC092023</v>
      </c>
      <c r="C829" t="str">
        <f t="shared" si="51"/>
        <v>FEMECEC092024</v>
      </c>
      <c r="D829" t="str">
        <f t="shared" si="52"/>
        <v>FEMECEC092025</v>
      </c>
      <c r="E829" t="str">
        <f t="shared" si="52"/>
        <v>FEMECEC092026</v>
      </c>
      <c r="F829" t="str">
        <f t="shared" si="52"/>
        <v>FEMECEC092027</v>
      </c>
      <c r="G829" t="s">
        <v>1884</v>
      </c>
      <c r="H829" t="s">
        <v>1519</v>
      </c>
      <c r="I829" s="38" t="str">
        <f>VLOOKUP(J829,Planilha2!B:C,2,0)</f>
        <v>EC09</v>
      </c>
      <c r="J829" s="87" t="s">
        <v>1648</v>
      </c>
      <c r="K829" s="88" t="s">
        <v>165</v>
      </c>
      <c r="L829" s="87" t="s">
        <v>419</v>
      </c>
      <c r="M829" s="87" t="s">
        <v>381</v>
      </c>
      <c r="N829" s="87" t="s">
        <v>385</v>
      </c>
      <c r="O829" s="71" t="s">
        <v>1521</v>
      </c>
      <c r="P829" s="69" t="s">
        <v>44</v>
      </c>
      <c r="Q829" s="71">
        <v>33</v>
      </c>
      <c r="R829" s="71">
        <v>34</v>
      </c>
      <c r="S829" s="71">
        <v>38</v>
      </c>
      <c r="T829" s="71">
        <v>41</v>
      </c>
      <c r="U829" s="71">
        <v>44</v>
      </c>
      <c r="V829" s="71">
        <v>47</v>
      </c>
      <c r="W829" s="71">
        <v>50</v>
      </c>
      <c r="X829" s="71" t="s">
        <v>142</v>
      </c>
      <c r="Y829" s="71" t="s">
        <v>1103</v>
      </c>
      <c r="Z829" s="71" t="s">
        <v>172</v>
      </c>
      <c r="AA829" s="83" t="s">
        <v>1523</v>
      </c>
      <c r="AB829" s="71" t="s">
        <v>144</v>
      </c>
      <c r="AC829" s="71"/>
      <c r="AD829" s="71" t="s">
        <v>1884</v>
      </c>
      <c r="AE829" s="69" t="s">
        <v>377</v>
      </c>
    </row>
    <row r="830" spans="1:31" ht="45" hidden="1">
      <c r="A830" t="str">
        <f t="shared" si="49"/>
        <v>FEMECEC102022</v>
      </c>
      <c r="B830" t="str">
        <f t="shared" si="50"/>
        <v>FEMECEC102023</v>
      </c>
      <c r="C830" t="str">
        <f t="shared" si="51"/>
        <v>FEMECEC102024</v>
      </c>
      <c r="D830" t="str">
        <f t="shared" si="52"/>
        <v>FEMECEC102025</v>
      </c>
      <c r="E830" t="str">
        <f t="shared" si="52"/>
        <v>FEMECEC102026</v>
      </c>
      <c r="F830" t="str">
        <f t="shared" si="52"/>
        <v>FEMECEC102027</v>
      </c>
      <c r="G830" t="s">
        <v>1884</v>
      </c>
      <c r="H830" t="s">
        <v>1519</v>
      </c>
      <c r="I830" s="38" t="str">
        <f>VLOOKUP(J830,Planilha2!B:C,2,0)</f>
        <v>EC10</v>
      </c>
      <c r="J830" s="87" t="s">
        <v>1649</v>
      </c>
      <c r="K830" s="88" t="s">
        <v>165</v>
      </c>
      <c r="L830" s="87" t="s">
        <v>422</v>
      </c>
      <c r="M830" s="87" t="s">
        <v>381</v>
      </c>
      <c r="N830" s="87" t="s">
        <v>385</v>
      </c>
      <c r="O830" s="71" t="s">
        <v>1526</v>
      </c>
      <c r="P830" s="69" t="s">
        <v>44</v>
      </c>
      <c r="Q830" s="71">
        <v>18.5</v>
      </c>
      <c r="R830" s="71">
        <v>19</v>
      </c>
      <c r="S830" s="71">
        <v>19.5</v>
      </c>
      <c r="T830" s="71">
        <v>20</v>
      </c>
      <c r="U830" s="71">
        <v>21</v>
      </c>
      <c r="V830" s="71">
        <v>22</v>
      </c>
      <c r="W830" s="71">
        <v>23</v>
      </c>
      <c r="X830" s="71" t="s">
        <v>142</v>
      </c>
      <c r="Y830" s="71" t="s">
        <v>1103</v>
      </c>
      <c r="Z830" s="71" t="s">
        <v>172</v>
      </c>
      <c r="AA830" s="83" t="s">
        <v>1523</v>
      </c>
      <c r="AB830" s="71" t="s">
        <v>144</v>
      </c>
      <c r="AC830" s="71"/>
      <c r="AD830" s="71" t="s">
        <v>1884</v>
      </c>
      <c r="AE830" s="69" t="s">
        <v>377</v>
      </c>
    </row>
    <row r="831" spans="1:31" ht="45" hidden="1">
      <c r="A831" t="str">
        <f t="shared" si="49"/>
        <v>FEMECEC082022</v>
      </c>
      <c r="B831" t="str">
        <f t="shared" si="50"/>
        <v>FEMECEC082023</v>
      </c>
      <c r="C831" t="str">
        <f t="shared" si="51"/>
        <v>FEMECEC082024</v>
      </c>
      <c r="D831" t="str">
        <f t="shared" si="52"/>
        <v>FEMECEC082025</v>
      </c>
      <c r="E831" t="str">
        <f t="shared" si="52"/>
        <v>FEMECEC082026</v>
      </c>
      <c r="F831" t="str">
        <f t="shared" si="52"/>
        <v>FEMECEC082027</v>
      </c>
      <c r="G831" t="s">
        <v>1884</v>
      </c>
      <c r="H831" t="s">
        <v>1519</v>
      </c>
      <c r="I831" s="38" t="str">
        <f>VLOOKUP(J831,Planilha2!B:C,2,0)</f>
        <v>EC08</v>
      </c>
      <c r="J831" s="87" t="s">
        <v>415</v>
      </c>
      <c r="K831" s="88" t="s">
        <v>145</v>
      </c>
      <c r="L831" s="89" t="s">
        <v>1528</v>
      </c>
      <c r="M831" s="87" t="s">
        <v>381</v>
      </c>
      <c r="N831" s="87" t="s">
        <v>1529</v>
      </c>
      <c r="O831" s="71" t="s">
        <v>1588</v>
      </c>
      <c r="P831" s="69" t="s">
        <v>44</v>
      </c>
      <c r="Q831" s="71">
        <v>100</v>
      </c>
      <c r="R831" s="71">
        <v>100</v>
      </c>
      <c r="S831" s="71">
        <v>100</v>
      </c>
      <c r="T831" s="71">
        <v>100</v>
      </c>
      <c r="U831" s="71">
        <v>100</v>
      </c>
      <c r="V831" s="71">
        <v>100</v>
      </c>
      <c r="W831" s="71">
        <v>100</v>
      </c>
      <c r="X831" s="71" t="s">
        <v>142</v>
      </c>
      <c r="Y831" s="71" t="s">
        <v>1103</v>
      </c>
      <c r="Z831" s="71" t="s">
        <v>172</v>
      </c>
      <c r="AA831" s="83" t="s">
        <v>1523</v>
      </c>
      <c r="AB831" s="71" t="s">
        <v>144</v>
      </c>
      <c r="AC831" s="71"/>
      <c r="AD831" s="71" t="s">
        <v>1884</v>
      </c>
      <c r="AE831" s="69" t="s">
        <v>377</v>
      </c>
    </row>
    <row r="832" spans="1:31" ht="45" hidden="1">
      <c r="A832" t="str">
        <f t="shared" si="49"/>
        <v>FEMECEC282022</v>
      </c>
      <c r="B832" t="str">
        <f t="shared" si="50"/>
        <v>FEMECEC282023</v>
      </c>
      <c r="C832" t="str">
        <f t="shared" si="51"/>
        <v>FEMECEC282024</v>
      </c>
      <c r="D832" t="str">
        <f t="shared" si="52"/>
        <v>FEMECEC282025</v>
      </c>
      <c r="E832" t="str">
        <f t="shared" si="52"/>
        <v>FEMECEC282026</v>
      </c>
      <c r="F832" t="str">
        <f t="shared" si="52"/>
        <v>FEMECEC282027</v>
      </c>
      <c r="G832" t="s">
        <v>1884</v>
      </c>
      <c r="H832" t="s">
        <v>1519</v>
      </c>
      <c r="I832" s="38" t="str">
        <f>VLOOKUP(J832,Planilha2!B:C,2,0)</f>
        <v>EC28</v>
      </c>
      <c r="J832" s="87" t="s">
        <v>503</v>
      </c>
      <c r="K832" s="88" t="s">
        <v>165</v>
      </c>
      <c r="L832" s="89" t="s">
        <v>504</v>
      </c>
      <c r="M832" s="87" t="s">
        <v>381</v>
      </c>
      <c r="N832" s="87" t="s">
        <v>1530</v>
      </c>
      <c r="O832" s="71" t="s">
        <v>1531</v>
      </c>
      <c r="P832" s="69" t="s">
        <v>44</v>
      </c>
      <c r="Q832" s="120">
        <v>100</v>
      </c>
      <c r="R832" s="71">
        <v>100</v>
      </c>
      <c r="S832" s="120">
        <v>100</v>
      </c>
      <c r="T832" s="71">
        <v>100</v>
      </c>
      <c r="U832" s="71">
        <v>100</v>
      </c>
      <c r="V832" s="71">
        <v>100</v>
      </c>
      <c r="W832" s="71">
        <v>100</v>
      </c>
      <c r="X832" s="71" t="s">
        <v>171</v>
      </c>
      <c r="Y832" s="71" t="s">
        <v>172</v>
      </c>
      <c r="Z832" s="71" t="s">
        <v>195</v>
      </c>
      <c r="AA832" s="83" t="s">
        <v>1523</v>
      </c>
      <c r="AB832" s="71" t="s">
        <v>144</v>
      </c>
      <c r="AC832" s="71"/>
      <c r="AD832" s="71" t="s">
        <v>1884</v>
      </c>
      <c r="AE832" s="69" t="s">
        <v>377</v>
      </c>
    </row>
    <row r="833" spans="1:31" ht="45" hidden="1">
      <c r="A833" t="str">
        <f t="shared" si="49"/>
        <v>FEMECEC052022</v>
      </c>
      <c r="B833" t="str">
        <f t="shared" si="50"/>
        <v>FEMECEC052023</v>
      </c>
      <c r="C833" t="str">
        <f t="shared" si="51"/>
        <v>FEMECEC052024</v>
      </c>
      <c r="D833" t="str">
        <f t="shared" si="52"/>
        <v>FEMECEC052025</v>
      </c>
      <c r="E833" t="str">
        <f t="shared" si="52"/>
        <v>FEMECEC052026</v>
      </c>
      <c r="F833" t="str">
        <f t="shared" si="52"/>
        <v>FEMECEC052027</v>
      </c>
      <c r="G833" t="s">
        <v>1884</v>
      </c>
      <c r="H833" t="s">
        <v>1519</v>
      </c>
      <c r="I833" s="38" t="str">
        <f>VLOOKUP(J833,Planilha2!B:C,2,0)</f>
        <v>EC05</v>
      </c>
      <c r="J833" s="80" t="s">
        <v>403</v>
      </c>
      <c r="K833" s="88" t="s">
        <v>165</v>
      </c>
      <c r="L833" s="80" t="s">
        <v>404</v>
      </c>
      <c r="M833" s="80" t="s">
        <v>164</v>
      </c>
      <c r="N833" s="80" t="s">
        <v>1529</v>
      </c>
      <c r="O833" s="71" t="s">
        <v>1533</v>
      </c>
      <c r="P833" s="69" t="s">
        <v>309</v>
      </c>
      <c r="Q833" s="120">
        <v>34</v>
      </c>
      <c r="R833" s="71">
        <v>40</v>
      </c>
      <c r="S833" s="71">
        <v>46</v>
      </c>
      <c r="T833" s="71">
        <v>52</v>
      </c>
      <c r="U833" s="71">
        <v>58</v>
      </c>
      <c r="V833" s="71">
        <v>74</v>
      </c>
      <c r="W833" s="71">
        <v>80</v>
      </c>
      <c r="X833" s="71" t="s">
        <v>363</v>
      </c>
      <c r="Y833" s="71" t="s">
        <v>172</v>
      </c>
      <c r="Z833" s="71" t="s">
        <v>1103</v>
      </c>
      <c r="AA833" s="83" t="s">
        <v>1523</v>
      </c>
      <c r="AB833" s="71" t="s">
        <v>144</v>
      </c>
      <c r="AC833" s="71"/>
      <c r="AD833" s="71" t="s">
        <v>1884</v>
      </c>
      <c r="AE833" s="69" t="s">
        <v>377</v>
      </c>
    </row>
    <row r="834" spans="1:31" ht="45" hidden="1">
      <c r="A834" t="str">
        <f t="shared" si="49"/>
        <v>FEMECEC072022</v>
      </c>
      <c r="B834" t="str">
        <f t="shared" si="50"/>
        <v>FEMECEC072023</v>
      </c>
      <c r="C834" t="str">
        <f t="shared" si="51"/>
        <v>FEMECEC072024</v>
      </c>
      <c r="D834" t="str">
        <f t="shared" si="52"/>
        <v>FEMECEC072025</v>
      </c>
      <c r="E834" t="str">
        <f t="shared" si="52"/>
        <v>FEMECEC072026</v>
      </c>
      <c r="F834" t="str">
        <f t="shared" si="52"/>
        <v>FEMECEC072027</v>
      </c>
      <c r="G834" t="s">
        <v>1884</v>
      </c>
      <c r="H834" t="s">
        <v>1519</v>
      </c>
      <c r="I834" s="38" t="str">
        <f>VLOOKUP(J834,Planilha2!B:C,2,0)</f>
        <v>EC07</v>
      </c>
      <c r="J834" s="87" t="s">
        <v>1534</v>
      </c>
      <c r="K834" s="88" t="s">
        <v>165</v>
      </c>
      <c r="L834" s="89" t="s">
        <v>1535</v>
      </c>
      <c r="M834" s="87" t="s">
        <v>381</v>
      </c>
      <c r="N834" s="87" t="s">
        <v>1529</v>
      </c>
      <c r="O834" s="71" t="s">
        <v>1590</v>
      </c>
      <c r="P834" s="69" t="s">
        <v>44</v>
      </c>
      <c r="Q834" s="120">
        <v>0</v>
      </c>
      <c r="R834" s="71">
        <v>100</v>
      </c>
      <c r="S834" s="71">
        <v>100</v>
      </c>
      <c r="T834" s="71">
        <v>100</v>
      </c>
      <c r="U834" s="71">
        <v>100</v>
      </c>
      <c r="V834" s="71">
        <v>100</v>
      </c>
      <c r="W834" s="71">
        <v>100</v>
      </c>
      <c r="X834" s="71" t="s">
        <v>171</v>
      </c>
      <c r="Y834" s="71" t="s">
        <v>1103</v>
      </c>
      <c r="Z834" s="71" t="s">
        <v>172</v>
      </c>
      <c r="AA834" s="83" t="s">
        <v>1523</v>
      </c>
      <c r="AB834" s="71" t="s">
        <v>144</v>
      </c>
      <c r="AC834" s="71"/>
      <c r="AD834" s="71" t="s">
        <v>1884</v>
      </c>
      <c r="AE834" s="69" t="s">
        <v>377</v>
      </c>
    </row>
    <row r="835" spans="1:31" ht="45" hidden="1">
      <c r="A835" t="str">
        <f t="shared" si="49"/>
        <v>FEMECEC332022</v>
      </c>
      <c r="B835" t="str">
        <f t="shared" si="50"/>
        <v>FEMECEC332023</v>
      </c>
      <c r="C835" t="str">
        <f t="shared" si="51"/>
        <v>FEMECEC332024</v>
      </c>
      <c r="D835" t="str">
        <f t="shared" si="52"/>
        <v>FEMECEC332025</v>
      </c>
      <c r="E835" t="str">
        <f t="shared" si="52"/>
        <v>FEMECEC332026</v>
      </c>
      <c r="F835" t="str">
        <f t="shared" si="52"/>
        <v>FEMECEC332027</v>
      </c>
      <c r="G835" t="s">
        <v>1884</v>
      </c>
      <c r="H835" t="s">
        <v>1519</v>
      </c>
      <c r="I835" s="38" t="str">
        <f>VLOOKUP(J835,Planilha2!B:C,2,0)</f>
        <v>EC33</v>
      </c>
      <c r="J835" s="87" t="s">
        <v>527</v>
      </c>
      <c r="K835" s="88" t="s">
        <v>165</v>
      </c>
      <c r="L835" s="87" t="s">
        <v>528</v>
      </c>
      <c r="M835" s="88" t="s">
        <v>164</v>
      </c>
      <c r="N835" s="87" t="s">
        <v>1529</v>
      </c>
      <c r="O835" s="71"/>
      <c r="P835" s="69" t="s">
        <v>530</v>
      </c>
      <c r="Q835" s="120"/>
      <c r="R835" s="71"/>
      <c r="S835" s="71"/>
      <c r="T835" s="71"/>
      <c r="U835" s="71"/>
      <c r="V835" s="71"/>
      <c r="W835" s="71"/>
      <c r="X835" s="71"/>
      <c r="Y835" s="71"/>
      <c r="Z835" s="71"/>
      <c r="AA835" s="83" t="s">
        <v>1523</v>
      </c>
      <c r="AB835" s="71"/>
      <c r="AC835" s="71"/>
      <c r="AD835" s="71"/>
      <c r="AE835" s="69" t="s">
        <v>377</v>
      </c>
    </row>
    <row r="836" spans="1:31" ht="45" hidden="1">
      <c r="A836" t="str">
        <f t="shared" ref="A836:A899" si="53">$G836&amp;$I836&amp;R$1</f>
        <v>FEMECGP012022</v>
      </c>
      <c r="B836" t="str">
        <f t="shared" ref="B836:B899" si="54">$G836&amp;$I836&amp;S$1</f>
        <v>FEMECGP012023</v>
      </c>
      <c r="C836" t="str">
        <f t="shared" ref="C836:C899" si="55">$G836&amp;$I836&amp;T$1</f>
        <v>FEMECGP012024</v>
      </c>
      <c r="D836" t="str">
        <f t="shared" ref="D836:F899" si="56">$G836&amp;$I836&amp;U$1</f>
        <v>FEMECGP012025</v>
      </c>
      <c r="E836" t="str">
        <f t="shared" si="56"/>
        <v>FEMECGP012026</v>
      </c>
      <c r="F836" t="str">
        <f t="shared" si="56"/>
        <v>FEMECGP012027</v>
      </c>
      <c r="G836" t="s">
        <v>1884</v>
      </c>
      <c r="H836" t="s">
        <v>1536</v>
      </c>
      <c r="I836" s="38" t="str">
        <f>VLOOKUP(J836,Planilha2!B:C,2,0)</f>
        <v>GP01</v>
      </c>
      <c r="J836" s="69" t="s">
        <v>552</v>
      </c>
      <c r="K836" s="69" t="s">
        <v>145</v>
      </c>
      <c r="L836" s="69" t="s">
        <v>1537</v>
      </c>
      <c r="M836" s="80" t="s">
        <v>139</v>
      </c>
      <c r="N836" s="78" t="s">
        <v>558</v>
      </c>
      <c r="O836" s="71" t="s">
        <v>1538</v>
      </c>
      <c r="P836" s="69" t="s">
        <v>44</v>
      </c>
      <c r="Q836" s="71">
        <v>17.8</v>
      </c>
      <c r="R836" s="71">
        <v>17.8</v>
      </c>
      <c r="S836" s="71">
        <v>20</v>
      </c>
      <c r="T836" s="71">
        <v>22</v>
      </c>
      <c r="U836" s="71">
        <v>24</v>
      </c>
      <c r="V836" s="71">
        <v>26</v>
      </c>
      <c r="W836" s="71">
        <v>28</v>
      </c>
      <c r="X836" s="71" t="s">
        <v>142</v>
      </c>
      <c r="Y836" s="71" t="s">
        <v>172</v>
      </c>
      <c r="Z836" s="71" t="s">
        <v>1103</v>
      </c>
      <c r="AA836" s="69" t="s">
        <v>555</v>
      </c>
      <c r="AB836" s="71" t="s">
        <v>144</v>
      </c>
      <c r="AC836" s="71"/>
      <c r="AD836" s="71" t="s">
        <v>1884</v>
      </c>
      <c r="AE836" s="69" t="s">
        <v>551</v>
      </c>
    </row>
    <row r="837" spans="1:31" ht="45" hidden="1">
      <c r="A837" t="str">
        <f t="shared" si="53"/>
        <v>FEMECGP022022</v>
      </c>
      <c r="B837" t="str">
        <f t="shared" si="54"/>
        <v>FEMECGP022023</v>
      </c>
      <c r="C837" t="str">
        <f t="shared" si="55"/>
        <v>FEMECGP022024</v>
      </c>
      <c r="D837" t="str">
        <f t="shared" si="56"/>
        <v>FEMECGP022025</v>
      </c>
      <c r="E837" t="str">
        <f t="shared" si="56"/>
        <v>FEMECGP022026</v>
      </c>
      <c r="F837" t="str">
        <f t="shared" si="56"/>
        <v>FEMECGP022027</v>
      </c>
      <c r="G837" t="s">
        <v>1884</v>
      </c>
      <c r="H837" t="s">
        <v>1536</v>
      </c>
      <c r="I837" s="38" t="str">
        <f>VLOOKUP(J837,Planilha2!B:C,2,0)</f>
        <v>GP02</v>
      </c>
      <c r="J837" s="69" t="s">
        <v>560</v>
      </c>
      <c r="K837" s="69" t="s">
        <v>165</v>
      </c>
      <c r="L837" s="69" t="s">
        <v>1539</v>
      </c>
      <c r="M837" s="80" t="s">
        <v>139</v>
      </c>
      <c r="N837" s="78" t="s">
        <v>558</v>
      </c>
      <c r="O837" s="71" t="s">
        <v>1591</v>
      </c>
      <c r="P837" s="69" t="s">
        <v>44</v>
      </c>
      <c r="Q837" s="71">
        <v>81.099999999999994</v>
      </c>
      <c r="R837" s="71">
        <v>84</v>
      </c>
      <c r="S837" s="71">
        <v>87</v>
      </c>
      <c r="T837" s="71">
        <v>92</v>
      </c>
      <c r="U837" s="71">
        <v>96</v>
      </c>
      <c r="V837" s="71">
        <v>100</v>
      </c>
      <c r="W837" s="71">
        <v>100</v>
      </c>
      <c r="X837" s="71" t="s">
        <v>142</v>
      </c>
      <c r="Y837" s="71" t="s">
        <v>195</v>
      </c>
      <c r="Z837" s="71" t="s">
        <v>172</v>
      </c>
      <c r="AA837" s="69" t="s">
        <v>563</v>
      </c>
      <c r="AB837" s="71" t="s">
        <v>341</v>
      </c>
      <c r="AC837" s="71"/>
      <c r="AD837" s="71" t="s">
        <v>558</v>
      </c>
      <c r="AE837" s="69" t="s">
        <v>551</v>
      </c>
    </row>
    <row r="838" spans="1:31" ht="45" hidden="1">
      <c r="A838" t="str">
        <f t="shared" si="53"/>
        <v>FEMECGP032022</v>
      </c>
      <c r="B838" t="str">
        <f t="shared" si="54"/>
        <v>FEMECGP032023</v>
      </c>
      <c r="C838" t="str">
        <f t="shared" si="55"/>
        <v>FEMECGP032024</v>
      </c>
      <c r="D838" t="str">
        <f t="shared" si="56"/>
        <v>FEMECGP032025</v>
      </c>
      <c r="E838" t="str">
        <f t="shared" si="56"/>
        <v>FEMECGP032026</v>
      </c>
      <c r="F838" t="str">
        <f t="shared" si="56"/>
        <v>FEMECGP032027</v>
      </c>
      <c r="G838" t="s">
        <v>1884</v>
      </c>
      <c r="H838" t="s">
        <v>1536</v>
      </c>
      <c r="I838" s="38" t="str">
        <f>VLOOKUP(J838,Planilha2!B:C,2,0)</f>
        <v>GP03</v>
      </c>
      <c r="J838" s="69" t="s">
        <v>567</v>
      </c>
      <c r="K838" s="69" t="s">
        <v>145</v>
      </c>
      <c r="L838" s="69"/>
      <c r="M838" s="80" t="s">
        <v>139</v>
      </c>
      <c r="N838" s="78" t="s">
        <v>558</v>
      </c>
      <c r="O838" s="71" t="s">
        <v>1540</v>
      </c>
      <c r="P838" s="69" t="s">
        <v>569</v>
      </c>
      <c r="Q838" s="120">
        <v>68</v>
      </c>
      <c r="R838" s="71">
        <v>68</v>
      </c>
      <c r="S838" s="71">
        <v>68</v>
      </c>
      <c r="T838" s="71">
        <v>68</v>
      </c>
      <c r="U838" s="71">
        <v>68</v>
      </c>
      <c r="V838" s="71">
        <v>68</v>
      </c>
      <c r="W838" s="71">
        <v>68</v>
      </c>
      <c r="X838" s="71" t="s">
        <v>171</v>
      </c>
      <c r="Y838" s="71" t="s">
        <v>172</v>
      </c>
      <c r="Z838" s="71"/>
      <c r="AA838" s="80" t="s">
        <v>570</v>
      </c>
      <c r="AB838" s="71" t="s">
        <v>144</v>
      </c>
      <c r="AC838" s="71"/>
      <c r="AD838" s="71" t="s">
        <v>558</v>
      </c>
      <c r="AE838" s="69" t="s">
        <v>551</v>
      </c>
    </row>
    <row r="839" spans="1:31" ht="45" hidden="1">
      <c r="A839" t="str">
        <f t="shared" si="53"/>
        <v>FEMECGP042022</v>
      </c>
      <c r="B839" t="str">
        <f t="shared" si="54"/>
        <v>FEMECGP042023</v>
      </c>
      <c r="C839" t="str">
        <f t="shared" si="55"/>
        <v>FEMECGP042024</v>
      </c>
      <c r="D839" t="str">
        <f t="shared" si="56"/>
        <v>FEMECGP042025</v>
      </c>
      <c r="E839" t="str">
        <f t="shared" si="56"/>
        <v>FEMECGP042026</v>
      </c>
      <c r="F839" t="str">
        <f t="shared" si="56"/>
        <v>FEMECGP042027</v>
      </c>
      <c r="G839" t="s">
        <v>1884</v>
      </c>
      <c r="H839" t="s">
        <v>1536</v>
      </c>
      <c r="I839" s="38" t="str">
        <f>VLOOKUP(J839,Planilha2!B:C,2,0)</f>
        <v>GP04</v>
      </c>
      <c r="J839" s="69" t="s">
        <v>574</v>
      </c>
      <c r="K839" s="69" t="s">
        <v>165</v>
      </c>
      <c r="L839" s="69"/>
      <c r="M839" s="78" t="s">
        <v>164</v>
      </c>
      <c r="N839" s="78" t="s">
        <v>558</v>
      </c>
      <c r="O839" s="71"/>
      <c r="P839" s="69" t="s">
        <v>44</v>
      </c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69" t="s">
        <v>1541</v>
      </c>
      <c r="AB839" s="71"/>
      <c r="AC839" s="71"/>
      <c r="AD839" s="71" t="s">
        <v>558</v>
      </c>
      <c r="AE839" s="69" t="s">
        <v>551</v>
      </c>
    </row>
    <row r="840" spans="1:31" ht="45" hidden="1">
      <c r="A840" t="str">
        <f t="shared" si="53"/>
        <v>FEMECGP052022</v>
      </c>
      <c r="B840" t="str">
        <f t="shared" si="54"/>
        <v>FEMECGP052023</v>
      </c>
      <c r="C840" t="str">
        <f t="shared" si="55"/>
        <v>FEMECGP052024</v>
      </c>
      <c r="D840" t="str">
        <f t="shared" si="56"/>
        <v>FEMECGP052025</v>
      </c>
      <c r="E840" t="str">
        <f t="shared" si="56"/>
        <v>FEMECGP052026</v>
      </c>
      <c r="F840" t="str">
        <f t="shared" si="56"/>
        <v>FEMECGP052027</v>
      </c>
      <c r="G840" t="s">
        <v>1884</v>
      </c>
      <c r="H840" t="s">
        <v>1536</v>
      </c>
      <c r="I840" s="38" t="str">
        <f>VLOOKUP(J840,Planilha2!B:C,2,0)</f>
        <v>GP05</v>
      </c>
      <c r="J840" s="69" t="s">
        <v>577</v>
      </c>
      <c r="K840" s="69" t="s">
        <v>165</v>
      </c>
      <c r="L840" s="69"/>
      <c r="M840" s="78" t="s">
        <v>164</v>
      </c>
      <c r="N840" s="78" t="s">
        <v>558</v>
      </c>
      <c r="O840" s="71"/>
      <c r="P840" s="69" t="s">
        <v>44</v>
      </c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69" t="s">
        <v>1542</v>
      </c>
      <c r="AB840" s="71"/>
      <c r="AC840" s="71"/>
      <c r="AD840" s="71" t="s">
        <v>558</v>
      </c>
      <c r="AE840" s="69" t="s">
        <v>551</v>
      </c>
    </row>
    <row r="841" spans="1:31" ht="45" hidden="1">
      <c r="A841" t="str">
        <f t="shared" si="53"/>
        <v>FEMECGP062022</v>
      </c>
      <c r="B841" t="str">
        <f t="shared" si="54"/>
        <v>FEMECGP062023</v>
      </c>
      <c r="C841" t="str">
        <f t="shared" si="55"/>
        <v>FEMECGP062024</v>
      </c>
      <c r="D841" t="str">
        <f t="shared" si="56"/>
        <v>FEMECGP062025</v>
      </c>
      <c r="E841" t="str">
        <f t="shared" si="56"/>
        <v>FEMECGP062026</v>
      </c>
      <c r="F841" t="str">
        <f t="shared" si="56"/>
        <v>FEMECGP062027</v>
      </c>
      <c r="G841" t="s">
        <v>1884</v>
      </c>
      <c r="H841" t="s">
        <v>1536</v>
      </c>
      <c r="I841" s="38" t="str">
        <f>VLOOKUP(J841,Planilha2!B:C,2,0)</f>
        <v>GP06</v>
      </c>
      <c r="J841" s="69" t="s">
        <v>579</v>
      </c>
      <c r="K841" s="69" t="s">
        <v>165</v>
      </c>
      <c r="L841" s="69"/>
      <c r="M841" s="78" t="s">
        <v>164</v>
      </c>
      <c r="N841" s="78" t="s">
        <v>558</v>
      </c>
      <c r="O841" s="71" t="s">
        <v>1543</v>
      </c>
      <c r="P841" s="69" t="s">
        <v>44</v>
      </c>
      <c r="Q841" s="71">
        <v>4.88</v>
      </c>
      <c r="R841" s="71">
        <v>4.88</v>
      </c>
      <c r="S841" s="71">
        <v>4.92</v>
      </c>
      <c r="T841" s="71">
        <v>4.97</v>
      </c>
      <c r="U841" s="71">
        <v>5</v>
      </c>
      <c r="V841" s="71">
        <v>5</v>
      </c>
      <c r="W841" s="71">
        <v>5</v>
      </c>
      <c r="X841" s="71" t="s">
        <v>171</v>
      </c>
      <c r="Y841" s="71" t="s">
        <v>172</v>
      </c>
      <c r="Z841" s="71"/>
      <c r="AA841" s="69" t="s">
        <v>555</v>
      </c>
      <c r="AB841" s="71" t="s">
        <v>144</v>
      </c>
      <c r="AC841" s="71"/>
      <c r="AD841" s="71" t="s">
        <v>558</v>
      </c>
      <c r="AE841" s="69" t="s">
        <v>551</v>
      </c>
    </row>
    <row r="842" spans="1:31" ht="45" hidden="1">
      <c r="A842" t="str">
        <f t="shared" si="53"/>
        <v>FEMECGP072022</v>
      </c>
      <c r="B842" t="str">
        <f t="shared" si="54"/>
        <v>FEMECGP072023</v>
      </c>
      <c r="C842" t="str">
        <f t="shared" si="55"/>
        <v>FEMECGP072024</v>
      </c>
      <c r="D842" t="str">
        <f t="shared" si="56"/>
        <v>FEMECGP072025</v>
      </c>
      <c r="E842" t="str">
        <f t="shared" si="56"/>
        <v>FEMECGP072026</v>
      </c>
      <c r="F842" t="str">
        <f t="shared" si="56"/>
        <v>FEMECGP072027</v>
      </c>
      <c r="G842" t="s">
        <v>1884</v>
      </c>
      <c r="H842" t="s">
        <v>1536</v>
      </c>
      <c r="I842" s="38" t="str">
        <f>VLOOKUP(J842,Planilha2!B:C,2,0)</f>
        <v>GP07</v>
      </c>
      <c r="J842" s="69" t="s">
        <v>583</v>
      </c>
      <c r="K842" s="69" t="s">
        <v>165</v>
      </c>
      <c r="L842" s="69"/>
      <c r="M842" s="78" t="s">
        <v>164</v>
      </c>
      <c r="N842" s="78" t="s">
        <v>558</v>
      </c>
      <c r="O842" s="71" t="s">
        <v>1544</v>
      </c>
      <c r="P842" s="69" t="s">
        <v>44</v>
      </c>
      <c r="Q842" s="71">
        <v>1.44</v>
      </c>
      <c r="R842" s="71">
        <v>1.68</v>
      </c>
      <c r="S842" s="71">
        <v>1.76</v>
      </c>
      <c r="T842" s="71">
        <v>1.76</v>
      </c>
      <c r="U842" s="71">
        <v>1.93</v>
      </c>
      <c r="V842" s="71">
        <v>1.94</v>
      </c>
      <c r="W842" s="71">
        <v>2.11</v>
      </c>
      <c r="X842" s="71" t="s">
        <v>142</v>
      </c>
      <c r="Y842" s="71" t="s">
        <v>172</v>
      </c>
      <c r="Z842" s="71" t="s">
        <v>1103</v>
      </c>
      <c r="AA842" s="69" t="s">
        <v>555</v>
      </c>
      <c r="AB842" s="71" t="s">
        <v>144</v>
      </c>
      <c r="AC842" s="71"/>
      <c r="AD842" s="71" t="s">
        <v>1888</v>
      </c>
      <c r="AE842" s="69" t="s">
        <v>551</v>
      </c>
    </row>
    <row r="843" spans="1:31" ht="45" hidden="1">
      <c r="A843" t="str">
        <f t="shared" si="53"/>
        <v>FEMECGP102022</v>
      </c>
      <c r="B843" t="str">
        <f t="shared" si="54"/>
        <v>FEMECGP102023</v>
      </c>
      <c r="C843" t="str">
        <f t="shared" si="55"/>
        <v>FEMECGP102024</v>
      </c>
      <c r="D843" t="str">
        <f t="shared" si="56"/>
        <v>FEMECGP102025</v>
      </c>
      <c r="E843" t="str">
        <f t="shared" si="56"/>
        <v>FEMECGP102026</v>
      </c>
      <c r="F843" t="str">
        <f t="shared" si="56"/>
        <v>FEMECGP102027</v>
      </c>
      <c r="G843" t="s">
        <v>1884</v>
      </c>
      <c r="H843" t="s">
        <v>1536</v>
      </c>
      <c r="I843" s="38" t="str">
        <f>VLOOKUP(J843,Planilha2!B:C,2,0)</f>
        <v>GP10</v>
      </c>
      <c r="J843" s="69" t="s">
        <v>1758</v>
      </c>
      <c r="K843" s="69" t="s">
        <v>165</v>
      </c>
      <c r="L843" s="69" t="s">
        <v>1759</v>
      </c>
      <c r="M843" s="80" t="s">
        <v>139</v>
      </c>
      <c r="N843" s="78" t="s">
        <v>558</v>
      </c>
      <c r="O843" s="71"/>
      <c r="P843" s="69" t="s">
        <v>1760</v>
      </c>
      <c r="Q843" s="120"/>
      <c r="R843" s="71"/>
      <c r="S843" s="71"/>
      <c r="T843" s="71"/>
      <c r="U843" s="71"/>
      <c r="V843" s="71"/>
      <c r="W843" s="71"/>
      <c r="X843" s="71"/>
      <c r="Y843" s="71"/>
      <c r="Z843" s="71"/>
      <c r="AA843" s="80" t="s">
        <v>570</v>
      </c>
      <c r="AB843" s="71"/>
      <c r="AC843" s="71"/>
      <c r="AD843" s="71"/>
      <c r="AE843" s="69" t="s">
        <v>551</v>
      </c>
    </row>
    <row r="844" spans="1:31" ht="60" hidden="1">
      <c r="A844" t="str">
        <f t="shared" si="53"/>
        <v>FEMECI012022</v>
      </c>
      <c r="B844" t="str">
        <f t="shared" si="54"/>
        <v>FEMECI012023</v>
      </c>
      <c r="C844" t="str">
        <f t="shared" si="55"/>
        <v>FEMECI012024</v>
      </c>
      <c r="D844" t="str">
        <f t="shared" si="56"/>
        <v>FEMECI012025</v>
      </c>
      <c r="E844" t="str">
        <f t="shared" si="56"/>
        <v>FEMECI012026</v>
      </c>
      <c r="F844" t="str">
        <f t="shared" si="56"/>
        <v>FEMECI012027</v>
      </c>
      <c r="G844" t="s">
        <v>1884</v>
      </c>
      <c r="H844" t="s">
        <v>1545</v>
      </c>
      <c r="I844" s="38" t="str">
        <f>VLOOKUP(J844,Planilha2!B:C,2,0)</f>
        <v>I01</v>
      </c>
      <c r="J844" s="87" t="s">
        <v>923</v>
      </c>
      <c r="K844" s="87" t="s">
        <v>145</v>
      </c>
      <c r="L844" s="87" t="s">
        <v>924</v>
      </c>
      <c r="M844" s="87" t="s">
        <v>1761</v>
      </c>
      <c r="N844" s="92" t="s">
        <v>164</v>
      </c>
      <c r="O844" s="71" t="s">
        <v>1546</v>
      </c>
      <c r="P844" s="69" t="s">
        <v>749</v>
      </c>
      <c r="Q844" s="71">
        <v>7</v>
      </c>
      <c r="R844" s="71">
        <v>8</v>
      </c>
      <c r="S844" s="71">
        <v>8</v>
      </c>
      <c r="T844" s="71">
        <v>9</v>
      </c>
      <c r="U844" s="71">
        <v>9</v>
      </c>
      <c r="V844" s="71">
        <v>10</v>
      </c>
      <c r="W844" s="71">
        <v>11</v>
      </c>
      <c r="X844" s="71" t="s">
        <v>142</v>
      </c>
      <c r="Y844" s="71" t="s">
        <v>172</v>
      </c>
      <c r="Z844" s="71"/>
      <c r="AA844" s="80" t="s">
        <v>1547</v>
      </c>
      <c r="AB844" s="71" t="s">
        <v>144</v>
      </c>
      <c r="AC844" s="71" t="s">
        <v>1889</v>
      </c>
      <c r="AD844" s="71" t="s">
        <v>1884</v>
      </c>
      <c r="AE844" s="69" t="s">
        <v>922</v>
      </c>
    </row>
    <row r="845" spans="1:31" ht="60" hidden="1">
      <c r="A845" t="str">
        <f t="shared" si="53"/>
        <v>FEMECI022022</v>
      </c>
      <c r="B845" t="str">
        <f t="shared" si="54"/>
        <v>FEMECI022023</v>
      </c>
      <c r="C845" t="str">
        <f t="shared" si="55"/>
        <v>FEMECI022024</v>
      </c>
      <c r="D845" t="str">
        <f t="shared" si="56"/>
        <v>FEMECI022025</v>
      </c>
      <c r="E845" t="str">
        <f t="shared" si="56"/>
        <v>FEMECI022026</v>
      </c>
      <c r="F845" t="str">
        <f t="shared" si="56"/>
        <v>FEMECI022027</v>
      </c>
      <c r="G845" t="s">
        <v>1884</v>
      </c>
      <c r="H845" t="s">
        <v>1545</v>
      </c>
      <c r="I845" s="38" t="str">
        <f>VLOOKUP(J845,Planilha2!B:C,2,0)</f>
        <v>I02</v>
      </c>
      <c r="J845" s="87" t="s">
        <v>931</v>
      </c>
      <c r="K845" s="87" t="s">
        <v>145</v>
      </c>
      <c r="L845" s="87" t="s">
        <v>932</v>
      </c>
      <c r="M845" s="87" t="s">
        <v>1761</v>
      </c>
      <c r="N845" s="92" t="s">
        <v>164</v>
      </c>
      <c r="O845" s="71" t="s">
        <v>1548</v>
      </c>
      <c r="P845" s="69" t="s">
        <v>749</v>
      </c>
      <c r="Q845" s="71">
        <v>19</v>
      </c>
      <c r="R845" s="71">
        <v>19</v>
      </c>
      <c r="S845" s="71">
        <v>19</v>
      </c>
      <c r="T845" s="71">
        <v>19</v>
      </c>
      <c r="U845" s="71">
        <v>21</v>
      </c>
      <c r="V845" s="71">
        <v>23</v>
      </c>
      <c r="W845" s="71">
        <v>24</v>
      </c>
      <c r="X845" s="71" t="s">
        <v>142</v>
      </c>
      <c r="Y845" s="71" t="s">
        <v>172</v>
      </c>
      <c r="Z845" s="71"/>
      <c r="AA845" s="80" t="s">
        <v>1547</v>
      </c>
      <c r="AB845" s="71" t="s">
        <v>144</v>
      </c>
      <c r="AC845" s="71" t="s">
        <v>1889</v>
      </c>
      <c r="AD845" s="71" t="s">
        <v>1884</v>
      </c>
      <c r="AE845" s="69" t="s">
        <v>922</v>
      </c>
    </row>
    <row r="846" spans="1:31" ht="60" hidden="1">
      <c r="A846" t="str">
        <f t="shared" si="53"/>
        <v>FEMECI052022</v>
      </c>
      <c r="B846" t="str">
        <f t="shared" si="54"/>
        <v>FEMECI052023</v>
      </c>
      <c r="C846" t="str">
        <f t="shared" si="55"/>
        <v>FEMECI052024</v>
      </c>
      <c r="D846" t="str">
        <f t="shared" si="56"/>
        <v>FEMECI052025</v>
      </c>
      <c r="E846" t="str">
        <f t="shared" si="56"/>
        <v>FEMECI052026</v>
      </c>
      <c r="F846" t="str">
        <f t="shared" si="56"/>
        <v>FEMECI052027</v>
      </c>
      <c r="G846" t="s">
        <v>1884</v>
      </c>
      <c r="H846" t="s">
        <v>1545</v>
      </c>
      <c r="I846" s="38" t="str">
        <f>VLOOKUP(J846,Planilha2!B:C,2,0)</f>
        <v>I05</v>
      </c>
      <c r="J846" s="87" t="s">
        <v>948</v>
      </c>
      <c r="K846" s="87" t="s">
        <v>145</v>
      </c>
      <c r="L846" s="87" t="s">
        <v>949</v>
      </c>
      <c r="M846" s="87" t="s">
        <v>1761</v>
      </c>
      <c r="N846" s="92" t="s">
        <v>164</v>
      </c>
      <c r="O846" s="71" t="s">
        <v>1594</v>
      </c>
      <c r="P846" s="69" t="s">
        <v>749</v>
      </c>
      <c r="Q846" s="71">
        <v>7</v>
      </c>
      <c r="R846" s="71">
        <v>8</v>
      </c>
      <c r="S846" s="71">
        <v>8</v>
      </c>
      <c r="T846" s="71">
        <v>8</v>
      </c>
      <c r="U846" s="71">
        <v>8</v>
      </c>
      <c r="V846" s="71">
        <v>8</v>
      </c>
      <c r="W846" s="71">
        <v>9</v>
      </c>
      <c r="X846" s="71" t="s">
        <v>142</v>
      </c>
      <c r="Y846" s="71" t="s">
        <v>172</v>
      </c>
      <c r="Z846" s="71"/>
      <c r="AA846" s="80" t="s">
        <v>1547</v>
      </c>
      <c r="AB846" s="71" t="s">
        <v>144</v>
      </c>
      <c r="AC846" s="71"/>
      <c r="AD846" s="71" t="s">
        <v>1884</v>
      </c>
      <c r="AE846" s="69" t="s">
        <v>922</v>
      </c>
    </row>
    <row r="847" spans="1:31" ht="60" hidden="1">
      <c r="A847" t="str">
        <f t="shared" si="53"/>
        <v>FEMECI062022</v>
      </c>
      <c r="B847" t="str">
        <f t="shared" si="54"/>
        <v>FEMECI062023</v>
      </c>
      <c r="C847" t="str">
        <f t="shared" si="55"/>
        <v>FEMECI062024</v>
      </c>
      <c r="D847" t="str">
        <f t="shared" si="56"/>
        <v>FEMECI062025</v>
      </c>
      <c r="E847" t="str">
        <f t="shared" si="56"/>
        <v>FEMECI062026</v>
      </c>
      <c r="F847" t="str">
        <f t="shared" si="56"/>
        <v>FEMECI062027</v>
      </c>
      <c r="G847" t="s">
        <v>1884</v>
      </c>
      <c r="H847" t="s">
        <v>1545</v>
      </c>
      <c r="I847" s="38" t="str">
        <f>VLOOKUP(J847,Planilha2!B:C,2,0)</f>
        <v>I06</v>
      </c>
      <c r="J847" s="87" t="s">
        <v>954</v>
      </c>
      <c r="K847" s="87" t="s">
        <v>145</v>
      </c>
      <c r="L847" s="87" t="s">
        <v>955</v>
      </c>
      <c r="M847" s="87" t="s">
        <v>1761</v>
      </c>
      <c r="N847" s="92" t="s">
        <v>164</v>
      </c>
      <c r="O847" s="71" t="s">
        <v>1550</v>
      </c>
      <c r="P847" s="69" t="s">
        <v>749</v>
      </c>
      <c r="Q847" s="71">
        <v>11</v>
      </c>
      <c r="R847" s="71">
        <v>11</v>
      </c>
      <c r="S847" s="71">
        <v>11</v>
      </c>
      <c r="T847" s="71">
        <v>12</v>
      </c>
      <c r="U847" s="71">
        <v>12</v>
      </c>
      <c r="V847" s="71">
        <v>12</v>
      </c>
      <c r="W847" s="71">
        <v>12</v>
      </c>
      <c r="X847" s="71" t="s">
        <v>142</v>
      </c>
      <c r="Y847" s="71" t="s">
        <v>172</v>
      </c>
      <c r="Z847" s="71"/>
      <c r="AA847" s="80" t="s">
        <v>1547</v>
      </c>
      <c r="AB847" s="71" t="s">
        <v>144</v>
      </c>
      <c r="AC847" s="71"/>
      <c r="AD847" s="71" t="s">
        <v>1884</v>
      </c>
      <c r="AE847" s="69" t="s">
        <v>922</v>
      </c>
    </row>
    <row r="848" spans="1:31" ht="60" hidden="1">
      <c r="A848" t="str">
        <f t="shared" si="53"/>
        <v>FEMECI072022</v>
      </c>
      <c r="B848" t="str">
        <f t="shared" si="54"/>
        <v>FEMECI072023</v>
      </c>
      <c r="C848" t="str">
        <f t="shared" si="55"/>
        <v>FEMECI072024</v>
      </c>
      <c r="D848" t="str">
        <f t="shared" si="56"/>
        <v>FEMECI072025</v>
      </c>
      <c r="E848" t="str">
        <f t="shared" si="56"/>
        <v>FEMECI072026</v>
      </c>
      <c r="F848" t="str">
        <f t="shared" si="56"/>
        <v>FEMECI072027</v>
      </c>
      <c r="G848" t="s">
        <v>1884</v>
      </c>
      <c r="H848" t="s">
        <v>1545</v>
      </c>
      <c r="I848" s="38" t="str">
        <f>VLOOKUP(J848,Planilha2!B:C,2,0)</f>
        <v>I07</v>
      </c>
      <c r="J848" s="87" t="s">
        <v>958</v>
      </c>
      <c r="K848" s="87" t="s">
        <v>145</v>
      </c>
      <c r="L848" s="87" t="s">
        <v>959</v>
      </c>
      <c r="M848" s="87" t="s">
        <v>1761</v>
      </c>
      <c r="N848" s="92" t="s">
        <v>164</v>
      </c>
      <c r="O848" s="71" t="s">
        <v>1762</v>
      </c>
      <c r="P848" s="69" t="s">
        <v>749</v>
      </c>
      <c r="Q848" s="71">
        <v>5</v>
      </c>
      <c r="R848" s="71">
        <v>5</v>
      </c>
      <c r="S848" s="71">
        <v>5</v>
      </c>
      <c r="T848" s="71">
        <v>5</v>
      </c>
      <c r="U848" s="71">
        <v>5</v>
      </c>
      <c r="V848" s="71">
        <v>5</v>
      </c>
      <c r="W848" s="71">
        <v>5</v>
      </c>
      <c r="X848" s="71" t="s">
        <v>142</v>
      </c>
      <c r="Y848" s="71" t="s">
        <v>172</v>
      </c>
      <c r="Z848" s="71"/>
      <c r="AA848" s="80" t="s">
        <v>1547</v>
      </c>
      <c r="AB848" s="71" t="s">
        <v>144</v>
      </c>
      <c r="AC848" s="71"/>
      <c r="AD848" s="71" t="s">
        <v>1884</v>
      </c>
      <c r="AE848" s="69" t="s">
        <v>922</v>
      </c>
    </row>
    <row r="849" spans="1:31" ht="60" hidden="1">
      <c r="A849" t="str">
        <f t="shared" si="53"/>
        <v>FEMECI082022</v>
      </c>
      <c r="B849" t="str">
        <f t="shared" si="54"/>
        <v>FEMECI082023</v>
      </c>
      <c r="C849" t="str">
        <f t="shared" si="55"/>
        <v>FEMECI082024</v>
      </c>
      <c r="D849" t="str">
        <f t="shared" si="56"/>
        <v>FEMECI082025</v>
      </c>
      <c r="E849" t="str">
        <f t="shared" si="56"/>
        <v>FEMECI082026</v>
      </c>
      <c r="F849" t="str">
        <f t="shared" si="56"/>
        <v>FEMECI082027</v>
      </c>
      <c r="G849" t="s">
        <v>1884</v>
      </c>
      <c r="H849" t="s">
        <v>1545</v>
      </c>
      <c r="I849" s="38" t="str">
        <f>VLOOKUP(J849,Planilha2!B:C,2,0)</f>
        <v>I08</v>
      </c>
      <c r="J849" s="87" t="s">
        <v>964</v>
      </c>
      <c r="K849" s="87" t="s">
        <v>145</v>
      </c>
      <c r="L849" s="87" t="s">
        <v>965</v>
      </c>
      <c r="M849" s="87" t="s">
        <v>1761</v>
      </c>
      <c r="N849" s="92" t="s">
        <v>164</v>
      </c>
      <c r="O849" s="71" t="s">
        <v>1553</v>
      </c>
      <c r="P849" s="69" t="s">
        <v>749</v>
      </c>
      <c r="Q849" s="71">
        <v>11</v>
      </c>
      <c r="R849" s="71">
        <v>11</v>
      </c>
      <c r="S849" s="71">
        <v>11</v>
      </c>
      <c r="T849" s="71">
        <v>12</v>
      </c>
      <c r="U849" s="71">
        <v>12</v>
      </c>
      <c r="V849" s="71">
        <v>12</v>
      </c>
      <c r="W849" s="71">
        <v>12</v>
      </c>
      <c r="X849" s="71" t="s">
        <v>142</v>
      </c>
      <c r="Y849" s="71" t="s">
        <v>172</v>
      </c>
      <c r="Z849" s="71"/>
      <c r="AA849" s="80" t="s">
        <v>1547</v>
      </c>
      <c r="AB849" s="71" t="s">
        <v>144</v>
      </c>
      <c r="AC849" s="71"/>
      <c r="AD849" s="71" t="s">
        <v>1884</v>
      </c>
      <c r="AE849" s="69" t="s">
        <v>922</v>
      </c>
    </row>
    <row r="850" spans="1:31" ht="60" hidden="1">
      <c r="A850" t="str">
        <f t="shared" si="53"/>
        <v>FEMECI122022</v>
      </c>
      <c r="B850" t="str">
        <f t="shared" si="54"/>
        <v>FEMECI122023</v>
      </c>
      <c r="C850" t="str">
        <f t="shared" si="55"/>
        <v>FEMECI122024</v>
      </c>
      <c r="D850" t="str">
        <f t="shared" si="56"/>
        <v>FEMECI122025</v>
      </c>
      <c r="E850" t="str">
        <f t="shared" si="56"/>
        <v>FEMECI122026</v>
      </c>
      <c r="F850" t="str">
        <f t="shared" si="56"/>
        <v>FEMECI122027</v>
      </c>
      <c r="G850" t="s">
        <v>1884</v>
      </c>
      <c r="H850" t="s">
        <v>1545</v>
      </c>
      <c r="I850" s="38" t="str">
        <f>VLOOKUP(J850,Planilha2!B:C,2,0)</f>
        <v>I12</v>
      </c>
      <c r="J850" s="87" t="s">
        <v>980</v>
      </c>
      <c r="K850" s="87" t="s">
        <v>145</v>
      </c>
      <c r="L850" s="87" t="s">
        <v>1554</v>
      </c>
      <c r="M850" s="87" t="s">
        <v>1764</v>
      </c>
      <c r="N850" s="92" t="s">
        <v>164</v>
      </c>
      <c r="O850" s="71" t="s">
        <v>1595</v>
      </c>
      <c r="P850" s="69" t="s">
        <v>44</v>
      </c>
      <c r="Q850" s="75">
        <v>16.2</v>
      </c>
      <c r="R850" s="75">
        <v>17</v>
      </c>
      <c r="S850" s="75">
        <v>19</v>
      </c>
      <c r="T850" s="75">
        <v>20</v>
      </c>
      <c r="U850" s="75">
        <v>22</v>
      </c>
      <c r="V850" s="75">
        <v>23</v>
      </c>
      <c r="W850" s="75">
        <v>25</v>
      </c>
      <c r="X850" s="71" t="s">
        <v>142</v>
      </c>
      <c r="Y850" s="71" t="s">
        <v>172</v>
      </c>
      <c r="Z850" s="71"/>
      <c r="AA850" s="80" t="s">
        <v>1547</v>
      </c>
      <c r="AB850" s="71" t="s">
        <v>144</v>
      </c>
      <c r="AC850" s="71"/>
      <c r="AD850" s="71" t="s">
        <v>1884</v>
      </c>
      <c r="AE850" s="69" t="s">
        <v>922</v>
      </c>
    </row>
    <row r="851" spans="1:31" ht="60" hidden="1">
      <c r="A851" t="str">
        <f t="shared" si="53"/>
        <v>FEMECI132022</v>
      </c>
      <c r="B851" t="str">
        <f t="shared" si="54"/>
        <v>FEMECI132023</v>
      </c>
      <c r="C851" t="str">
        <f t="shared" si="55"/>
        <v>FEMECI132024</v>
      </c>
      <c r="D851" t="str">
        <f t="shared" si="56"/>
        <v>FEMECI132025</v>
      </c>
      <c r="E851" t="str">
        <f t="shared" si="56"/>
        <v>FEMECI132026</v>
      </c>
      <c r="F851" t="str">
        <f t="shared" si="56"/>
        <v>FEMECI132027</v>
      </c>
      <c r="G851" t="s">
        <v>1884</v>
      </c>
      <c r="H851" t="s">
        <v>1545</v>
      </c>
      <c r="I851" s="38" t="str">
        <f>VLOOKUP(J851,Planilha2!B:C,2,0)</f>
        <v>I13</v>
      </c>
      <c r="J851" s="87" t="s">
        <v>985</v>
      </c>
      <c r="K851" s="87" t="s">
        <v>145</v>
      </c>
      <c r="L851" s="87" t="s">
        <v>986</v>
      </c>
      <c r="M851" s="87" t="s">
        <v>1761</v>
      </c>
      <c r="N851" s="87" t="s">
        <v>1021</v>
      </c>
      <c r="O851" s="71" t="s">
        <v>1661</v>
      </c>
      <c r="P851" s="69" t="s">
        <v>44</v>
      </c>
      <c r="Q851" s="121">
        <v>0.25</v>
      </c>
      <c r="R851" s="71">
        <v>25</v>
      </c>
      <c r="S851" s="71">
        <v>25</v>
      </c>
      <c r="T851" s="71">
        <v>25</v>
      </c>
      <c r="U851" s="71">
        <v>25</v>
      </c>
      <c r="V851" s="71">
        <v>25</v>
      </c>
      <c r="W851" s="71">
        <v>25</v>
      </c>
      <c r="X851" s="71" t="s">
        <v>142</v>
      </c>
      <c r="Y851" s="71" t="s">
        <v>172</v>
      </c>
      <c r="Z851" s="71"/>
      <c r="AA851" s="80" t="s">
        <v>1547</v>
      </c>
      <c r="AB851" s="71" t="s">
        <v>144</v>
      </c>
      <c r="AC851" s="71"/>
      <c r="AD851" s="71" t="s">
        <v>1884</v>
      </c>
      <c r="AE851" s="69" t="s">
        <v>922</v>
      </c>
    </row>
    <row r="852" spans="1:31" ht="45" hidden="1">
      <c r="A852" t="str">
        <f t="shared" si="53"/>
        <v>FEQUIG072022</v>
      </c>
      <c r="B852" t="str">
        <f t="shared" si="54"/>
        <v>FEQUIG072023</v>
      </c>
      <c r="C852" t="str">
        <f t="shared" si="55"/>
        <v>FEQUIG072024</v>
      </c>
      <c r="D852" t="str">
        <f t="shared" si="56"/>
        <v>FEQUIG072025</v>
      </c>
      <c r="E852" t="str">
        <f t="shared" si="56"/>
        <v>FEQUIG072026</v>
      </c>
      <c r="F852" t="str">
        <f t="shared" si="56"/>
        <v>FEQUIG072027</v>
      </c>
      <c r="G852" t="s">
        <v>1890</v>
      </c>
      <c r="H852" t="s">
        <v>1429</v>
      </c>
      <c r="I852" s="38" t="str">
        <f>VLOOKUP(J852,Planilha2!B:C,2,0)</f>
        <v>G07</v>
      </c>
      <c r="J852" s="93" t="s">
        <v>1430</v>
      </c>
      <c r="K852" s="93" t="s">
        <v>145</v>
      </c>
      <c r="L852" s="93" t="s">
        <v>1669</v>
      </c>
      <c r="M852" s="93" t="s">
        <v>715</v>
      </c>
      <c r="N852" s="93" t="s">
        <v>1431</v>
      </c>
      <c r="O852" s="94" t="s">
        <v>1432</v>
      </c>
      <c r="P852" s="93" t="s">
        <v>44</v>
      </c>
      <c r="Q852" s="122">
        <v>7.0000000000000007E-2</v>
      </c>
      <c r="R852" s="122">
        <v>7.0000000000000007E-2</v>
      </c>
      <c r="S852" s="122">
        <v>0.08</v>
      </c>
      <c r="T852" s="122">
        <v>0.08</v>
      </c>
      <c r="U852" s="122">
        <v>0.09</v>
      </c>
      <c r="V852" s="122">
        <v>9.5000000000000001E-2</v>
      </c>
      <c r="W852" s="122">
        <v>0.1</v>
      </c>
      <c r="X852" s="94" t="s">
        <v>171</v>
      </c>
      <c r="Y852" s="94" t="s">
        <v>172</v>
      </c>
      <c r="Z852" s="94" t="s">
        <v>1871</v>
      </c>
      <c r="AA852" s="95" t="s">
        <v>382</v>
      </c>
      <c r="AB852" s="94" t="s">
        <v>144</v>
      </c>
      <c r="AC852" s="94"/>
      <c r="AD852" s="94" t="s">
        <v>1891</v>
      </c>
      <c r="AE852" s="93" t="s">
        <v>1672</v>
      </c>
    </row>
    <row r="853" spans="1:31" ht="60" hidden="1">
      <c r="A853" t="str">
        <f t="shared" si="53"/>
        <v>FEQUIG012022</v>
      </c>
      <c r="B853" t="str">
        <f t="shared" si="54"/>
        <v>FEQUIG012023</v>
      </c>
      <c r="C853" t="str">
        <f t="shared" si="55"/>
        <v>FEQUIG012024</v>
      </c>
      <c r="D853" t="str">
        <f t="shared" si="56"/>
        <v>FEQUIG012025</v>
      </c>
      <c r="E853" t="str">
        <f t="shared" si="56"/>
        <v>FEQUIG012026</v>
      </c>
      <c r="F853" t="str">
        <f t="shared" si="56"/>
        <v>FEQUIG012027</v>
      </c>
      <c r="G853" t="s">
        <v>1890</v>
      </c>
      <c r="H853" t="s">
        <v>1429</v>
      </c>
      <c r="I853" s="38" t="str">
        <f>VLOOKUP(J853,Planilha2!B:C,2,0)</f>
        <v>G01</v>
      </c>
      <c r="J853" s="93" t="s">
        <v>41</v>
      </c>
      <c r="K853" s="93" t="s">
        <v>145</v>
      </c>
      <c r="L853" s="93" t="s">
        <v>1673</v>
      </c>
      <c r="M853" s="93" t="s">
        <v>715</v>
      </c>
      <c r="N853" s="93" t="s">
        <v>1431</v>
      </c>
      <c r="O853" s="94" t="s">
        <v>1435</v>
      </c>
      <c r="P853" s="93" t="s">
        <v>44</v>
      </c>
      <c r="Q853" s="94">
        <v>83</v>
      </c>
      <c r="R853" s="94">
        <v>83.5</v>
      </c>
      <c r="S853" s="94">
        <v>84.5</v>
      </c>
      <c r="T853" s="94">
        <v>85.5</v>
      </c>
      <c r="U853" s="94">
        <v>86.5</v>
      </c>
      <c r="V853" s="94">
        <v>86.5</v>
      </c>
      <c r="W853" s="94">
        <v>86.5</v>
      </c>
      <c r="X853" s="94" t="s">
        <v>142</v>
      </c>
      <c r="Y853" s="94" t="s">
        <v>172</v>
      </c>
      <c r="Z853" s="94" t="s">
        <v>1871</v>
      </c>
      <c r="AA853" s="95" t="s">
        <v>382</v>
      </c>
      <c r="AB853" s="94" t="s">
        <v>144</v>
      </c>
      <c r="AC853" s="94"/>
      <c r="AD853" s="94" t="s">
        <v>1891</v>
      </c>
      <c r="AE853" s="93" t="s">
        <v>1672</v>
      </c>
    </row>
    <row r="854" spans="1:31" ht="45" hidden="1">
      <c r="A854" t="str">
        <f t="shared" si="53"/>
        <v>FEQUIG022022</v>
      </c>
      <c r="B854" t="str">
        <f t="shared" si="54"/>
        <v>FEQUIG022023</v>
      </c>
      <c r="C854" t="str">
        <f t="shared" si="55"/>
        <v>FEQUIG022024</v>
      </c>
      <c r="D854" t="str">
        <f t="shared" si="56"/>
        <v>FEQUIG022025</v>
      </c>
      <c r="E854" t="str">
        <f t="shared" si="56"/>
        <v>FEQUIG022026</v>
      </c>
      <c r="F854" t="str">
        <f t="shared" si="56"/>
        <v>FEQUIG022027</v>
      </c>
      <c r="G854" t="s">
        <v>1890</v>
      </c>
      <c r="H854" t="s">
        <v>1429</v>
      </c>
      <c r="I854" s="38" t="str">
        <f>VLOOKUP(J854,Planilha2!B:C,2,0)</f>
        <v>G02</v>
      </c>
      <c r="J854" s="93" t="s">
        <v>1675</v>
      </c>
      <c r="K854" s="93" t="s">
        <v>145</v>
      </c>
      <c r="L854" s="93"/>
      <c r="M854" s="93" t="s">
        <v>717</v>
      </c>
      <c r="N854" s="93" t="s">
        <v>1431</v>
      </c>
      <c r="O854" s="94" t="s">
        <v>1561</v>
      </c>
      <c r="P854" s="93" t="s">
        <v>44</v>
      </c>
      <c r="Q854" s="94">
        <v>3.5</v>
      </c>
      <c r="R854" s="94">
        <v>3.5</v>
      </c>
      <c r="S854" s="94">
        <v>3</v>
      </c>
      <c r="T854" s="94">
        <v>3</v>
      </c>
      <c r="U854" s="94">
        <v>3</v>
      </c>
      <c r="V854" s="94">
        <v>3</v>
      </c>
      <c r="W854" s="94">
        <v>3</v>
      </c>
      <c r="X854" s="94" t="s">
        <v>142</v>
      </c>
      <c r="Y854" s="94" t="s">
        <v>172</v>
      </c>
      <c r="Z854" s="94" t="s">
        <v>1871</v>
      </c>
      <c r="AA854" s="95" t="s">
        <v>382</v>
      </c>
      <c r="AB854" s="94" t="s">
        <v>144</v>
      </c>
      <c r="AC854" s="94"/>
      <c r="AD854" s="94" t="s">
        <v>1891</v>
      </c>
      <c r="AE854" s="93" t="s">
        <v>1672</v>
      </c>
    </row>
    <row r="855" spans="1:31" ht="45" hidden="1">
      <c r="A855" t="str">
        <f t="shared" si="53"/>
        <v>FEQUIG032022</v>
      </c>
      <c r="B855" t="str">
        <f t="shared" si="54"/>
        <v>FEQUIG032023</v>
      </c>
      <c r="C855" t="str">
        <f t="shared" si="55"/>
        <v>FEQUIG032024</v>
      </c>
      <c r="D855" t="str">
        <f t="shared" si="56"/>
        <v>FEQUIG032025</v>
      </c>
      <c r="E855" t="str">
        <f t="shared" si="56"/>
        <v>FEQUIG032026</v>
      </c>
      <c r="F855" t="str">
        <f t="shared" si="56"/>
        <v>FEQUIG032027</v>
      </c>
      <c r="G855" t="s">
        <v>1890</v>
      </c>
      <c r="H855" t="s">
        <v>1429</v>
      </c>
      <c r="I855" s="38" t="str">
        <f>VLOOKUP(J855,Planilha2!B:C,2,0)</f>
        <v>G03</v>
      </c>
      <c r="J855" s="93" t="s">
        <v>1677</v>
      </c>
      <c r="K855" s="93" t="s">
        <v>165</v>
      </c>
      <c r="L855" s="96" t="s">
        <v>1439</v>
      </c>
      <c r="M855" s="93" t="s">
        <v>717</v>
      </c>
      <c r="N855" s="93" t="s">
        <v>1431</v>
      </c>
      <c r="O855" s="94" t="s">
        <v>1563</v>
      </c>
      <c r="P855" s="93" t="s">
        <v>44</v>
      </c>
      <c r="Q855" s="94">
        <v>6.3</v>
      </c>
      <c r="R855" s="94">
        <v>6.1</v>
      </c>
      <c r="S855" s="94">
        <v>5.9</v>
      </c>
      <c r="T855" s="94">
        <v>5.7</v>
      </c>
      <c r="U855" s="94">
        <v>5.5</v>
      </c>
      <c r="V855" s="94">
        <v>5.5</v>
      </c>
      <c r="W855" s="94">
        <v>5.5</v>
      </c>
      <c r="X855" s="94" t="s">
        <v>142</v>
      </c>
      <c r="Y855" s="94" t="s">
        <v>172</v>
      </c>
      <c r="Z855" s="94" t="s">
        <v>1871</v>
      </c>
      <c r="AA855" s="95" t="s">
        <v>382</v>
      </c>
      <c r="AB855" s="94" t="s">
        <v>144</v>
      </c>
      <c r="AC855" s="94"/>
      <c r="AD855" s="94" t="s">
        <v>1891</v>
      </c>
      <c r="AE855" s="93" t="s">
        <v>1672</v>
      </c>
    </row>
    <row r="856" spans="1:31" ht="45" hidden="1">
      <c r="A856" t="str">
        <f t="shared" si="53"/>
        <v>FEQUIG042022</v>
      </c>
      <c r="B856" t="str">
        <f t="shared" si="54"/>
        <v>FEQUIG042023</v>
      </c>
      <c r="C856" t="str">
        <f t="shared" si="55"/>
        <v>FEQUIG042024</v>
      </c>
      <c r="D856" t="str">
        <f t="shared" si="56"/>
        <v>FEQUIG042025</v>
      </c>
      <c r="E856" t="str">
        <f t="shared" si="56"/>
        <v>FEQUIG042026</v>
      </c>
      <c r="F856" t="str">
        <f t="shared" si="56"/>
        <v>FEQUIG042027</v>
      </c>
      <c r="G856" t="s">
        <v>1890</v>
      </c>
      <c r="H856" t="s">
        <v>1429</v>
      </c>
      <c r="I856" s="38" t="str">
        <f>VLOOKUP(J856,Planilha2!B:C,2,0)</f>
        <v>G04</v>
      </c>
      <c r="J856" s="93" t="s">
        <v>1679</v>
      </c>
      <c r="K856" s="93" t="s">
        <v>145</v>
      </c>
      <c r="L856" s="93"/>
      <c r="M856" s="93" t="s">
        <v>717</v>
      </c>
      <c r="N856" s="93" t="s">
        <v>1431</v>
      </c>
      <c r="O856" s="94" t="s">
        <v>1566</v>
      </c>
      <c r="P856" s="93" t="s">
        <v>44</v>
      </c>
      <c r="Q856" s="94">
        <v>91.8</v>
      </c>
      <c r="R856" s="94">
        <v>90</v>
      </c>
      <c r="S856" s="94">
        <v>87</v>
      </c>
      <c r="T856" s="94">
        <v>84</v>
      </c>
      <c r="U856" s="94">
        <v>83.5</v>
      </c>
      <c r="V856" s="94">
        <v>83</v>
      </c>
      <c r="W856" s="94">
        <v>82.5</v>
      </c>
      <c r="X856" s="94" t="s">
        <v>363</v>
      </c>
      <c r="Y856" s="94" t="s">
        <v>172</v>
      </c>
      <c r="Z856" s="94" t="s">
        <v>1871</v>
      </c>
      <c r="AA856" s="95" t="s">
        <v>382</v>
      </c>
      <c r="AB856" s="94" t="s">
        <v>144</v>
      </c>
      <c r="AC856" s="94"/>
      <c r="AD856" s="94" t="s">
        <v>1891</v>
      </c>
      <c r="AE856" s="93" t="s">
        <v>1672</v>
      </c>
    </row>
    <row r="857" spans="1:31" ht="45" hidden="1">
      <c r="A857" t="str">
        <f t="shared" si="53"/>
        <v>FEQUIG052022</v>
      </c>
      <c r="B857" t="str">
        <f t="shared" si="54"/>
        <v>FEQUIG052023</v>
      </c>
      <c r="C857" t="str">
        <f t="shared" si="55"/>
        <v>FEQUIG052024</v>
      </c>
      <c r="D857" t="str">
        <f t="shared" si="56"/>
        <v>FEQUIG052025</v>
      </c>
      <c r="E857" t="str">
        <f t="shared" si="56"/>
        <v>FEQUIG052026</v>
      </c>
      <c r="F857" t="str">
        <f t="shared" si="56"/>
        <v>FEQUIG052027</v>
      </c>
      <c r="G857" t="s">
        <v>1890</v>
      </c>
      <c r="H857" t="s">
        <v>1429</v>
      </c>
      <c r="I857" s="38" t="str">
        <f>VLOOKUP(J857,Planilha2!B:C,2,0)</f>
        <v>G05</v>
      </c>
      <c r="J857" s="93" t="s">
        <v>1681</v>
      </c>
      <c r="K857" s="93" t="s">
        <v>165</v>
      </c>
      <c r="L857" s="96" t="s">
        <v>1439</v>
      </c>
      <c r="M857" s="93" t="s">
        <v>717</v>
      </c>
      <c r="N857" s="93" t="s">
        <v>1431</v>
      </c>
      <c r="O857" s="94" t="s">
        <v>1447</v>
      </c>
      <c r="P857" s="93" t="s">
        <v>44</v>
      </c>
      <c r="Q857" s="94">
        <v>91.8</v>
      </c>
      <c r="R857" s="94">
        <v>90</v>
      </c>
      <c r="S857" s="94">
        <v>87</v>
      </c>
      <c r="T857" s="94">
        <v>84</v>
      </c>
      <c r="U857" s="94">
        <v>83.5</v>
      </c>
      <c r="V857" s="94">
        <v>83</v>
      </c>
      <c r="W857" s="94">
        <v>82.5</v>
      </c>
      <c r="X857" s="94" t="s">
        <v>363</v>
      </c>
      <c r="Y857" s="94" t="s">
        <v>172</v>
      </c>
      <c r="Z857" s="94" t="s">
        <v>1892</v>
      </c>
      <c r="AA857" s="95" t="s">
        <v>382</v>
      </c>
      <c r="AB857" s="94" t="s">
        <v>144</v>
      </c>
      <c r="AC857" s="94"/>
      <c r="AD857" s="94" t="s">
        <v>1891</v>
      </c>
      <c r="AE857" s="93" t="s">
        <v>1672</v>
      </c>
    </row>
    <row r="858" spans="1:31" ht="45" hidden="1">
      <c r="A858" t="str">
        <f t="shared" si="53"/>
        <v>FEQUIExcluído2022</v>
      </c>
      <c r="B858" t="str">
        <f t="shared" si="54"/>
        <v>FEQUIExcluído2023</v>
      </c>
      <c r="C858" t="str">
        <f t="shared" si="55"/>
        <v>FEQUIExcluído2024</v>
      </c>
      <c r="D858" t="str">
        <f t="shared" si="56"/>
        <v>FEQUIExcluído2025</v>
      </c>
      <c r="E858" t="str">
        <f t="shared" si="56"/>
        <v>FEQUIExcluído2026</v>
      </c>
      <c r="F858" t="str">
        <f t="shared" si="56"/>
        <v>FEQUIExcluído2027</v>
      </c>
      <c r="G858" t="s">
        <v>1890</v>
      </c>
      <c r="H858" t="s">
        <v>1429</v>
      </c>
      <c r="I858" s="38" t="str">
        <f>VLOOKUP(J858,Planilha2!B:C,2,0)</f>
        <v>Excluído</v>
      </c>
      <c r="J858" s="93" t="s">
        <v>1449</v>
      </c>
      <c r="K858" s="93" t="s">
        <v>165</v>
      </c>
      <c r="L858" s="93" t="s">
        <v>1683</v>
      </c>
      <c r="M858" s="93" t="s">
        <v>1451</v>
      </c>
      <c r="N858" s="93" t="s">
        <v>1452</v>
      </c>
      <c r="O858" s="94" t="s">
        <v>1453</v>
      </c>
      <c r="P858" s="93" t="s">
        <v>44</v>
      </c>
      <c r="Q858" s="94">
        <v>0</v>
      </c>
      <c r="R858" s="94">
        <v>0</v>
      </c>
      <c r="S858" s="94">
        <v>0</v>
      </c>
      <c r="T858" s="94">
        <v>0</v>
      </c>
      <c r="U858" s="94">
        <v>0</v>
      </c>
      <c r="V858" s="94">
        <v>0</v>
      </c>
      <c r="W858" s="94">
        <v>0</v>
      </c>
      <c r="X858" s="94" t="s">
        <v>363</v>
      </c>
      <c r="Y858" s="94" t="s">
        <v>172</v>
      </c>
      <c r="Z858" s="94" t="s">
        <v>1485</v>
      </c>
      <c r="AA858" s="95" t="s">
        <v>382</v>
      </c>
      <c r="AB858" s="94" t="s">
        <v>630</v>
      </c>
      <c r="AC858" s="94"/>
      <c r="AD858" s="94" t="s">
        <v>1891</v>
      </c>
      <c r="AE858" s="93" t="s">
        <v>1672</v>
      </c>
    </row>
    <row r="859" spans="1:31" ht="45" hidden="1">
      <c r="A859" t="str">
        <f t="shared" si="53"/>
        <v>FEQUIG062022</v>
      </c>
      <c r="B859" t="str">
        <f t="shared" si="54"/>
        <v>FEQUIG062023</v>
      </c>
      <c r="C859" t="str">
        <f t="shared" si="55"/>
        <v>FEQUIG062024</v>
      </c>
      <c r="D859" t="str">
        <f t="shared" si="56"/>
        <v>FEQUIG062025</v>
      </c>
      <c r="E859" t="str">
        <f t="shared" si="56"/>
        <v>FEQUIG062026</v>
      </c>
      <c r="F859" t="str">
        <f t="shared" si="56"/>
        <v>FEQUIG062027</v>
      </c>
      <c r="G859" t="s">
        <v>1890</v>
      </c>
      <c r="H859" t="s">
        <v>1429</v>
      </c>
      <c r="I859" s="38" t="str">
        <f>VLOOKUP(J859,Planilha2!B:C,2,0)</f>
        <v>G06</v>
      </c>
      <c r="J859" s="93" t="s">
        <v>58</v>
      </c>
      <c r="K859" s="93" t="s">
        <v>145</v>
      </c>
      <c r="L859" s="93" t="s">
        <v>1685</v>
      </c>
      <c r="M859" s="93" t="s">
        <v>164</v>
      </c>
      <c r="N859" s="93" t="s">
        <v>1431</v>
      </c>
      <c r="O859" s="94" t="s">
        <v>1570</v>
      </c>
      <c r="P859" s="93" t="s">
        <v>44</v>
      </c>
      <c r="Q859" s="94">
        <v>24.4</v>
      </c>
      <c r="R859" s="94">
        <v>25</v>
      </c>
      <c r="S859" s="94">
        <v>26</v>
      </c>
      <c r="T859" s="94">
        <v>26.5</v>
      </c>
      <c r="U859" s="94">
        <v>27.5</v>
      </c>
      <c r="V859" s="94">
        <v>27.5</v>
      </c>
      <c r="W859" s="94">
        <v>27.5</v>
      </c>
      <c r="X859" s="94" t="s">
        <v>142</v>
      </c>
      <c r="Y859" s="94" t="s">
        <v>172</v>
      </c>
      <c r="Z859" s="94" t="s">
        <v>1871</v>
      </c>
      <c r="AA859" s="95" t="s">
        <v>382</v>
      </c>
      <c r="AB859" s="94" t="s">
        <v>144</v>
      </c>
      <c r="AC859" s="94"/>
      <c r="AD859" s="94" t="s">
        <v>1891</v>
      </c>
      <c r="AE859" s="93" t="s">
        <v>1672</v>
      </c>
    </row>
    <row r="860" spans="1:31" ht="60" hidden="1">
      <c r="A860" t="str">
        <f t="shared" si="53"/>
        <v>FEQUIG082022</v>
      </c>
      <c r="B860" t="str">
        <f t="shared" si="54"/>
        <v>FEQUIG082023</v>
      </c>
      <c r="C860" t="str">
        <f t="shared" si="55"/>
        <v>FEQUIG082024</v>
      </c>
      <c r="D860" t="str">
        <f t="shared" si="56"/>
        <v>FEQUIG082025</v>
      </c>
      <c r="E860" t="str">
        <f t="shared" si="56"/>
        <v>FEQUIG082026</v>
      </c>
      <c r="F860" t="str">
        <f t="shared" si="56"/>
        <v>FEQUIG082027</v>
      </c>
      <c r="G860" t="s">
        <v>1890</v>
      </c>
      <c r="H860" t="s">
        <v>1429</v>
      </c>
      <c r="I860" s="38" t="str">
        <f>VLOOKUP(J860,Planilha2!B:C,2,0)</f>
        <v>G08</v>
      </c>
      <c r="J860" s="93" t="s">
        <v>722</v>
      </c>
      <c r="K860" s="93" t="s">
        <v>145</v>
      </c>
      <c r="L860" s="93" t="s">
        <v>723</v>
      </c>
      <c r="M860" s="93" t="s">
        <v>185</v>
      </c>
      <c r="N860" s="93" t="s">
        <v>1431</v>
      </c>
      <c r="O860" s="94" t="s">
        <v>1607</v>
      </c>
      <c r="P860" s="93" t="s">
        <v>44</v>
      </c>
      <c r="Q860" s="94">
        <v>10.7</v>
      </c>
      <c r="R860" s="94">
        <v>10</v>
      </c>
      <c r="S860" s="94">
        <v>9</v>
      </c>
      <c r="T860" s="94">
        <v>10</v>
      </c>
      <c r="U860" s="94">
        <v>9</v>
      </c>
      <c r="V860" s="94">
        <v>8.5</v>
      </c>
      <c r="W860" s="94">
        <v>8.5</v>
      </c>
      <c r="X860" s="94" t="s">
        <v>142</v>
      </c>
      <c r="Y860" s="94" t="s">
        <v>172</v>
      </c>
      <c r="Z860" s="94" t="s">
        <v>1871</v>
      </c>
      <c r="AA860" s="95" t="s">
        <v>382</v>
      </c>
      <c r="AB860" s="94" t="s">
        <v>144</v>
      </c>
      <c r="AC860" s="94"/>
      <c r="AD860" s="94" t="s">
        <v>1891</v>
      </c>
      <c r="AE860" s="93" t="s">
        <v>1672</v>
      </c>
    </row>
    <row r="861" spans="1:31" ht="45" hidden="1">
      <c r="A861" t="str">
        <f t="shared" si="53"/>
        <v>FEQUIG152022</v>
      </c>
      <c r="B861" t="str">
        <f t="shared" si="54"/>
        <v>FEQUIG152023</v>
      </c>
      <c r="C861" t="str">
        <f t="shared" si="55"/>
        <v>FEQUIG152024</v>
      </c>
      <c r="D861" t="str">
        <f t="shared" si="56"/>
        <v>FEQUIG152025</v>
      </c>
      <c r="E861" t="str">
        <f t="shared" si="56"/>
        <v>FEQUIG152026</v>
      </c>
      <c r="F861" t="str">
        <f t="shared" si="56"/>
        <v>FEQUIG152027</v>
      </c>
      <c r="G861" t="s">
        <v>1890</v>
      </c>
      <c r="H861" t="s">
        <v>1429</v>
      </c>
      <c r="I861" s="38" t="str">
        <f>VLOOKUP(J861,Planilha2!B:C,2,0)</f>
        <v>G15</v>
      </c>
      <c r="J861" s="93" t="s">
        <v>743</v>
      </c>
      <c r="K861" s="93" t="s">
        <v>145</v>
      </c>
      <c r="L861" s="93" t="s">
        <v>744</v>
      </c>
      <c r="M861" s="93" t="s">
        <v>164</v>
      </c>
      <c r="N861" s="93" t="s">
        <v>1431</v>
      </c>
      <c r="O861" s="94" t="s">
        <v>1854</v>
      </c>
      <c r="P861" s="93" t="s">
        <v>44</v>
      </c>
      <c r="Q861" s="94">
        <v>100</v>
      </c>
      <c r="R861" s="94">
        <v>100</v>
      </c>
      <c r="S861" s="94">
        <v>100</v>
      </c>
      <c r="T861" s="94">
        <v>100</v>
      </c>
      <c r="U861" s="94">
        <v>100</v>
      </c>
      <c r="V861" s="94">
        <v>100</v>
      </c>
      <c r="W861" s="94">
        <v>100</v>
      </c>
      <c r="X861" s="94" t="s">
        <v>142</v>
      </c>
      <c r="Y861" s="94" t="s">
        <v>172</v>
      </c>
      <c r="Z861" s="94" t="s">
        <v>1871</v>
      </c>
      <c r="AA861" s="95" t="s">
        <v>382</v>
      </c>
      <c r="AB861" s="94" t="s">
        <v>144</v>
      </c>
      <c r="AC861" s="94"/>
      <c r="AD861" s="94" t="s">
        <v>1891</v>
      </c>
      <c r="AE861" s="93" t="s">
        <v>1672</v>
      </c>
    </row>
    <row r="862" spans="1:31" ht="45" hidden="1">
      <c r="A862" t="str">
        <f t="shared" si="53"/>
        <v>FEQUIG162022</v>
      </c>
      <c r="B862" t="str">
        <f t="shared" si="54"/>
        <v>FEQUIG162023</v>
      </c>
      <c r="C862" t="str">
        <f t="shared" si="55"/>
        <v>FEQUIG162024</v>
      </c>
      <c r="D862" t="str">
        <f t="shared" si="56"/>
        <v>FEQUIG162025</v>
      </c>
      <c r="E862" t="str">
        <f t="shared" si="56"/>
        <v>FEQUIG162026</v>
      </c>
      <c r="F862" t="str">
        <f t="shared" si="56"/>
        <v>FEQUIG162027</v>
      </c>
      <c r="G862" t="s">
        <v>1890</v>
      </c>
      <c r="H862" t="s">
        <v>1429</v>
      </c>
      <c r="I862" s="38" t="str">
        <f>VLOOKUP(J862,Planilha2!B:C,2,0)</f>
        <v>G16</v>
      </c>
      <c r="J862" s="93" t="s">
        <v>1457</v>
      </c>
      <c r="K862" s="93" t="s">
        <v>165</v>
      </c>
      <c r="L862" s="93" t="s">
        <v>747</v>
      </c>
      <c r="M862" s="93" t="s">
        <v>164</v>
      </c>
      <c r="N862" s="93" t="s">
        <v>631</v>
      </c>
      <c r="O862" s="94" t="s">
        <v>1458</v>
      </c>
      <c r="P862" s="93" t="s">
        <v>749</v>
      </c>
      <c r="Q862" s="94">
        <v>0</v>
      </c>
      <c r="R862" s="94">
        <v>0</v>
      </c>
      <c r="S862" s="94">
        <v>0</v>
      </c>
      <c r="T862" s="94">
        <v>1</v>
      </c>
      <c r="U862" s="94">
        <v>2</v>
      </c>
      <c r="V862" s="94">
        <v>3</v>
      </c>
      <c r="W862" s="94">
        <v>3</v>
      </c>
      <c r="X862" s="94" t="s">
        <v>363</v>
      </c>
      <c r="Y862" s="94" t="s">
        <v>172</v>
      </c>
      <c r="Z862" s="94" t="s">
        <v>1441</v>
      </c>
      <c r="AA862" s="95" t="s">
        <v>382</v>
      </c>
      <c r="AB862" s="94" t="s">
        <v>630</v>
      </c>
      <c r="AC862" s="94"/>
      <c r="AD862" s="94" t="s">
        <v>1891</v>
      </c>
      <c r="AE862" s="93" t="s">
        <v>1672</v>
      </c>
    </row>
    <row r="863" spans="1:31" ht="45" hidden="1">
      <c r="A863" t="str">
        <f t="shared" si="53"/>
        <v>FEQUIG092022</v>
      </c>
      <c r="B863" t="str">
        <f t="shared" si="54"/>
        <v>FEQUIG092023</v>
      </c>
      <c r="C863" t="str">
        <f t="shared" si="55"/>
        <v>FEQUIG092024</v>
      </c>
      <c r="D863" t="str">
        <f t="shared" si="56"/>
        <v>FEQUIG092025</v>
      </c>
      <c r="E863" t="str">
        <f t="shared" si="56"/>
        <v>FEQUIG092026</v>
      </c>
      <c r="F863" t="str">
        <f t="shared" si="56"/>
        <v>FEQUIG092027</v>
      </c>
      <c r="G863" t="s">
        <v>1890</v>
      </c>
      <c r="H863" t="s">
        <v>1429</v>
      </c>
      <c r="I863" s="38" t="str">
        <f>VLOOKUP(J863,Planilha2!B:C,2,0)</f>
        <v>G09</v>
      </c>
      <c r="J863" s="93" t="s">
        <v>66</v>
      </c>
      <c r="K863" s="93" t="s">
        <v>145</v>
      </c>
      <c r="L863" s="93" t="s">
        <v>1689</v>
      </c>
      <c r="M863" s="93" t="s">
        <v>164</v>
      </c>
      <c r="N863" s="93" t="s">
        <v>631</v>
      </c>
      <c r="O863" s="94" t="s">
        <v>1611</v>
      </c>
      <c r="P863" s="93" t="s">
        <v>69</v>
      </c>
      <c r="Q863" s="94">
        <v>4</v>
      </c>
      <c r="R863" s="94">
        <v>4</v>
      </c>
      <c r="S863" s="94">
        <v>4</v>
      </c>
      <c r="T863" s="94">
        <v>4</v>
      </c>
      <c r="U863" s="94">
        <v>4</v>
      </c>
      <c r="V863" s="94">
        <v>4</v>
      </c>
      <c r="W863" s="94">
        <v>4.5</v>
      </c>
      <c r="X863" s="94" t="s">
        <v>142</v>
      </c>
      <c r="Y863" s="94" t="s">
        <v>172</v>
      </c>
      <c r="Z863" s="94" t="s">
        <v>1871</v>
      </c>
      <c r="AA863" s="95" t="s">
        <v>382</v>
      </c>
      <c r="AB863" s="94" t="s">
        <v>144</v>
      </c>
      <c r="AC863" s="94"/>
      <c r="AD863" s="94" t="s">
        <v>1891</v>
      </c>
      <c r="AE863" s="93" t="s">
        <v>1672</v>
      </c>
    </row>
    <row r="864" spans="1:31" ht="45" hidden="1">
      <c r="A864" t="str">
        <f t="shared" si="53"/>
        <v>FEQUIG112022</v>
      </c>
      <c r="B864" t="str">
        <f t="shared" si="54"/>
        <v>FEQUIG112023</v>
      </c>
      <c r="C864" t="str">
        <f t="shared" si="55"/>
        <v>FEQUIG112024</v>
      </c>
      <c r="D864" t="str">
        <f t="shared" si="56"/>
        <v>FEQUIG112025</v>
      </c>
      <c r="E864" t="str">
        <f t="shared" si="56"/>
        <v>FEQUIG112026</v>
      </c>
      <c r="F864" t="str">
        <f t="shared" si="56"/>
        <v>FEQUIG112027</v>
      </c>
      <c r="G864" t="s">
        <v>1890</v>
      </c>
      <c r="H864" t="s">
        <v>1429</v>
      </c>
      <c r="I864" s="38" t="str">
        <f>VLOOKUP(J864,Planilha2!B:C,2,0)</f>
        <v>G11</v>
      </c>
      <c r="J864" s="93" t="s">
        <v>71</v>
      </c>
      <c r="K864" s="93" t="s">
        <v>145</v>
      </c>
      <c r="L864" s="93" t="s">
        <v>1689</v>
      </c>
      <c r="M864" s="93" t="s">
        <v>164</v>
      </c>
      <c r="N864" s="93" t="s">
        <v>631</v>
      </c>
      <c r="O864" s="94" t="s">
        <v>1854</v>
      </c>
      <c r="P864" s="93" t="s">
        <v>69</v>
      </c>
      <c r="Q864" s="94">
        <v>4</v>
      </c>
      <c r="R864" s="94">
        <v>4</v>
      </c>
      <c r="S864" s="94">
        <v>4</v>
      </c>
      <c r="T864" s="94">
        <v>4</v>
      </c>
      <c r="U864" s="94">
        <v>4</v>
      </c>
      <c r="V864" s="94">
        <v>4</v>
      </c>
      <c r="W864" s="94">
        <v>4</v>
      </c>
      <c r="X864" s="94" t="s">
        <v>142</v>
      </c>
      <c r="Y864" s="94" t="s">
        <v>172</v>
      </c>
      <c r="Z864" s="94" t="s">
        <v>1871</v>
      </c>
      <c r="AA864" s="95" t="s">
        <v>382</v>
      </c>
      <c r="AB864" s="94" t="s">
        <v>144</v>
      </c>
      <c r="AC864" s="94"/>
      <c r="AD864" s="94" t="s">
        <v>1891</v>
      </c>
      <c r="AE864" s="93" t="s">
        <v>1672</v>
      </c>
    </row>
    <row r="865" spans="1:31" ht="45" hidden="1">
      <c r="A865" t="str">
        <f t="shared" si="53"/>
        <v>FEQUIG172022</v>
      </c>
      <c r="B865" t="str">
        <f t="shared" si="54"/>
        <v>FEQUIG172023</v>
      </c>
      <c r="C865" t="str">
        <f t="shared" si="55"/>
        <v>FEQUIG172024</v>
      </c>
      <c r="D865" t="str">
        <f t="shared" si="56"/>
        <v>FEQUIG172025</v>
      </c>
      <c r="E865" t="str">
        <f t="shared" si="56"/>
        <v>FEQUIG172026</v>
      </c>
      <c r="F865" t="str">
        <f t="shared" si="56"/>
        <v>FEQUIG172027</v>
      </c>
      <c r="G865" t="s">
        <v>1890</v>
      </c>
      <c r="H865" t="s">
        <v>1429</v>
      </c>
      <c r="I865" s="38" t="str">
        <f>VLOOKUP(J865,Planilha2!B:C,2,0)</f>
        <v>G17</v>
      </c>
      <c r="J865" s="93" t="s">
        <v>750</v>
      </c>
      <c r="K865" s="93" t="s">
        <v>165</v>
      </c>
      <c r="L865" s="93" t="s">
        <v>1691</v>
      </c>
      <c r="M865" s="93" t="s">
        <v>164</v>
      </c>
      <c r="N865" s="93" t="s">
        <v>1452</v>
      </c>
      <c r="O865" s="94" t="s">
        <v>1461</v>
      </c>
      <c r="P865" s="93" t="s">
        <v>44</v>
      </c>
      <c r="Q865" s="94">
        <v>8.1999999999999993</v>
      </c>
      <c r="R865" s="94">
        <v>9</v>
      </c>
      <c r="S865" s="94">
        <v>9</v>
      </c>
      <c r="T865" s="94">
        <v>9.5</v>
      </c>
      <c r="U865" s="94">
        <v>9.5</v>
      </c>
      <c r="V865" s="94">
        <v>10.5</v>
      </c>
      <c r="W865" s="94">
        <v>10.5</v>
      </c>
      <c r="X865" s="94" t="s">
        <v>142</v>
      </c>
      <c r="Y865" s="94" t="s">
        <v>172</v>
      </c>
      <c r="Z865" s="94" t="s">
        <v>1871</v>
      </c>
      <c r="AA865" s="95" t="s">
        <v>382</v>
      </c>
      <c r="AB865" s="94" t="s">
        <v>630</v>
      </c>
      <c r="AC865" s="94" t="s">
        <v>144</v>
      </c>
      <c r="AD865" s="94" t="s">
        <v>1891</v>
      </c>
      <c r="AE865" s="93" t="s">
        <v>1672</v>
      </c>
    </row>
    <row r="866" spans="1:31" ht="45">
      <c r="A866" t="str">
        <f t="shared" si="53"/>
        <v>FEQUIEC012022</v>
      </c>
      <c r="B866" t="str">
        <f t="shared" si="54"/>
        <v>FEQUIEC012023</v>
      </c>
      <c r="C866" t="str">
        <f t="shared" si="55"/>
        <v>FEQUIEC012024</v>
      </c>
      <c r="D866" t="str">
        <f t="shared" si="56"/>
        <v>FEQUIEC012025</v>
      </c>
      <c r="E866" t="str">
        <f t="shared" si="56"/>
        <v>FEQUIEC012026</v>
      </c>
      <c r="F866" t="str">
        <f t="shared" si="56"/>
        <v>FEQUIEC012027</v>
      </c>
      <c r="G866" t="s">
        <v>1890</v>
      </c>
      <c r="H866" t="s">
        <v>1429</v>
      </c>
      <c r="I866" s="38" t="str">
        <f>VLOOKUP(J866,Planilha2!B:C,2,0)</f>
        <v>EC01</v>
      </c>
      <c r="J866" s="93" t="s">
        <v>378</v>
      </c>
      <c r="K866" s="93" t="s">
        <v>145</v>
      </c>
      <c r="L866" s="93" t="s">
        <v>379</v>
      </c>
      <c r="M866" s="93" t="s">
        <v>381</v>
      </c>
      <c r="N866" s="93" t="s">
        <v>385</v>
      </c>
      <c r="O866" s="94" t="s">
        <v>1572</v>
      </c>
      <c r="P866" s="93" t="s">
        <v>44</v>
      </c>
      <c r="Q866" s="94">
        <v>17</v>
      </c>
      <c r="R866" s="94">
        <v>19</v>
      </c>
      <c r="S866" s="94">
        <v>20.5</v>
      </c>
      <c r="T866" s="94">
        <v>24</v>
      </c>
      <c r="U866" s="94">
        <v>27.5</v>
      </c>
      <c r="V866" s="94">
        <v>31</v>
      </c>
      <c r="W866" s="94">
        <v>35</v>
      </c>
      <c r="X866" s="94" t="s">
        <v>142</v>
      </c>
      <c r="Y866" s="94" t="s">
        <v>172</v>
      </c>
      <c r="Z866" s="94" t="s">
        <v>1893</v>
      </c>
      <c r="AA866" s="95" t="s">
        <v>382</v>
      </c>
      <c r="AB866" s="94" t="s">
        <v>630</v>
      </c>
      <c r="AC866" s="94" t="s">
        <v>144</v>
      </c>
      <c r="AD866" s="94" t="s">
        <v>1891</v>
      </c>
      <c r="AE866" s="93" t="s">
        <v>1672</v>
      </c>
    </row>
    <row r="867" spans="1:31" ht="45" hidden="1">
      <c r="A867" t="str">
        <f t="shared" si="53"/>
        <v>FEQUIExcluído2022</v>
      </c>
      <c r="B867" t="str">
        <f t="shared" si="54"/>
        <v>FEQUIExcluído2023</v>
      </c>
      <c r="C867" t="str">
        <f t="shared" si="55"/>
        <v>FEQUIExcluído2024</v>
      </c>
      <c r="D867" t="str">
        <f t="shared" si="56"/>
        <v>FEQUIExcluído2025</v>
      </c>
      <c r="E867" t="str">
        <f t="shared" si="56"/>
        <v>FEQUIExcluído2026</v>
      </c>
      <c r="F867" t="str">
        <f t="shared" si="56"/>
        <v>FEQUIExcluído2027</v>
      </c>
      <c r="G867" t="s">
        <v>1890</v>
      </c>
      <c r="H867" t="s">
        <v>1429</v>
      </c>
      <c r="I867" s="38" t="str">
        <f>VLOOKUP(J867,Planilha2!B:C,2,0)</f>
        <v>Excluído</v>
      </c>
      <c r="J867" s="93" t="s">
        <v>1464</v>
      </c>
      <c r="K867" s="93" t="s">
        <v>165</v>
      </c>
      <c r="L867" s="93" t="s">
        <v>1693</v>
      </c>
      <c r="M867" s="93" t="s">
        <v>164</v>
      </c>
      <c r="N867" s="93" t="s">
        <v>1452</v>
      </c>
      <c r="O867" s="94" t="s">
        <v>1875</v>
      </c>
      <c r="P867" s="93" t="s">
        <v>44</v>
      </c>
      <c r="Q867" s="122">
        <v>0.6</v>
      </c>
      <c r="R867" s="122">
        <v>0.6</v>
      </c>
      <c r="S867" s="122">
        <v>0.6</v>
      </c>
      <c r="T867" s="122">
        <v>0.6</v>
      </c>
      <c r="U867" s="122">
        <v>0.6</v>
      </c>
      <c r="V867" s="122">
        <v>0.6</v>
      </c>
      <c r="W867" s="122">
        <v>0.6</v>
      </c>
      <c r="X867" s="94" t="s">
        <v>142</v>
      </c>
      <c r="Y867" s="94" t="s">
        <v>1471</v>
      </c>
      <c r="Z867" s="94" t="s">
        <v>1103</v>
      </c>
      <c r="AA867" s="95" t="s">
        <v>382</v>
      </c>
      <c r="AB867" s="94" t="s">
        <v>630</v>
      </c>
      <c r="AC867" s="94"/>
      <c r="AD867" s="94" t="s">
        <v>1891</v>
      </c>
      <c r="AE867" s="93" t="s">
        <v>1672</v>
      </c>
    </row>
    <row r="868" spans="1:31" ht="60" hidden="1">
      <c r="A868" t="str">
        <f t="shared" si="53"/>
        <v>FEQUIG192022</v>
      </c>
      <c r="B868" t="str">
        <f t="shared" si="54"/>
        <v>FEQUIG192023</v>
      </c>
      <c r="C868" t="str">
        <f t="shared" si="55"/>
        <v>FEQUIG192024</v>
      </c>
      <c r="D868" t="str">
        <f t="shared" si="56"/>
        <v>FEQUIG192025</v>
      </c>
      <c r="E868" t="str">
        <f t="shared" si="56"/>
        <v>FEQUIG192026</v>
      </c>
      <c r="F868" t="str">
        <f t="shared" si="56"/>
        <v>FEQUIG192027</v>
      </c>
      <c r="G868" t="s">
        <v>1890</v>
      </c>
      <c r="H868" t="s">
        <v>1429</v>
      </c>
      <c r="I868" s="38" t="str">
        <f>VLOOKUP(J868,Planilha2!B:C,2,0)</f>
        <v>G19</v>
      </c>
      <c r="J868" s="93" t="s">
        <v>759</v>
      </c>
      <c r="K868" s="93" t="s">
        <v>165</v>
      </c>
      <c r="L868" s="93" t="s">
        <v>1694</v>
      </c>
      <c r="M868" s="93" t="s">
        <v>164</v>
      </c>
      <c r="N868" s="93" t="s">
        <v>1452</v>
      </c>
      <c r="O868" s="94" t="s">
        <v>1468</v>
      </c>
      <c r="P868" s="93" t="s">
        <v>44</v>
      </c>
      <c r="Q868" s="94">
        <v>100</v>
      </c>
      <c r="R868" s="94">
        <v>100</v>
      </c>
      <c r="S868" s="94">
        <v>100</v>
      </c>
      <c r="T868" s="94">
        <v>100</v>
      </c>
      <c r="U868" s="94">
        <v>100</v>
      </c>
      <c r="V868" s="94">
        <v>100</v>
      </c>
      <c r="W868" s="94">
        <v>100</v>
      </c>
      <c r="X868" s="94" t="s">
        <v>171</v>
      </c>
      <c r="Y868" s="94" t="s">
        <v>172</v>
      </c>
      <c r="Z868" s="94" t="s">
        <v>1894</v>
      </c>
      <c r="AA868" s="95" t="s">
        <v>382</v>
      </c>
      <c r="AB868" s="94" t="s">
        <v>630</v>
      </c>
      <c r="AC868" s="94"/>
      <c r="AD868" s="94" t="s">
        <v>1891</v>
      </c>
      <c r="AE868" s="93" t="s">
        <v>1672</v>
      </c>
    </row>
    <row r="869" spans="1:31" ht="45" hidden="1">
      <c r="A869" t="str">
        <f t="shared" si="53"/>
        <v>FEQUIG182022</v>
      </c>
      <c r="B869" t="str">
        <f t="shared" si="54"/>
        <v>FEQUIG182023</v>
      </c>
      <c r="C869" t="str">
        <f t="shared" si="55"/>
        <v>FEQUIG182024</v>
      </c>
      <c r="D869" t="str">
        <f t="shared" si="56"/>
        <v>FEQUIG182025</v>
      </c>
      <c r="E869" t="str">
        <f t="shared" si="56"/>
        <v>FEQUIG182026</v>
      </c>
      <c r="F869" t="str">
        <f t="shared" si="56"/>
        <v>FEQUIG182027</v>
      </c>
      <c r="G869" t="s">
        <v>1890</v>
      </c>
      <c r="H869" t="s">
        <v>1429</v>
      </c>
      <c r="I869" s="38" t="str">
        <f>VLOOKUP(J869,Planilha2!B:C,2,0)</f>
        <v>G18</v>
      </c>
      <c r="J869" s="93" t="s">
        <v>1696</v>
      </c>
      <c r="K869" s="93" t="s">
        <v>165</v>
      </c>
      <c r="L869" s="93" t="s">
        <v>1697</v>
      </c>
      <c r="M869" s="93" t="s">
        <v>164</v>
      </c>
      <c r="N869" s="93" t="s">
        <v>1452</v>
      </c>
      <c r="O869" s="94" t="s">
        <v>1470</v>
      </c>
      <c r="P869" s="93" t="s">
        <v>994</v>
      </c>
      <c r="Q869" s="94">
        <v>100</v>
      </c>
      <c r="R869" s="94">
        <v>100</v>
      </c>
      <c r="S869" s="94">
        <v>100</v>
      </c>
      <c r="T869" s="94">
        <v>100</v>
      </c>
      <c r="U869" s="94">
        <v>100</v>
      </c>
      <c r="V869" s="94">
        <v>100</v>
      </c>
      <c r="W869" s="94">
        <v>100</v>
      </c>
      <c r="X869" s="94" t="s">
        <v>171</v>
      </c>
      <c r="Y869" s="94" t="s">
        <v>172</v>
      </c>
      <c r="Z869" s="94" t="s">
        <v>1895</v>
      </c>
      <c r="AA869" s="95" t="s">
        <v>382</v>
      </c>
      <c r="AB869" s="94" t="s">
        <v>630</v>
      </c>
      <c r="AC869" s="94"/>
      <c r="AD869" s="94" t="s">
        <v>1891</v>
      </c>
      <c r="AE869" s="93" t="s">
        <v>1672</v>
      </c>
    </row>
    <row r="870" spans="1:31" ht="45" hidden="1">
      <c r="A870" t="str">
        <f t="shared" si="53"/>
        <v>FEQUIG202022</v>
      </c>
      <c r="B870" t="str">
        <f t="shared" si="54"/>
        <v>FEQUIG202023</v>
      </c>
      <c r="C870" t="str">
        <f t="shared" si="55"/>
        <v>FEQUIG202024</v>
      </c>
      <c r="D870" t="str">
        <f t="shared" si="56"/>
        <v>FEQUIG202025</v>
      </c>
      <c r="E870" t="str">
        <f t="shared" si="56"/>
        <v>FEQUIG202026</v>
      </c>
      <c r="F870" t="str">
        <f t="shared" si="56"/>
        <v>FEQUIG202027</v>
      </c>
      <c r="G870" t="s">
        <v>1890</v>
      </c>
      <c r="H870" t="s">
        <v>1429</v>
      </c>
      <c r="I870" s="38" t="str">
        <f>VLOOKUP(J870,Planilha2!B:C,2,0)</f>
        <v>G20</v>
      </c>
      <c r="J870" s="93" t="s">
        <v>762</v>
      </c>
      <c r="K870" s="93" t="s">
        <v>165</v>
      </c>
      <c r="L870" s="93" t="s">
        <v>1699</v>
      </c>
      <c r="M870" s="93" t="s">
        <v>164</v>
      </c>
      <c r="N870" s="93" t="s">
        <v>1452</v>
      </c>
      <c r="O870" s="94" t="s">
        <v>1474</v>
      </c>
      <c r="P870" s="93" t="s">
        <v>994</v>
      </c>
      <c r="Q870" s="94">
        <v>100</v>
      </c>
      <c r="R870" s="94">
        <v>100</v>
      </c>
      <c r="S870" s="94">
        <v>100</v>
      </c>
      <c r="T870" s="94">
        <v>100</v>
      </c>
      <c r="U870" s="94">
        <v>100</v>
      </c>
      <c r="V870" s="94">
        <v>100</v>
      </c>
      <c r="W870" s="94">
        <v>100</v>
      </c>
      <c r="X870" s="94" t="s">
        <v>171</v>
      </c>
      <c r="Y870" s="94" t="s">
        <v>172</v>
      </c>
      <c r="Z870" s="94" t="s">
        <v>1896</v>
      </c>
      <c r="AA870" s="95" t="s">
        <v>382</v>
      </c>
      <c r="AB870" s="94" t="s">
        <v>630</v>
      </c>
      <c r="AC870" s="94"/>
      <c r="AD870" s="94" t="s">
        <v>1891</v>
      </c>
      <c r="AE870" s="93" t="s">
        <v>1672</v>
      </c>
    </row>
    <row r="871" spans="1:31" ht="45" hidden="1">
      <c r="A871" t="str">
        <f t="shared" si="53"/>
        <v>FEQUIPP022022</v>
      </c>
      <c r="B871" t="str">
        <f t="shared" si="54"/>
        <v>FEQUIPP022023</v>
      </c>
      <c r="C871" t="str">
        <f t="shared" si="55"/>
        <v>FEQUIPP022024</v>
      </c>
      <c r="D871" t="str">
        <f t="shared" si="56"/>
        <v>FEQUIPP022025</v>
      </c>
      <c r="E871" t="str">
        <f t="shared" si="56"/>
        <v>FEQUIPP022026</v>
      </c>
      <c r="F871" t="str">
        <f t="shared" si="56"/>
        <v>FEQUIPP022027</v>
      </c>
      <c r="G871" t="s">
        <v>1890</v>
      </c>
      <c r="H871" t="s">
        <v>1476</v>
      </c>
      <c r="I871" s="38" t="str">
        <f>VLOOKUP(J871,Planilha2!B:C,2,0)</f>
        <v>PP02</v>
      </c>
      <c r="J871" s="93" t="s">
        <v>1701</v>
      </c>
      <c r="K871" s="93" t="s">
        <v>145</v>
      </c>
      <c r="L871" s="93" t="s">
        <v>1038</v>
      </c>
      <c r="M871" s="93" t="s">
        <v>1040</v>
      </c>
      <c r="N871" s="93" t="s">
        <v>1478</v>
      </c>
      <c r="O871" s="97" t="s">
        <v>1479</v>
      </c>
      <c r="P871" s="93" t="s">
        <v>69</v>
      </c>
      <c r="Q871" s="98">
        <v>4.5</v>
      </c>
      <c r="R871" s="98">
        <v>5</v>
      </c>
      <c r="S871" s="98">
        <v>5</v>
      </c>
      <c r="T871" s="98">
        <v>5</v>
      </c>
      <c r="U871" s="98">
        <v>5.5</v>
      </c>
      <c r="V871" s="98">
        <v>5.5</v>
      </c>
      <c r="W871" s="98">
        <v>5.5</v>
      </c>
      <c r="X871" s="94" t="s">
        <v>142</v>
      </c>
      <c r="Y871" s="94" t="s">
        <v>172</v>
      </c>
      <c r="Z871" s="94" t="s">
        <v>1897</v>
      </c>
      <c r="AA871" s="95" t="s">
        <v>382</v>
      </c>
      <c r="AB871" s="94" t="s">
        <v>144</v>
      </c>
      <c r="AC871" s="94"/>
      <c r="AD871" s="94" t="s">
        <v>1891</v>
      </c>
      <c r="AE871" s="93" t="s">
        <v>1030</v>
      </c>
    </row>
    <row r="872" spans="1:31" ht="45" hidden="1">
      <c r="A872" t="str">
        <f t="shared" si="53"/>
        <v>FEQUIPP032022</v>
      </c>
      <c r="B872" t="str">
        <f t="shared" si="54"/>
        <v>FEQUIPP032023</v>
      </c>
      <c r="C872" t="str">
        <f t="shared" si="55"/>
        <v>FEQUIPP032024</v>
      </c>
      <c r="D872" t="str">
        <f t="shared" si="56"/>
        <v>FEQUIPP032025</v>
      </c>
      <c r="E872" t="str">
        <f t="shared" si="56"/>
        <v>FEQUIPP032026</v>
      </c>
      <c r="F872" t="str">
        <f t="shared" si="56"/>
        <v>FEQUIPP032027</v>
      </c>
      <c r="G872" t="s">
        <v>1890</v>
      </c>
      <c r="H872" t="s">
        <v>1476</v>
      </c>
      <c r="I872" s="38" t="str">
        <f>VLOOKUP(J872,Planilha2!B:C,2,0)</f>
        <v>PP03</v>
      </c>
      <c r="J872" s="93" t="s">
        <v>1704</v>
      </c>
      <c r="K872" s="93" t="s">
        <v>145</v>
      </c>
      <c r="L872" s="93" t="s">
        <v>1705</v>
      </c>
      <c r="M872" s="93" t="s">
        <v>139</v>
      </c>
      <c r="N872" s="93" t="s">
        <v>1478</v>
      </c>
      <c r="O872" s="97" t="s">
        <v>1484</v>
      </c>
      <c r="P872" s="93" t="s">
        <v>309</v>
      </c>
      <c r="Q872" s="98">
        <v>131</v>
      </c>
      <c r="R872" s="98">
        <v>141</v>
      </c>
      <c r="S872" s="98">
        <v>153</v>
      </c>
      <c r="T872" s="98">
        <v>160</v>
      </c>
      <c r="U872" s="98">
        <v>167</v>
      </c>
      <c r="V872" s="98">
        <v>167</v>
      </c>
      <c r="W872" s="98">
        <v>167</v>
      </c>
      <c r="X872" s="94" t="s">
        <v>142</v>
      </c>
      <c r="Y872" s="94" t="s">
        <v>172</v>
      </c>
      <c r="Z872" s="94" t="s">
        <v>1898</v>
      </c>
      <c r="AA872" s="95" t="s">
        <v>382</v>
      </c>
      <c r="AB872" s="94" t="s">
        <v>144</v>
      </c>
      <c r="AC872" s="94"/>
      <c r="AD872" s="94" t="s">
        <v>1891</v>
      </c>
      <c r="AE872" s="93" t="s">
        <v>1030</v>
      </c>
    </row>
    <row r="873" spans="1:31" ht="45" hidden="1">
      <c r="A873" t="str">
        <f t="shared" si="53"/>
        <v>FEQUIPP012022</v>
      </c>
      <c r="B873" t="str">
        <f t="shared" si="54"/>
        <v>FEQUIPP012023</v>
      </c>
      <c r="C873" t="str">
        <f t="shared" si="55"/>
        <v>FEQUIPP012024</v>
      </c>
      <c r="D873" t="str">
        <f t="shared" si="56"/>
        <v>FEQUIPP012025</v>
      </c>
      <c r="E873" t="str">
        <f t="shared" si="56"/>
        <v>FEQUIPP012026</v>
      </c>
      <c r="F873" t="str">
        <f t="shared" si="56"/>
        <v>FEQUIPP012027</v>
      </c>
      <c r="G873" t="s">
        <v>1890</v>
      </c>
      <c r="H873" t="s">
        <v>1476</v>
      </c>
      <c r="I873" s="38" t="str">
        <f>VLOOKUP(J873,Planilha2!B:C,2,0)</f>
        <v>PP01</v>
      </c>
      <c r="J873" s="93" t="s">
        <v>1706</v>
      </c>
      <c r="K873" s="93" t="s">
        <v>145</v>
      </c>
      <c r="L873" s="93" t="s">
        <v>1707</v>
      </c>
      <c r="M873" s="93" t="s">
        <v>139</v>
      </c>
      <c r="N873" s="93" t="s">
        <v>1036</v>
      </c>
      <c r="O873" s="97" t="s">
        <v>1488</v>
      </c>
      <c r="P873" s="93" t="s">
        <v>994</v>
      </c>
      <c r="Q873" s="98">
        <v>3</v>
      </c>
      <c r="R873" s="98">
        <v>3</v>
      </c>
      <c r="S873" s="98">
        <v>4</v>
      </c>
      <c r="T873" s="98">
        <v>4</v>
      </c>
      <c r="U873" s="98">
        <v>4</v>
      </c>
      <c r="V873" s="98">
        <v>4</v>
      </c>
      <c r="W873" s="98">
        <v>4</v>
      </c>
      <c r="X873" s="94" t="s">
        <v>142</v>
      </c>
      <c r="Y873" s="94" t="s">
        <v>172</v>
      </c>
      <c r="Z873" s="94" t="s">
        <v>1471</v>
      </c>
      <c r="AA873" s="95" t="s">
        <v>382</v>
      </c>
      <c r="AB873" s="94" t="s">
        <v>144</v>
      </c>
      <c r="AC873" s="94"/>
      <c r="AD873" s="94" t="s">
        <v>1891</v>
      </c>
      <c r="AE873" s="93" t="s">
        <v>1030</v>
      </c>
    </row>
    <row r="874" spans="1:31" ht="45" hidden="1">
      <c r="A874" t="str">
        <f t="shared" si="53"/>
        <v>FEQUIExcluído2022</v>
      </c>
      <c r="B874" t="str">
        <f t="shared" si="54"/>
        <v>FEQUIExcluído2023</v>
      </c>
      <c r="C874" t="str">
        <f t="shared" si="55"/>
        <v>FEQUIExcluído2024</v>
      </c>
      <c r="D874" t="str">
        <f t="shared" si="56"/>
        <v>FEQUIExcluído2025</v>
      </c>
      <c r="E874" t="str">
        <f t="shared" si="56"/>
        <v>FEQUIExcluído2026</v>
      </c>
      <c r="F874" t="str">
        <f t="shared" si="56"/>
        <v>FEQUIExcluído2027</v>
      </c>
      <c r="G874" t="s">
        <v>1890</v>
      </c>
      <c r="H874" t="s">
        <v>1476</v>
      </c>
      <c r="I874" s="38" t="str">
        <f>VLOOKUP(J874,Planilha2!B:C,2,0)</f>
        <v>Excluído</v>
      </c>
      <c r="J874" s="93" t="s">
        <v>1489</v>
      </c>
      <c r="K874" s="93" t="s">
        <v>165</v>
      </c>
      <c r="L874" s="93" t="s">
        <v>1490</v>
      </c>
      <c r="M874" s="93" t="s">
        <v>139</v>
      </c>
      <c r="N874" s="93" t="s">
        <v>1036</v>
      </c>
      <c r="O874" s="97"/>
      <c r="P874" s="93" t="s">
        <v>1070</v>
      </c>
      <c r="Q874" s="98"/>
      <c r="R874" s="98"/>
      <c r="S874" s="98"/>
      <c r="T874" s="98"/>
      <c r="U874" s="98"/>
      <c r="V874" s="98"/>
      <c r="W874" s="98"/>
      <c r="X874" s="94"/>
      <c r="Y874" s="94"/>
      <c r="Z874" s="94"/>
      <c r="AA874" s="95" t="s">
        <v>382</v>
      </c>
      <c r="AB874" s="94"/>
      <c r="AC874" s="94"/>
      <c r="AD874" s="94"/>
      <c r="AE874" s="93" t="s">
        <v>1030</v>
      </c>
    </row>
    <row r="875" spans="1:31" ht="45" hidden="1">
      <c r="A875" t="str">
        <f t="shared" si="53"/>
        <v>FEQUIExcluído2022</v>
      </c>
      <c r="B875" t="str">
        <f t="shared" si="54"/>
        <v>FEQUIExcluído2023</v>
      </c>
      <c r="C875" t="str">
        <f t="shared" si="55"/>
        <v>FEQUIExcluído2024</v>
      </c>
      <c r="D875" t="str">
        <f t="shared" si="56"/>
        <v>FEQUIExcluído2025</v>
      </c>
      <c r="E875" t="str">
        <f t="shared" si="56"/>
        <v>FEQUIExcluído2026</v>
      </c>
      <c r="F875" t="str">
        <f t="shared" si="56"/>
        <v>FEQUIExcluído2027</v>
      </c>
      <c r="G875" t="s">
        <v>1890</v>
      </c>
      <c r="H875" t="s">
        <v>1476</v>
      </c>
      <c r="I875" s="38" t="str">
        <f>VLOOKUP(J875,Planilha2!B:C,2,0)</f>
        <v>Excluído</v>
      </c>
      <c r="J875" s="93" t="s">
        <v>1493</v>
      </c>
      <c r="K875" s="93" t="s">
        <v>165</v>
      </c>
      <c r="L875" s="93" t="s">
        <v>1494</v>
      </c>
      <c r="M875" s="93" t="s">
        <v>139</v>
      </c>
      <c r="N875" s="93" t="s">
        <v>1036</v>
      </c>
      <c r="O875" s="97"/>
      <c r="P875" s="93" t="s">
        <v>1070</v>
      </c>
      <c r="Q875" s="98"/>
      <c r="R875" s="98"/>
      <c r="S875" s="98"/>
      <c r="T875" s="98"/>
      <c r="U875" s="98"/>
      <c r="V875" s="98"/>
      <c r="W875" s="98"/>
      <c r="X875" s="94"/>
      <c r="Y875" s="94"/>
      <c r="Z875" s="94"/>
      <c r="AA875" s="95" t="s">
        <v>382</v>
      </c>
      <c r="AB875" s="94"/>
      <c r="AC875" s="94"/>
      <c r="AD875" s="94"/>
      <c r="AE875" s="93" t="s">
        <v>1030</v>
      </c>
    </row>
    <row r="876" spans="1:31" ht="45" hidden="1">
      <c r="A876" t="str">
        <f t="shared" si="53"/>
        <v>FEQUIPP042022</v>
      </c>
      <c r="B876" t="str">
        <f t="shared" si="54"/>
        <v>FEQUIPP042023</v>
      </c>
      <c r="C876" t="str">
        <f t="shared" si="55"/>
        <v>FEQUIPP042024</v>
      </c>
      <c r="D876" t="str">
        <f t="shared" si="56"/>
        <v>FEQUIPP042025</v>
      </c>
      <c r="E876" t="str">
        <f t="shared" si="56"/>
        <v>FEQUIPP042026</v>
      </c>
      <c r="F876" t="str">
        <f t="shared" si="56"/>
        <v>FEQUIPP042027</v>
      </c>
      <c r="G876" t="s">
        <v>1890</v>
      </c>
      <c r="H876" t="s">
        <v>1476</v>
      </c>
      <c r="I876" s="38" t="str">
        <f>VLOOKUP(J876,Planilha2!B:C,2,0)</f>
        <v>PP04</v>
      </c>
      <c r="J876" s="93" t="s">
        <v>1495</v>
      </c>
      <c r="K876" s="93" t="s">
        <v>165</v>
      </c>
      <c r="L876" s="93" t="s">
        <v>1496</v>
      </c>
      <c r="M876" s="93" t="s">
        <v>139</v>
      </c>
      <c r="N876" s="93" t="s">
        <v>1036</v>
      </c>
      <c r="O876" s="97"/>
      <c r="P876" s="93" t="s">
        <v>44</v>
      </c>
      <c r="Q876" s="98"/>
      <c r="R876" s="98"/>
      <c r="S876" s="98"/>
      <c r="T876" s="98"/>
      <c r="U876" s="98"/>
      <c r="V876" s="98"/>
      <c r="W876" s="98"/>
      <c r="X876" s="94"/>
      <c r="Y876" s="94"/>
      <c r="Z876" s="94"/>
      <c r="AA876" s="95" t="s">
        <v>382</v>
      </c>
      <c r="AB876" s="94"/>
      <c r="AC876" s="94"/>
      <c r="AD876" s="94"/>
      <c r="AE876" s="93" t="s">
        <v>1030</v>
      </c>
    </row>
    <row r="877" spans="1:31" ht="45" hidden="1">
      <c r="A877" t="str">
        <f t="shared" si="53"/>
        <v>FEQUI?2022</v>
      </c>
      <c r="B877" t="str">
        <f t="shared" si="54"/>
        <v>FEQUI?2023</v>
      </c>
      <c r="C877" t="str">
        <f t="shared" si="55"/>
        <v>FEQUI?2024</v>
      </c>
      <c r="D877" t="str">
        <f t="shared" si="56"/>
        <v>FEQUI?2025</v>
      </c>
      <c r="E877" t="str">
        <f t="shared" si="56"/>
        <v>FEQUI?2026</v>
      </c>
      <c r="F877" t="str">
        <f t="shared" si="56"/>
        <v>FEQUI?2027</v>
      </c>
      <c r="G877" t="s">
        <v>1890</v>
      </c>
      <c r="H877" t="s">
        <v>1476</v>
      </c>
      <c r="I877" s="38" t="str">
        <f>VLOOKUP(J877,Planilha2!B:C,2,0)</f>
        <v>?</v>
      </c>
      <c r="J877" s="93" t="s">
        <v>1497</v>
      </c>
      <c r="K877" s="93" t="s">
        <v>165</v>
      </c>
      <c r="L877" s="93" t="s">
        <v>1498</v>
      </c>
      <c r="M877" s="93" t="s">
        <v>139</v>
      </c>
      <c r="N877" s="93" t="s">
        <v>1036</v>
      </c>
      <c r="O877" s="97"/>
      <c r="P877" s="93"/>
      <c r="Q877" s="98"/>
      <c r="R877" s="98"/>
      <c r="S877" s="98"/>
      <c r="T877" s="98"/>
      <c r="U877" s="98"/>
      <c r="V877" s="98"/>
      <c r="W877" s="98"/>
      <c r="X877" s="94"/>
      <c r="Y877" s="94"/>
      <c r="Z877" s="94"/>
      <c r="AA877" s="95"/>
      <c r="AB877" s="94"/>
      <c r="AC877" s="94"/>
      <c r="AD877" s="94"/>
      <c r="AE877" s="93" t="s">
        <v>1030</v>
      </c>
    </row>
    <row r="878" spans="1:31" ht="45" hidden="1">
      <c r="A878" t="str">
        <f t="shared" si="53"/>
        <v>FEQUIPP052022</v>
      </c>
      <c r="B878" t="str">
        <f t="shared" si="54"/>
        <v>FEQUIPP052023</v>
      </c>
      <c r="C878" t="str">
        <f t="shared" si="55"/>
        <v>FEQUIPP052024</v>
      </c>
      <c r="D878" t="str">
        <f t="shared" si="56"/>
        <v>FEQUIPP052025</v>
      </c>
      <c r="E878" t="str">
        <f t="shared" si="56"/>
        <v>FEQUIPP052026</v>
      </c>
      <c r="F878" t="str">
        <f t="shared" si="56"/>
        <v>FEQUIPP052027</v>
      </c>
      <c r="G878" t="s">
        <v>1890</v>
      </c>
      <c r="H878" t="s">
        <v>1476</v>
      </c>
      <c r="I878" s="38" t="str">
        <f>VLOOKUP(J878,Planilha2!B:C,2,0)</f>
        <v>PP05</v>
      </c>
      <c r="J878" s="93" t="s">
        <v>1047</v>
      </c>
      <c r="K878" s="93" t="s">
        <v>165</v>
      </c>
      <c r="L878" s="93" t="s">
        <v>1828</v>
      </c>
      <c r="M878" s="93" t="s">
        <v>139</v>
      </c>
      <c r="N878" s="93" t="s">
        <v>1036</v>
      </c>
      <c r="O878" s="97"/>
      <c r="P878" s="93"/>
      <c r="Q878" s="98"/>
      <c r="R878" s="98"/>
      <c r="S878" s="98"/>
      <c r="T878" s="98"/>
      <c r="U878" s="98"/>
      <c r="V878" s="98"/>
      <c r="W878" s="98"/>
      <c r="X878" s="94"/>
      <c r="Y878" s="94"/>
      <c r="Z878" s="94"/>
      <c r="AA878" s="95"/>
      <c r="AB878" s="94"/>
      <c r="AC878" s="94"/>
      <c r="AD878" s="94"/>
      <c r="AE878" s="93" t="s">
        <v>1030</v>
      </c>
    </row>
    <row r="879" spans="1:31" ht="45" hidden="1">
      <c r="A879" t="str">
        <f t="shared" si="53"/>
        <v>FEQUIPP062022</v>
      </c>
      <c r="B879" t="str">
        <f t="shared" si="54"/>
        <v>FEQUIPP062023</v>
      </c>
      <c r="C879" t="str">
        <f t="shared" si="55"/>
        <v>FEQUIPP062024</v>
      </c>
      <c r="D879" t="str">
        <f t="shared" si="56"/>
        <v>FEQUIPP062025</v>
      </c>
      <c r="E879" t="str">
        <f t="shared" si="56"/>
        <v>FEQUIPP062026</v>
      </c>
      <c r="F879" t="str">
        <f t="shared" si="56"/>
        <v>FEQUIPP062027</v>
      </c>
      <c r="G879" t="s">
        <v>1890</v>
      </c>
      <c r="H879" t="s">
        <v>1476</v>
      </c>
      <c r="I879" s="38" t="str">
        <f>VLOOKUP(J879,Planilha2!B:C,2,0)</f>
        <v>PP06</v>
      </c>
      <c r="J879" s="93" t="s">
        <v>1050</v>
      </c>
      <c r="K879" s="93" t="s">
        <v>165</v>
      </c>
      <c r="L879" s="93" t="s">
        <v>1713</v>
      </c>
      <c r="M879" s="93" t="s">
        <v>139</v>
      </c>
      <c r="N879" s="93" t="s">
        <v>1036</v>
      </c>
      <c r="O879" s="97"/>
      <c r="P879" s="93"/>
      <c r="Q879" s="98"/>
      <c r="R879" s="98"/>
      <c r="S879" s="98"/>
      <c r="T879" s="98"/>
      <c r="U879" s="98"/>
      <c r="V879" s="98"/>
      <c r="W879" s="98"/>
      <c r="X879" s="94"/>
      <c r="Y879" s="94"/>
      <c r="Z879" s="94"/>
      <c r="AA879" s="95"/>
      <c r="AB879" s="94"/>
      <c r="AC879" s="94"/>
      <c r="AD879" s="94"/>
      <c r="AE879" s="93" t="s">
        <v>1030</v>
      </c>
    </row>
    <row r="880" spans="1:31" ht="45" hidden="1">
      <c r="A880" t="str">
        <f t="shared" si="53"/>
        <v>FEQUIPP072022</v>
      </c>
      <c r="B880" t="str">
        <f t="shared" si="54"/>
        <v>FEQUIPP072023</v>
      </c>
      <c r="C880" t="str">
        <f t="shared" si="55"/>
        <v>FEQUIPP072024</v>
      </c>
      <c r="D880" t="str">
        <f t="shared" si="56"/>
        <v>FEQUIPP072025</v>
      </c>
      <c r="E880" t="str">
        <f t="shared" si="56"/>
        <v>FEQUIPP072026</v>
      </c>
      <c r="F880" t="str">
        <f t="shared" si="56"/>
        <v>FEQUIPP072027</v>
      </c>
      <c r="G880" t="s">
        <v>1890</v>
      </c>
      <c r="H880" t="s">
        <v>1476</v>
      </c>
      <c r="I880" s="38" t="str">
        <f>VLOOKUP(J880,Planilha2!B:C,2,0)</f>
        <v>PP07</v>
      </c>
      <c r="J880" s="93" t="s">
        <v>1054</v>
      </c>
      <c r="K880" s="93" t="s">
        <v>165</v>
      </c>
      <c r="L880" s="93" t="s">
        <v>1055</v>
      </c>
      <c r="M880" s="93" t="s">
        <v>139</v>
      </c>
      <c r="N880" s="93" t="s">
        <v>1036</v>
      </c>
      <c r="O880" s="97"/>
      <c r="P880" s="93"/>
      <c r="Q880" s="98"/>
      <c r="R880" s="98"/>
      <c r="S880" s="98"/>
      <c r="T880" s="98"/>
      <c r="U880" s="98"/>
      <c r="V880" s="98"/>
      <c r="W880" s="98"/>
      <c r="X880" s="94"/>
      <c r="Y880" s="94"/>
      <c r="Z880" s="94"/>
      <c r="AA880" s="95"/>
      <c r="AB880" s="94"/>
      <c r="AC880" s="94"/>
      <c r="AD880" s="94"/>
      <c r="AE880" s="93" t="s">
        <v>1030</v>
      </c>
    </row>
    <row r="881" spans="1:31" ht="108.75" hidden="1">
      <c r="A881" t="str">
        <f t="shared" si="53"/>
        <v>FEQUIPP082022</v>
      </c>
      <c r="B881" t="str">
        <f t="shared" si="54"/>
        <v>FEQUIPP082023</v>
      </c>
      <c r="C881" t="str">
        <f t="shared" si="55"/>
        <v>FEQUIPP082024</v>
      </c>
      <c r="D881" t="str">
        <f t="shared" si="56"/>
        <v>FEQUIPP082025</v>
      </c>
      <c r="E881" t="str">
        <f t="shared" si="56"/>
        <v>FEQUIPP082026</v>
      </c>
      <c r="F881" t="str">
        <f t="shared" si="56"/>
        <v>FEQUIPP082027</v>
      </c>
      <c r="G881" t="s">
        <v>1890</v>
      </c>
      <c r="H881" t="s">
        <v>1476</v>
      </c>
      <c r="I881" s="38" t="s">
        <v>112</v>
      </c>
      <c r="J881" s="93" t="s">
        <v>1714</v>
      </c>
      <c r="K881" s="93" t="s">
        <v>165</v>
      </c>
      <c r="L881" s="93" t="s">
        <v>1058</v>
      </c>
      <c r="M881" s="93" t="s">
        <v>381</v>
      </c>
      <c r="N881" s="93" t="s">
        <v>1501</v>
      </c>
      <c r="O881" s="97" t="s">
        <v>1877</v>
      </c>
      <c r="P881" s="93" t="s">
        <v>44</v>
      </c>
      <c r="Q881" s="98">
        <v>100</v>
      </c>
      <c r="R881" s="98">
        <v>100</v>
      </c>
      <c r="S881" s="98">
        <v>100</v>
      </c>
      <c r="T881" s="98">
        <v>100</v>
      </c>
      <c r="U881" s="98">
        <v>100</v>
      </c>
      <c r="V881" s="98">
        <v>100</v>
      </c>
      <c r="W881" s="98">
        <v>100</v>
      </c>
      <c r="X881" s="94" t="s">
        <v>142</v>
      </c>
      <c r="Y881" s="94" t="s">
        <v>172</v>
      </c>
      <c r="Z881" s="94" t="s">
        <v>1103</v>
      </c>
      <c r="AA881" s="95" t="s">
        <v>382</v>
      </c>
      <c r="AB881" s="94" t="s">
        <v>144</v>
      </c>
      <c r="AC881" s="94"/>
      <c r="AD881" s="94" t="s">
        <v>1891</v>
      </c>
      <c r="AE881" s="93" t="s">
        <v>1030</v>
      </c>
    </row>
    <row r="882" spans="1:31" ht="83.25" hidden="1">
      <c r="A882" t="str">
        <f t="shared" si="53"/>
        <v>FEQUIPP092022</v>
      </c>
      <c r="B882" t="str">
        <f t="shared" si="54"/>
        <v>FEQUIPP092023</v>
      </c>
      <c r="C882" t="str">
        <f t="shared" si="55"/>
        <v>FEQUIPP092024</v>
      </c>
      <c r="D882" t="str">
        <f t="shared" si="56"/>
        <v>FEQUIPP092025</v>
      </c>
      <c r="E882" t="str">
        <f t="shared" si="56"/>
        <v>FEQUIPP092026</v>
      </c>
      <c r="F882" t="str">
        <f t="shared" si="56"/>
        <v>FEQUIPP092027</v>
      </c>
      <c r="G882" t="s">
        <v>1890</v>
      </c>
      <c r="H882" t="s">
        <v>1476</v>
      </c>
      <c r="I882" s="38" t="s">
        <v>113</v>
      </c>
      <c r="J882" s="93" t="s">
        <v>1715</v>
      </c>
      <c r="K882" s="93" t="s">
        <v>145</v>
      </c>
      <c r="L882" s="93" t="s">
        <v>1716</v>
      </c>
      <c r="M882" s="93" t="s">
        <v>164</v>
      </c>
      <c r="N882" s="93" t="s">
        <v>1501</v>
      </c>
      <c r="O882" s="97" t="s">
        <v>1635</v>
      </c>
      <c r="P882" s="93" t="s">
        <v>44</v>
      </c>
      <c r="Q882" s="98">
        <v>86</v>
      </c>
      <c r="R882" s="98">
        <v>90</v>
      </c>
      <c r="S882" s="98">
        <v>90</v>
      </c>
      <c r="T882" s="98">
        <v>90</v>
      </c>
      <c r="U882" s="98">
        <v>90</v>
      </c>
      <c r="V882" s="98">
        <v>90</v>
      </c>
      <c r="W882" s="98">
        <v>90</v>
      </c>
      <c r="X882" s="94" t="s">
        <v>142</v>
      </c>
      <c r="Y882" s="94" t="s">
        <v>172</v>
      </c>
      <c r="Z882" s="94" t="s">
        <v>1103</v>
      </c>
      <c r="AA882" s="95" t="s">
        <v>382</v>
      </c>
      <c r="AB882" s="94" t="s">
        <v>144</v>
      </c>
      <c r="AC882" s="94"/>
      <c r="AD882" s="94" t="s">
        <v>1891</v>
      </c>
      <c r="AE882" s="93" t="s">
        <v>1030</v>
      </c>
    </row>
    <row r="883" spans="1:31" ht="45" hidden="1">
      <c r="A883" t="str">
        <f t="shared" si="53"/>
        <v>FEQUIPP102022</v>
      </c>
      <c r="B883" t="str">
        <f t="shared" si="54"/>
        <v>FEQUIPP102023</v>
      </c>
      <c r="C883" t="str">
        <f t="shared" si="55"/>
        <v>FEQUIPP102024</v>
      </c>
      <c r="D883" t="str">
        <f t="shared" si="56"/>
        <v>FEQUIPP102025</v>
      </c>
      <c r="E883" t="str">
        <f t="shared" si="56"/>
        <v>FEQUIPP102026</v>
      </c>
      <c r="F883" t="str">
        <f t="shared" si="56"/>
        <v>FEQUIPP102027</v>
      </c>
      <c r="G883" t="s">
        <v>1890</v>
      </c>
      <c r="H883" t="s">
        <v>1476</v>
      </c>
      <c r="I883" s="38" t="str">
        <f>VLOOKUP(J883,Planilha2!B:C,2,0)</f>
        <v>PP10</v>
      </c>
      <c r="J883" s="93" t="s">
        <v>1063</v>
      </c>
      <c r="K883" s="93" t="s">
        <v>145</v>
      </c>
      <c r="L883" s="93" t="s">
        <v>1718</v>
      </c>
      <c r="M883" s="93" t="s">
        <v>164</v>
      </c>
      <c r="N883" s="93" t="s">
        <v>1501</v>
      </c>
      <c r="O883" s="97" t="s">
        <v>1509</v>
      </c>
      <c r="P883" s="93" t="s">
        <v>749</v>
      </c>
      <c r="Q883" s="98">
        <v>2.5</v>
      </c>
      <c r="R883" s="98">
        <v>3</v>
      </c>
      <c r="S883" s="98">
        <v>5</v>
      </c>
      <c r="T883" s="98">
        <v>7.5</v>
      </c>
      <c r="U883" s="98">
        <v>8.5</v>
      </c>
      <c r="V883" s="98">
        <v>9.5</v>
      </c>
      <c r="W883" s="98">
        <v>10.5</v>
      </c>
      <c r="X883" s="94" t="s">
        <v>142</v>
      </c>
      <c r="Y883" s="94" t="s">
        <v>172</v>
      </c>
      <c r="Z883" s="94" t="s">
        <v>1522</v>
      </c>
      <c r="AA883" s="95" t="s">
        <v>382</v>
      </c>
      <c r="AB883" s="94" t="s">
        <v>144</v>
      </c>
      <c r="AC883" s="94"/>
      <c r="AD883" s="94" t="s">
        <v>1891</v>
      </c>
      <c r="AE883" s="93" t="s">
        <v>1030</v>
      </c>
    </row>
    <row r="884" spans="1:31" ht="45" hidden="1">
      <c r="A884" t="str">
        <f t="shared" si="53"/>
        <v>FEQUIExcluído2022</v>
      </c>
      <c r="B884" t="str">
        <f t="shared" si="54"/>
        <v>FEQUIExcluído2023</v>
      </c>
      <c r="C884" t="str">
        <f t="shared" si="55"/>
        <v>FEQUIExcluído2024</v>
      </c>
      <c r="D884" t="str">
        <f t="shared" si="56"/>
        <v>FEQUIExcluído2025</v>
      </c>
      <c r="E884" t="str">
        <f t="shared" si="56"/>
        <v>FEQUIExcluído2026</v>
      </c>
      <c r="F884" t="str">
        <f t="shared" si="56"/>
        <v>FEQUIExcluído2027</v>
      </c>
      <c r="G884" t="s">
        <v>1890</v>
      </c>
      <c r="H884" t="s">
        <v>1476</v>
      </c>
      <c r="I884" s="38" t="str">
        <f>VLOOKUP(J884,Planilha2!B:C,2,0)</f>
        <v>Excluído</v>
      </c>
      <c r="J884" s="93" t="s">
        <v>1511</v>
      </c>
      <c r="K884" s="93" t="s">
        <v>165</v>
      </c>
      <c r="L884" s="93" t="s">
        <v>1512</v>
      </c>
      <c r="M884" s="93" t="s">
        <v>164</v>
      </c>
      <c r="N884" s="93" t="s">
        <v>1501</v>
      </c>
      <c r="O884" s="94" t="s">
        <v>1638</v>
      </c>
      <c r="P884" s="93" t="s">
        <v>44</v>
      </c>
      <c r="Q884" s="94">
        <v>66</v>
      </c>
      <c r="R884" s="94">
        <v>71</v>
      </c>
      <c r="S884" s="94">
        <v>73</v>
      </c>
      <c r="T884" s="94">
        <v>73</v>
      </c>
      <c r="U884" s="94">
        <v>78</v>
      </c>
      <c r="V884" s="94">
        <v>78</v>
      </c>
      <c r="W884" s="94">
        <v>78</v>
      </c>
      <c r="X884" s="94" t="s">
        <v>142</v>
      </c>
      <c r="Y884" s="94" t="s">
        <v>172</v>
      </c>
      <c r="Z884" s="94" t="s">
        <v>1522</v>
      </c>
      <c r="AA884" s="95" t="s">
        <v>382</v>
      </c>
      <c r="AB884" s="94" t="s">
        <v>144</v>
      </c>
      <c r="AC884" s="94"/>
      <c r="AD884" s="94" t="s">
        <v>1891</v>
      </c>
      <c r="AE884" s="93" t="s">
        <v>1030</v>
      </c>
    </row>
    <row r="885" spans="1:31" ht="45" hidden="1">
      <c r="A885" t="str">
        <f t="shared" si="53"/>
        <v>FEQUIExcluído2022</v>
      </c>
      <c r="B885" t="str">
        <f t="shared" si="54"/>
        <v>FEQUIExcluído2023</v>
      </c>
      <c r="C885" t="str">
        <f t="shared" si="55"/>
        <v>FEQUIExcluído2024</v>
      </c>
      <c r="D885" t="str">
        <f t="shared" si="56"/>
        <v>FEQUIExcluído2025</v>
      </c>
      <c r="E885" t="str">
        <f t="shared" si="56"/>
        <v>FEQUIExcluído2026</v>
      </c>
      <c r="F885" t="str">
        <f t="shared" si="56"/>
        <v>FEQUIExcluído2027</v>
      </c>
      <c r="G885" t="s">
        <v>1890</v>
      </c>
      <c r="H885" t="s">
        <v>1476</v>
      </c>
      <c r="I885" s="38" t="str">
        <f>VLOOKUP(J885,Planilha2!B:C,2,0)</f>
        <v>Excluído</v>
      </c>
      <c r="J885" s="93" t="s">
        <v>1067</v>
      </c>
      <c r="K885" s="93" t="s">
        <v>145</v>
      </c>
      <c r="L885" s="93" t="s">
        <v>1068</v>
      </c>
      <c r="M885" s="93" t="s">
        <v>164</v>
      </c>
      <c r="N885" s="93" t="s">
        <v>1501</v>
      </c>
      <c r="O885" s="94" t="s">
        <v>1513</v>
      </c>
      <c r="P885" s="93" t="s">
        <v>1070</v>
      </c>
      <c r="Q885" s="94">
        <v>65</v>
      </c>
      <c r="R885" s="94">
        <v>79</v>
      </c>
      <c r="S885" s="94">
        <v>82</v>
      </c>
      <c r="T885" s="94">
        <v>85</v>
      </c>
      <c r="U885" s="94">
        <v>86</v>
      </c>
      <c r="V885" s="94">
        <v>87</v>
      </c>
      <c r="W885" s="94">
        <v>88</v>
      </c>
      <c r="X885" s="94" t="s">
        <v>142</v>
      </c>
      <c r="Y885" s="94" t="s">
        <v>172</v>
      </c>
      <c r="Z885" s="94" t="s">
        <v>172</v>
      </c>
      <c r="AA885" s="95" t="s">
        <v>382</v>
      </c>
      <c r="AB885" s="94" t="s">
        <v>144</v>
      </c>
      <c r="AC885" s="94"/>
      <c r="AD885" s="94" t="s">
        <v>1891</v>
      </c>
      <c r="AE885" s="93" t="s">
        <v>1030</v>
      </c>
    </row>
    <row r="886" spans="1:31" ht="45" hidden="1">
      <c r="A886" t="str">
        <f t="shared" si="53"/>
        <v>FEQUIExcluído2022</v>
      </c>
      <c r="B886" t="str">
        <f t="shared" si="54"/>
        <v>FEQUIExcluído2023</v>
      </c>
      <c r="C886" t="str">
        <f t="shared" si="55"/>
        <v>FEQUIExcluído2024</v>
      </c>
      <c r="D886" t="str">
        <f t="shared" si="56"/>
        <v>FEQUIExcluído2025</v>
      </c>
      <c r="E886" t="str">
        <f t="shared" si="56"/>
        <v>FEQUIExcluído2026</v>
      </c>
      <c r="F886" t="str">
        <f t="shared" si="56"/>
        <v>FEQUIExcluído2027</v>
      </c>
      <c r="G886" t="s">
        <v>1890</v>
      </c>
      <c r="H886" t="s">
        <v>1476</v>
      </c>
      <c r="I886" s="38" t="str">
        <f>VLOOKUP(J886,Planilha2!B:C,2,0)</f>
        <v>Excluído</v>
      </c>
      <c r="J886" s="93" t="s">
        <v>1722</v>
      </c>
      <c r="K886" s="93" t="s">
        <v>145</v>
      </c>
      <c r="L886" s="93" t="s">
        <v>1076</v>
      </c>
      <c r="M886" s="93" t="s">
        <v>164</v>
      </c>
      <c r="N886" s="93" t="s">
        <v>1501</v>
      </c>
      <c r="O886" s="94" t="s">
        <v>1835</v>
      </c>
      <c r="P886" s="93" t="s">
        <v>1070</v>
      </c>
      <c r="Q886" s="94">
        <v>23</v>
      </c>
      <c r="R886" s="94">
        <v>25</v>
      </c>
      <c r="S886" s="94">
        <v>26</v>
      </c>
      <c r="T886" s="94">
        <v>27</v>
      </c>
      <c r="U886" s="94">
        <v>28</v>
      </c>
      <c r="V886" s="94">
        <v>29</v>
      </c>
      <c r="W886" s="94">
        <v>30</v>
      </c>
      <c r="X886" s="94" t="s">
        <v>142</v>
      </c>
      <c r="Y886" s="94" t="s">
        <v>172</v>
      </c>
      <c r="Z886" s="94" t="s">
        <v>172</v>
      </c>
      <c r="AA886" s="95" t="s">
        <v>382</v>
      </c>
      <c r="AB886" s="94" t="s">
        <v>144</v>
      </c>
      <c r="AC886" s="94"/>
      <c r="AD886" s="94" t="s">
        <v>1891</v>
      </c>
      <c r="AE886" s="93" t="s">
        <v>1030</v>
      </c>
    </row>
    <row r="887" spans="1:31" ht="45" hidden="1">
      <c r="A887" t="str">
        <f t="shared" si="53"/>
        <v>FEQUIExcluído2022</v>
      </c>
      <c r="B887" t="str">
        <f t="shared" si="54"/>
        <v>FEQUIExcluído2023</v>
      </c>
      <c r="C887" t="str">
        <f t="shared" si="55"/>
        <v>FEQUIExcluído2024</v>
      </c>
      <c r="D887" t="str">
        <f t="shared" si="56"/>
        <v>FEQUIExcluído2025</v>
      </c>
      <c r="E887" t="str">
        <f t="shared" si="56"/>
        <v>FEQUIExcluído2026</v>
      </c>
      <c r="F887" t="str">
        <f t="shared" si="56"/>
        <v>FEQUIExcluído2027</v>
      </c>
      <c r="G887" t="s">
        <v>1890</v>
      </c>
      <c r="H887" t="s">
        <v>1476</v>
      </c>
      <c r="I887" s="38" t="str">
        <f>VLOOKUP(J887,Planilha2!B:C,2,0)</f>
        <v>Excluído</v>
      </c>
      <c r="J887" s="93" t="s">
        <v>1079</v>
      </c>
      <c r="K887" s="93" t="s">
        <v>145</v>
      </c>
      <c r="L887" s="93" t="s">
        <v>1080</v>
      </c>
      <c r="M887" s="93" t="s">
        <v>164</v>
      </c>
      <c r="N887" s="93" t="s">
        <v>1501</v>
      </c>
      <c r="O887" s="94" t="s">
        <v>1587</v>
      </c>
      <c r="P887" s="93" t="s">
        <v>1082</v>
      </c>
      <c r="Q887" s="94">
        <v>2</v>
      </c>
      <c r="R887" s="94">
        <v>2</v>
      </c>
      <c r="S887" s="94">
        <v>3</v>
      </c>
      <c r="T887" s="94">
        <v>4</v>
      </c>
      <c r="U887" s="94">
        <v>4</v>
      </c>
      <c r="V887" s="94">
        <v>4</v>
      </c>
      <c r="W887" s="94">
        <v>4</v>
      </c>
      <c r="X887" s="94" t="s">
        <v>142</v>
      </c>
      <c r="Y887" s="94" t="s">
        <v>172</v>
      </c>
      <c r="Z887" s="94" t="s">
        <v>1899</v>
      </c>
      <c r="AA887" s="95" t="s">
        <v>382</v>
      </c>
      <c r="AB887" s="94" t="s">
        <v>144</v>
      </c>
      <c r="AC887" s="94"/>
      <c r="AD887" s="94" t="s">
        <v>1891</v>
      </c>
      <c r="AE887" s="93" t="s">
        <v>1030</v>
      </c>
    </row>
    <row r="888" spans="1:31" ht="45" hidden="1">
      <c r="A888" t="str">
        <f t="shared" si="53"/>
        <v>FEQUIExcluído2022</v>
      </c>
      <c r="B888" t="str">
        <f t="shared" si="54"/>
        <v>FEQUIExcluído2023</v>
      </c>
      <c r="C888" t="str">
        <f t="shared" si="55"/>
        <v>FEQUIExcluído2024</v>
      </c>
      <c r="D888" t="str">
        <f t="shared" si="56"/>
        <v>FEQUIExcluído2025</v>
      </c>
      <c r="E888" t="str">
        <f t="shared" si="56"/>
        <v>FEQUIExcluído2026</v>
      </c>
      <c r="F888" t="str">
        <f t="shared" si="56"/>
        <v>FEQUIExcluído2027</v>
      </c>
      <c r="G888" t="s">
        <v>1890</v>
      </c>
      <c r="H888" t="s">
        <v>1476</v>
      </c>
      <c r="I888" s="38" t="str">
        <f>VLOOKUP(J888,Planilha2!B:C,2,0)</f>
        <v>Excluído</v>
      </c>
      <c r="J888" s="93" t="s">
        <v>1085</v>
      </c>
      <c r="K888" s="93" t="s">
        <v>145</v>
      </c>
      <c r="L888" s="93" t="s">
        <v>1086</v>
      </c>
      <c r="M888" s="93" t="s">
        <v>139</v>
      </c>
      <c r="N888" s="93" t="s">
        <v>1501</v>
      </c>
      <c r="O888" s="94" t="s">
        <v>1516</v>
      </c>
      <c r="P888" s="93" t="s">
        <v>1070</v>
      </c>
      <c r="Q888" s="94">
        <v>22</v>
      </c>
      <c r="R888" s="94">
        <v>25</v>
      </c>
      <c r="S888" s="94">
        <v>28</v>
      </c>
      <c r="T888" s="94">
        <v>30</v>
      </c>
      <c r="U888" s="94">
        <v>32</v>
      </c>
      <c r="V888" s="94">
        <v>34</v>
      </c>
      <c r="W888" s="94">
        <v>36</v>
      </c>
      <c r="X888" s="94" t="s">
        <v>142</v>
      </c>
      <c r="Y888" s="94" t="s">
        <v>172</v>
      </c>
      <c r="Z888" s="94" t="s">
        <v>1899</v>
      </c>
      <c r="AA888" s="95" t="s">
        <v>382</v>
      </c>
      <c r="AB888" s="94" t="s">
        <v>144</v>
      </c>
      <c r="AC888" s="94"/>
      <c r="AD888" s="94" t="s">
        <v>1891</v>
      </c>
      <c r="AE888" s="93" t="s">
        <v>1030</v>
      </c>
    </row>
    <row r="889" spans="1:31" ht="45" hidden="1">
      <c r="A889" t="str">
        <f t="shared" si="53"/>
        <v>FEQUIExcluído2022</v>
      </c>
      <c r="B889" t="str">
        <f t="shared" si="54"/>
        <v>FEQUIExcluído2023</v>
      </c>
      <c r="C889" t="str">
        <f t="shared" si="55"/>
        <v>FEQUIExcluído2024</v>
      </c>
      <c r="D889" t="str">
        <f t="shared" si="56"/>
        <v>FEQUIExcluído2025</v>
      </c>
      <c r="E889" t="str">
        <f t="shared" si="56"/>
        <v>FEQUIExcluído2026</v>
      </c>
      <c r="F889" t="str">
        <f t="shared" si="56"/>
        <v>FEQUIExcluído2027</v>
      </c>
      <c r="G889" t="s">
        <v>1890</v>
      </c>
      <c r="H889" t="s">
        <v>1476</v>
      </c>
      <c r="I889" s="38" t="str">
        <f>VLOOKUP(J889,Planilha2!B:C,2,0)</f>
        <v>Excluído</v>
      </c>
      <c r="J889" s="93" t="s">
        <v>1090</v>
      </c>
      <c r="K889" s="93" t="s">
        <v>145</v>
      </c>
      <c r="L889" s="93" t="s">
        <v>1091</v>
      </c>
      <c r="M889" s="93" t="s">
        <v>139</v>
      </c>
      <c r="N889" s="93" t="s">
        <v>1501</v>
      </c>
      <c r="O889" s="94" t="s">
        <v>1517</v>
      </c>
      <c r="P889" s="93" t="s">
        <v>1070</v>
      </c>
      <c r="Q889" s="94">
        <v>57</v>
      </c>
      <c r="R889" s="94">
        <v>65</v>
      </c>
      <c r="S889" s="94">
        <v>65</v>
      </c>
      <c r="T889" s="94">
        <v>65</v>
      </c>
      <c r="U889" s="94">
        <v>65</v>
      </c>
      <c r="V889" s="94">
        <v>65</v>
      </c>
      <c r="W889" s="94">
        <v>65</v>
      </c>
      <c r="X889" s="94" t="s">
        <v>142</v>
      </c>
      <c r="Y889" s="94" t="s">
        <v>172</v>
      </c>
      <c r="Z889" s="94" t="s">
        <v>1899</v>
      </c>
      <c r="AA889" s="95" t="s">
        <v>382</v>
      </c>
      <c r="AB889" s="94" t="s">
        <v>144</v>
      </c>
      <c r="AC889" s="94"/>
      <c r="AD889" s="94" t="s">
        <v>1891</v>
      </c>
      <c r="AE889" s="93" t="s">
        <v>1030</v>
      </c>
    </row>
    <row r="890" spans="1:31" ht="45" hidden="1">
      <c r="A890" t="str">
        <f t="shared" si="53"/>
        <v>FEQUIExcluído2022</v>
      </c>
      <c r="B890" t="str">
        <f t="shared" si="54"/>
        <v>FEQUIExcluído2023</v>
      </c>
      <c r="C890" t="str">
        <f t="shared" si="55"/>
        <v>FEQUIExcluído2024</v>
      </c>
      <c r="D890" t="str">
        <f t="shared" si="56"/>
        <v>FEQUIExcluído2025</v>
      </c>
      <c r="E890" t="str">
        <f t="shared" si="56"/>
        <v>FEQUIExcluído2026</v>
      </c>
      <c r="F890" t="str">
        <f t="shared" si="56"/>
        <v>FEQUIExcluído2027</v>
      </c>
      <c r="G890" t="s">
        <v>1890</v>
      </c>
      <c r="H890" t="s">
        <v>1476</v>
      </c>
      <c r="I890" s="38" t="str">
        <f>VLOOKUP(J890,Planilha2!B:C,2,0)</f>
        <v>Excluído</v>
      </c>
      <c r="J890" s="93" t="s">
        <v>1095</v>
      </c>
      <c r="K890" s="93" t="s">
        <v>145</v>
      </c>
      <c r="L890" s="93" t="s">
        <v>1096</v>
      </c>
      <c r="M890" s="93" t="s">
        <v>139</v>
      </c>
      <c r="N890" s="93" t="s">
        <v>1501</v>
      </c>
      <c r="O890" s="94" t="s">
        <v>1518</v>
      </c>
      <c r="P890" s="93" t="s">
        <v>1070</v>
      </c>
      <c r="Q890" s="94">
        <v>16</v>
      </c>
      <c r="R890" s="94">
        <v>19</v>
      </c>
      <c r="S890" s="94">
        <v>20</v>
      </c>
      <c r="T890" s="94">
        <v>22</v>
      </c>
      <c r="U890" s="94">
        <v>22</v>
      </c>
      <c r="V890" s="94">
        <v>24</v>
      </c>
      <c r="W890" s="94">
        <v>24</v>
      </c>
      <c r="X890" s="94" t="s">
        <v>363</v>
      </c>
      <c r="Y890" s="94" t="s">
        <v>172</v>
      </c>
      <c r="Z890" s="94" t="s">
        <v>1899</v>
      </c>
      <c r="AA890" s="95" t="s">
        <v>382</v>
      </c>
      <c r="AB890" s="94" t="s">
        <v>144</v>
      </c>
      <c r="AC890" s="94"/>
      <c r="AD890" s="94" t="s">
        <v>1891</v>
      </c>
      <c r="AE890" s="93" t="s">
        <v>1030</v>
      </c>
    </row>
    <row r="891" spans="1:31" ht="45" hidden="1">
      <c r="A891" t="str">
        <f t="shared" si="53"/>
        <v>FEQUIEC092022</v>
      </c>
      <c r="B891" t="str">
        <f t="shared" si="54"/>
        <v>FEQUIEC092023</v>
      </c>
      <c r="C891" t="str">
        <f t="shared" si="55"/>
        <v>FEQUIEC092024</v>
      </c>
      <c r="D891" t="str">
        <f t="shared" si="56"/>
        <v>FEQUIEC092025</v>
      </c>
      <c r="E891" t="str">
        <f t="shared" si="56"/>
        <v>FEQUIEC092026</v>
      </c>
      <c r="F891" t="str">
        <f t="shared" si="56"/>
        <v>FEQUIEC092027</v>
      </c>
      <c r="G891" t="s">
        <v>1890</v>
      </c>
      <c r="H891" t="s">
        <v>1519</v>
      </c>
      <c r="I891" s="38" t="str">
        <f>VLOOKUP(J891,Planilha2!B:C,2,0)</f>
        <v>EC09</v>
      </c>
      <c r="J891" s="99" t="s">
        <v>418</v>
      </c>
      <c r="K891" s="99" t="s">
        <v>165</v>
      </c>
      <c r="L891" s="99" t="s">
        <v>419</v>
      </c>
      <c r="M891" s="99" t="s">
        <v>381</v>
      </c>
      <c r="N891" s="99" t="s">
        <v>385</v>
      </c>
      <c r="O891" s="94" t="s">
        <v>1521</v>
      </c>
      <c r="P891" s="93" t="s">
        <v>44</v>
      </c>
      <c r="Q891" s="94">
        <v>61</v>
      </c>
      <c r="R891" s="94">
        <v>65</v>
      </c>
      <c r="S891" s="94">
        <v>65</v>
      </c>
      <c r="T891" s="94">
        <v>70</v>
      </c>
      <c r="U891" s="94">
        <v>70</v>
      </c>
      <c r="V891" s="94">
        <v>80</v>
      </c>
      <c r="W891" s="94">
        <v>80</v>
      </c>
      <c r="X891" s="94" t="s">
        <v>142</v>
      </c>
      <c r="Y891" s="94" t="s">
        <v>1103</v>
      </c>
      <c r="Z891" s="94"/>
      <c r="AA891" s="95" t="s">
        <v>382</v>
      </c>
      <c r="AB891" s="94"/>
      <c r="AC891" s="94"/>
      <c r="AD891" s="94" t="s">
        <v>1891</v>
      </c>
      <c r="AE891" s="93" t="s">
        <v>377</v>
      </c>
    </row>
    <row r="892" spans="1:31" ht="45" hidden="1">
      <c r="A892" t="str">
        <f t="shared" si="53"/>
        <v>FEQUIEC102022</v>
      </c>
      <c r="B892" t="str">
        <f t="shared" si="54"/>
        <v>FEQUIEC102023</v>
      </c>
      <c r="C892" t="str">
        <f t="shared" si="55"/>
        <v>FEQUIEC102024</v>
      </c>
      <c r="D892" t="str">
        <f t="shared" si="56"/>
        <v>FEQUIEC102025</v>
      </c>
      <c r="E892" t="str">
        <f t="shared" si="56"/>
        <v>FEQUIEC102026</v>
      </c>
      <c r="F892" t="str">
        <f t="shared" si="56"/>
        <v>FEQUIEC102027</v>
      </c>
      <c r="G892" t="s">
        <v>1890</v>
      </c>
      <c r="H892" t="s">
        <v>1519</v>
      </c>
      <c r="I892" s="38" t="str">
        <f>VLOOKUP(J892,Planilha2!B:C,2,0)</f>
        <v>EC10</v>
      </c>
      <c r="J892" s="99" t="s">
        <v>421</v>
      </c>
      <c r="K892" s="99" t="s">
        <v>165</v>
      </c>
      <c r="L892" s="99" t="s">
        <v>422</v>
      </c>
      <c r="M892" s="99" t="s">
        <v>381</v>
      </c>
      <c r="N892" s="99" t="s">
        <v>385</v>
      </c>
      <c r="O892" s="94" t="s">
        <v>1526</v>
      </c>
      <c r="P892" s="93" t="s">
        <v>44</v>
      </c>
      <c r="Q892" s="94">
        <v>38.1</v>
      </c>
      <c r="R892" s="94">
        <v>40</v>
      </c>
      <c r="S892" s="94">
        <v>40</v>
      </c>
      <c r="T892" s="94">
        <v>45</v>
      </c>
      <c r="U892" s="94">
        <v>45</v>
      </c>
      <c r="V892" s="94">
        <v>50</v>
      </c>
      <c r="W892" s="94">
        <v>50</v>
      </c>
      <c r="X892" s="94" t="s">
        <v>142</v>
      </c>
      <c r="Y892" s="94" t="s">
        <v>1103</v>
      </c>
      <c r="Z892" s="94"/>
      <c r="AA892" s="95" t="s">
        <v>382</v>
      </c>
      <c r="AB892" s="94"/>
      <c r="AC892" s="94"/>
      <c r="AD892" s="94" t="s">
        <v>1891</v>
      </c>
      <c r="AE892" s="93" t="s">
        <v>377</v>
      </c>
    </row>
    <row r="893" spans="1:31" ht="45" hidden="1">
      <c r="A893" t="str">
        <f t="shared" si="53"/>
        <v>FEQUIEC082022</v>
      </c>
      <c r="B893" t="str">
        <f t="shared" si="54"/>
        <v>FEQUIEC082023</v>
      </c>
      <c r="C893" t="str">
        <f t="shared" si="55"/>
        <v>FEQUIEC082024</v>
      </c>
      <c r="D893" t="str">
        <f t="shared" si="56"/>
        <v>FEQUIEC082025</v>
      </c>
      <c r="E893" t="str">
        <f t="shared" si="56"/>
        <v>FEQUIEC082026</v>
      </c>
      <c r="F893" t="str">
        <f t="shared" si="56"/>
        <v>FEQUIEC082027</v>
      </c>
      <c r="G893" t="s">
        <v>1890</v>
      </c>
      <c r="H893" t="s">
        <v>1519</v>
      </c>
      <c r="I893" s="38" t="str">
        <f>VLOOKUP(J893,Planilha2!B:C,2,0)</f>
        <v>EC08</v>
      </c>
      <c r="J893" s="99" t="s">
        <v>415</v>
      </c>
      <c r="K893" s="99" t="s">
        <v>145</v>
      </c>
      <c r="L893" s="99" t="s">
        <v>1528</v>
      </c>
      <c r="M893" s="99" t="s">
        <v>381</v>
      </c>
      <c r="N893" s="99" t="s">
        <v>1529</v>
      </c>
      <c r="O893" s="94" t="s">
        <v>1588</v>
      </c>
      <c r="P893" s="93" t="s">
        <v>44</v>
      </c>
      <c r="Q893" s="94">
        <v>100</v>
      </c>
      <c r="R893" s="94">
        <v>100</v>
      </c>
      <c r="S893" s="94">
        <v>100</v>
      </c>
      <c r="T893" s="94">
        <v>100</v>
      </c>
      <c r="U893" s="94">
        <v>100</v>
      </c>
      <c r="V893" s="94">
        <v>100</v>
      </c>
      <c r="W893" s="94">
        <v>100</v>
      </c>
      <c r="X893" s="94" t="s">
        <v>171</v>
      </c>
      <c r="Y893" s="94" t="s">
        <v>1103</v>
      </c>
      <c r="Z893" s="94"/>
      <c r="AA893" s="95" t="s">
        <v>382</v>
      </c>
      <c r="AB893" s="94"/>
      <c r="AC893" s="94"/>
      <c r="AD893" s="94" t="s">
        <v>1891</v>
      </c>
      <c r="AE893" s="93" t="s">
        <v>377</v>
      </c>
    </row>
    <row r="894" spans="1:31" ht="45" hidden="1">
      <c r="A894" t="str">
        <f t="shared" si="53"/>
        <v>FEQUIEC282022</v>
      </c>
      <c r="B894" t="str">
        <f t="shared" si="54"/>
        <v>FEQUIEC282023</v>
      </c>
      <c r="C894" t="str">
        <f t="shared" si="55"/>
        <v>FEQUIEC282024</v>
      </c>
      <c r="D894" t="str">
        <f t="shared" si="56"/>
        <v>FEQUIEC282025</v>
      </c>
      <c r="E894" t="str">
        <f t="shared" si="56"/>
        <v>FEQUIEC282026</v>
      </c>
      <c r="F894" t="str">
        <f t="shared" si="56"/>
        <v>FEQUIEC282027</v>
      </c>
      <c r="G894" t="s">
        <v>1890</v>
      </c>
      <c r="H894" t="s">
        <v>1519</v>
      </c>
      <c r="I894" s="38" t="str">
        <f>VLOOKUP(J894,Planilha2!B:C,2,0)</f>
        <v>EC28</v>
      </c>
      <c r="J894" s="99" t="s">
        <v>503</v>
      </c>
      <c r="K894" s="99" t="s">
        <v>165</v>
      </c>
      <c r="L894" s="99" t="s">
        <v>504</v>
      </c>
      <c r="M894" s="99" t="s">
        <v>381</v>
      </c>
      <c r="N894" s="99" t="s">
        <v>1530</v>
      </c>
      <c r="O894" s="94" t="s">
        <v>1589</v>
      </c>
      <c r="P894" s="93" t="s">
        <v>44</v>
      </c>
      <c r="Q894" s="94">
        <v>100</v>
      </c>
      <c r="R894" s="94">
        <v>100</v>
      </c>
      <c r="S894" s="94">
        <v>100</v>
      </c>
      <c r="T894" s="94">
        <v>100</v>
      </c>
      <c r="U894" s="94">
        <v>100</v>
      </c>
      <c r="V894" s="94">
        <v>100</v>
      </c>
      <c r="W894" s="94">
        <v>100</v>
      </c>
      <c r="X894" s="94" t="s">
        <v>142</v>
      </c>
      <c r="Y894" s="94" t="s">
        <v>1103</v>
      </c>
      <c r="Z894" s="94"/>
      <c r="AA894" s="95" t="s">
        <v>382</v>
      </c>
      <c r="AB894" s="94"/>
      <c r="AC894" s="94"/>
      <c r="AD894" s="94" t="s">
        <v>1891</v>
      </c>
      <c r="AE894" s="93" t="s">
        <v>377</v>
      </c>
    </row>
    <row r="895" spans="1:31" ht="45" hidden="1">
      <c r="A895" t="str">
        <f t="shared" si="53"/>
        <v>FEQUIEC052022</v>
      </c>
      <c r="B895" t="str">
        <f t="shared" si="54"/>
        <v>FEQUIEC052023</v>
      </c>
      <c r="C895" t="str">
        <f t="shared" si="55"/>
        <v>FEQUIEC052024</v>
      </c>
      <c r="D895" t="str">
        <f t="shared" si="56"/>
        <v>FEQUIEC052025</v>
      </c>
      <c r="E895" t="str">
        <f t="shared" si="56"/>
        <v>FEQUIEC052026</v>
      </c>
      <c r="F895" t="str">
        <f t="shared" si="56"/>
        <v>FEQUIEC052027</v>
      </c>
      <c r="G895" t="s">
        <v>1890</v>
      </c>
      <c r="H895" t="s">
        <v>1519</v>
      </c>
      <c r="I895" s="38" t="str">
        <f>VLOOKUP(J895,Planilha2!B:C,2,0)</f>
        <v>EC05</v>
      </c>
      <c r="J895" s="93" t="s">
        <v>1729</v>
      </c>
      <c r="K895" s="99" t="s">
        <v>165</v>
      </c>
      <c r="L895" s="93" t="s">
        <v>1730</v>
      </c>
      <c r="M895" s="93" t="s">
        <v>164</v>
      </c>
      <c r="N895" s="93" t="s">
        <v>1529</v>
      </c>
      <c r="O895" s="94" t="s">
        <v>1881</v>
      </c>
      <c r="P895" s="93" t="s">
        <v>309</v>
      </c>
      <c r="Q895" s="94">
        <v>10</v>
      </c>
      <c r="R895" s="94">
        <v>15</v>
      </c>
      <c r="S895" s="94">
        <v>15</v>
      </c>
      <c r="T895" s="94">
        <v>20</v>
      </c>
      <c r="U895" s="94">
        <v>20</v>
      </c>
      <c r="V895" s="94">
        <v>25</v>
      </c>
      <c r="W895" s="94">
        <v>25</v>
      </c>
      <c r="X895" s="94" t="s">
        <v>142</v>
      </c>
      <c r="Y895" s="94" t="s">
        <v>1103</v>
      </c>
      <c r="Z895" s="94"/>
      <c r="AA895" s="95" t="s">
        <v>382</v>
      </c>
      <c r="AB895" s="94"/>
      <c r="AC895" s="94"/>
      <c r="AD895" s="94" t="s">
        <v>1891</v>
      </c>
      <c r="AE895" s="93" t="s">
        <v>377</v>
      </c>
    </row>
    <row r="896" spans="1:31" ht="45" hidden="1">
      <c r="A896" t="str">
        <f t="shared" si="53"/>
        <v>FEQUIEC072022</v>
      </c>
      <c r="B896" t="str">
        <f t="shared" si="54"/>
        <v>FEQUIEC072023</v>
      </c>
      <c r="C896" t="str">
        <f t="shared" si="55"/>
        <v>FEQUIEC072024</v>
      </c>
      <c r="D896" t="str">
        <f t="shared" si="56"/>
        <v>FEQUIEC072025</v>
      </c>
      <c r="E896" t="str">
        <f t="shared" si="56"/>
        <v>FEQUIEC072026</v>
      </c>
      <c r="F896" t="str">
        <f t="shared" si="56"/>
        <v>FEQUIEC072027</v>
      </c>
      <c r="G896" t="s">
        <v>1890</v>
      </c>
      <c r="H896" t="s">
        <v>1519</v>
      </c>
      <c r="I896" s="38" t="str">
        <f>VLOOKUP(J896,Planilha2!B:C,2,0)</f>
        <v>EC07</v>
      </c>
      <c r="J896" s="99" t="s">
        <v>1534</v>
      </c>
      <c r="K896" s="99" t="s">
        <v>165</v>
      </c>
      <c r="L896" s="99" t="s">
        <v>1535</v>
      </c>
      <c r="M896" s="99" t="s">
        <v>381</v>
      </c>
      <c r="N896" s="99" t="s">
        <v>1529</v>
      </c>
      <c r="O896" s="94" t="s">
        <v>1590</v>
      </c>
      <c r="P896" s="93" t="s">
        <v>44</v>
      </c>
      <c r="Q896" s="94">
        <v>0</v>
      </c>
      <c r="R896" s="94">
        <v>100</v>
      </c>
      <c r="S896" s="94">
        <v>100</v>
      </c>
      <c r="T896" s="94">
        <v>100</v>
      </c>
      <c r="U896" s="94">
        <v>100</v>
      </c>
      <c r="V896" s="94">
        <v>100</v>
      </c>
      <c r="W896" s="94">
        <v>100</v>
      </c>
      <c r="X896" s="94" t="s">
        <v>171</v>
      </c>
      <c r="Y896" s="94" t="s">
        <v>1103</v>
      </c>
      <c r="Z896" s="94"/>
      <c r="AA896" s="95" t="s">
        <v>382</v>
      </c>
      <c r="AB896" s="94"/>
      <c r="AC896" s="94"/>
      <c r="AD896" s="94" t="s">
        <v>1891</v>
      </c>
      <c r="AE896" s="93" t="s">
        <v>377</v>
      </c>
    </row>
    <row r="897" spans="1:31" ht="45" hidden="1">
      <c r="A897" t="str">
        <f t="shared" si="53"/>
        <v>FEQUIEC332022</v>
      </c>
      <c r="B897" t="str">
        <f t="shared" si="54"/>
        <v>FEQUIEC332023</v>
      </c>
      <c r="C897" t="str">
        <f t="shared" si="55"/>
        <v>FEQUIEC332024</v>
      </c>
      <c r="D897" t="str">
        <f t="shared" si="56"/>
        <v>FEQUIEC332025</v>
      </c>
      <c r="E897" t="str">
        <f t="shared" si="56"/>
        <v>FEQUIEC332026</v>
      </c>
      <c r="F897" t="str">
        <f t="shared" si="56"/>
        <v>FEQUIEC332027</v>
      </c>
      <c r="G897" t="s">
        <v>1890</v>
      </c>
      <c r="H897" t="s">
        <v>1519</v>
      </c>
      <c r="I897" s="38" t="str">
        <f>VLOOKUP(J897,Planilha2!B:C,2,0)</f>
        <v>EC33</v>
      </c>
      <c r="J897" s="99" t="s">
        <v>527</v>
      </c>
      <c r="K897" s="99" t="s">
        <v>165</v>
      </c>
      <c r="L897" s="99" t="s">
        <v>528</v>
      </c>
      <c r="M897" s="99" t="s">
        <v>164</v>
      </c>
      <c r="N897" s="99" t="s">
        <v>1529</v>
      </c>
      <c r="O897" s="94"/>
      <c r="P897" s="93" t="s">
        <v>530</v>
      </c>
      <c r="Q897" s="94"/>
      <c r="R897" s="94"/>
      <c r="S897" s="94"/>
      <c r="T897" s="94"/>
      <c r="U897" s="94"/>
      <c r="V897" s="94"/>
      <c r="W897" s="94"/>
      <c r="X897" s="94"/>
      <c r="Y897" s="94"/>
      <c r="Z897" s="94"/>
      <c r="AA897" s="95" t="s">
        <v>382</v>
      </c>
      <c r="AB897" s="94"/>
      <c r="AC897" s="94"/>
      <c r="AD897" s="94"/>
      <c r="AE897" s="93" t="s">
        <v>377</v>
      </c>
    </row>
    <row r="898" spans="1:31" ht="45" hidden="1">
      <c r="A898" t="str">
        <f t="shared" si="53"/>
        <v>FEQUIGP012022</v>
      </c>
      <c r="B898" t="str">
        <f t="shared" si="54"/>
        <v>FEQUIGP012023</v>
      </c>
      <c r="C898" t="str">
        <f t="shared" si="55"/>
        <v>FEQUIGP012024</v>
      </c>
      <c r="D898" t="str">
        <f t="shared" si="56"/>
        <v>FEQUIGP012025</v>
      </c>
      <c r="E898" t="str">
        <f t="shared" si="56"/>
        <v>FEQUIGP012026</v>
      </c>
      <c r="F898" t="str">
        <f t="shared" si="56"/>
        <v>FEQUIGP012027</v>
      </c>
      <c r="G898" t="s">
        <v>1890</v>
      </c>
      <c r="H898" t="s">
        <v>1536</v>
      </c>
      <c r="I898" s="38" t="str">
        <f>VLOOKUP(J898,Planilha2!B:C,2,0)</f>
        <v>GP01</v>
      </c>
      <c r="J898" s="93" t="s">
        <v>552</v>
      </c>
      <c r="K898" s="93" t="s">
        <v>145</v>
      </c>
      <c r="L898" s="93" t="s">
        <v>1537</v>
      </c>
      <c r="M898" s="93" t="s">
        <v>139</v>
      </c>
      <c r="N898" s="101" t="s">
        <v>558</v>
      </c>
      <c r="O898" s="94" t="s">
        <v>1806</v>
      </c>
      <c r="P898" s="93" t="s">
        <v>44</v>
      </c>
      <c r="Q898" s="123">
        <v>0.2727</v>
      </c>
      <c r="R898" s="123">
        <v>0.2727</v>
      </c>
      <c r="S898" s="123">
        <v>0.2727</v>
      </c>
      <c r="T898" s="123">
        <v>0.2727</v>
      </c>
      <c r="U898" s="123">
        <v>0.2727</v>
      </c>
      <c r="V898" s="123">
        <v>0.2727</v>
      </c>
      <c r="W898" s="123">
        <v>0.2727</v>
      </c>
      <c r="X898" s="94" t="s">
        <v>142</v>
      </c>
      <c r="Y898" s="94" t="s">
        <v>172</v>
      </c>
      <c r="Z898" s="94" t="s">
        <v>1471</v>
      </c>
      <c r="AA898" s="93" t="s">
        <v>555</v>
      </c>
      <c r="AB898" s="94" t="s">
        <v>630</v>
      </c>
      <c r="AC898" s="94"/>
      <c r="AD898" s="94" t="s">
        <v>1891</v>
      </c>
      <c r="AE898" s="93" t="s">
        <v>551</v>
      </c>
    </row>
    <row r="899" spans="1:31" ht="45" hidden="1">
      <c r="A899" t="str">
        <f t="shared" si="53"/>
        <v>FEQUIGP022022</v>
      </c>
      <c r="B899" t="str">
        <f t="shared" si="54"/>
        <v>FEQUIGP022023</v>
      </c>
      <c r="C899" t="str">
        <f t="shared" si="55"/>
        <v>FEQUIGP022024</v>
      </c>
      <c r="D899" t="str">
        <f t="shared" si="56"/>
        <v>FEQUIGP022025</v>
      </c>
      <c r="E899" t="str">
        <f t="shared" si="56"/>
        <v>FEQUIGP022026</v>
      </c>
      <c r="F899" t="str">
        <f t="shared" si="56"/>
        <v>FEQUIGP022027</v>
      </c>
      <c r="G899" t="s">
        <v>1890</v>
      </c>
      <c r="H899" t="s">
        <v>1536</v>
      </c>
      <c r="I899" s="38" t="str">
        <f>VLOOKUP(J899,Planilha2!B:C,2,0)</f>
        <v>GP02</v>
      </c>
      <c r="J899" s="93" t="s">
        <v>560</v>
      </c>
      <c r="K899" s="93" t="s">
        <v>165</v>
      </c>
      <c r="L899" s="93" t="s">
        <v>1539</v>
      </c>
      <c r="M899" s="93" t="s">
        <v>139</v>
      </c>
      <c r="N899" s="101" t="s">
        <v>558</v>
      </c>
      <c r="O899" s="94" t="s">
        <v>1654</v>
      </c>
      <c r="P899" s="93" t="s">
        <v>44</v>
      </c>
      <c r="Q899" s="123">
        <v>0.90910000000000002</v>
      </c>
      <c r="R899" s="123">
        <v>0.90910000000000002</v>
      </c>
      <c r="S899" s="123">
        <v>0.90910000000000002</v>
      </c>
      <c r="T899" s="123">
        <v>0.90910000000000002</v>
      </c>
      <c r="U899" s="123">
        <v>0.90910000000000002</v>
      </c>
      <c r="V899" s="123">
        <v>0.90910000000000002</v>
      </c>
      <c r="W899" s="123">
        <v>0.90910000000000002</v>
      </c>
      <c r="X899" s="94" t="s">
        <v>171</v>
      </c>
      <c r="Y899" s="94" t="s">
        <v>195</v>
      </c>
      <c r="Z899" s="94" t="s">
        <v>1471</v>
      </c>
      <c r="AA899" s="93" t="s">
        <v>1733</v>
      </c>
      <c r="AB899" s="94" t="s">
        <v>630</v>
      </c>
      <c r="AC899" s="94"/>
      <c r="AD899" s="94" t="s">
        <v>1891</v>
      </c>
      <c r="AE899" s="93" t="s">
        <v>551</v>
      </c>
    </row>
    <row r="900" spans="1:31" ht="45" hidden="1">
      <c r="A900" t="str">
        <f t="shared" ref="A900:A963" si="57">$G900&amp;$I900&amp;R$1</f>
        <v>FEQUIGP032022</v>
      </c>
      <c r="B900" t="str">
        <f t="shared" ref="B900:B963" si="58">$G900&amp;$I900&amp;S$1</f>
        <v>FEQUIGP032023</v>
      </c>
      <c r="C900" t="str">
        <f t="shared" ref="C900:C963" si="59">$G900&amp;$I900&amp;T$1</f>
        <v>FEQUIGP032024</v>
      </c>
      <c r="D900" t="str">
        <f t="shared" ref="D900:F963" si="60">$G900&amp;$I900&amp;U$1</f>
        <v>FEQUIGP032025</v>
      </c>
      <c r="E900" t="str">
        <f t="shared" si="60"/>
        <v>FEQUIGP032026</v>
      </c>
      <c r="F900" t="str">
        <f t="shared" si="60"/>
        <v>FEQUIGP032027</v>
      </c>
      <c r="G900" t="s">
        <v>1890</v>
      </c>
      <c r="H900" t="s">
        <v>1536</v>
      </c>
      <c r="I900" s="38" t="str">
        <f>VLOOKUP(J900,Planilha2!B:C,2,0)</f>
        <v>GP03</v>
      </c>
      <c r="J900" s="93" t="s">
        <v>567</v>
      </c>
      <c r="K900" s="93" t="s">
        <v>145</v>
      </c>
      <c r="L900" s="93"/>
      <c r="M900" s="93" t="s">
        <v>139</v>
      </c>
      <c r="N900" s="101" t="s">
        <v>558</v>
      </c>
      <c r="O900" s="94" t="s">
        <v>1540</v>
      </c>
      <c r="P900" s="93" t="s">
        <v>569</v>
      </c>
      <c r="Q900" s="94">
        <v>47</v>
      </c>
      <c r="R900" s="94">
        <v>47</v>
      </c>
      <c r="S900" s="94">
        <v>47</v>
      </c>
      <c r="T900" s="94">
        <v>47</v>
      </c>
      <c r="U900" s="94">
        <v>47</v>
      </c>
      <c r="V900" s="94">
        <v>47</v>
      </c>
      <c r="W900" s="94">
        <v>47</v>
      </c>
      <c r="X900" s="94" t="s">
        <v>171</v>
      </c>
      <c r="Y900" s="94" t="s">
        <v>172</v>
      </c>
      <c r="Z900" s="94" t="s">
        <v>1471</v>
      </c>
      <c r="AA900" s="93" t="s">
        <v>570</v>
      </c>
      <c r="AB900" s="94" t="s">
        <v>144</v>
      </c>
      <c r="AC900" s="94"/>
      <c r="AD900" s="94" t="s">
        <v>1891</v>
      </c>
      <c r="AE900" s="93" t="s">
        <v>551</v>
      </c>
    </row>
    <row r="901" spans="1:31" ht="45" hidden="1">
      <c r="A901" t="str">
        <f t="shared" si="57"/>
        <v>FEQUIGP042022</v>
      </c>
      <c r="B901" t="str">
        <f t="shared" si="58"/>
        <v>FEQUIGP042023</v>
      </c>
      <c r="C901" t="str">
        <f t="shared" si="59"/>
        <v>FEQUIGP042024</v>
      </c>
      <c r="D901" t="str">
        <f t="shared" si="60"/>
        <v>FEQUIGP042025</v>
      </c>
      <c r="E901" t="str">
        <f t="shared" si="60"/>
        <v>FEQUIGP042026</v>
      </c>
      <c r="F901" t="str">
        <f t="shared" si="60"/>
        <v>FEQUIGP042027</v>
      </c>
      <c r="G901" t="s">
        <v>1890</v>
      </c>
      <c r="H901" t="s">
        <v>1536</v>
      </c>
      <c r="I901" s="38" t="str">
        <f>VLOOKUP(J901,Planilha2!B:C,2,0)</f>
        <v>GP04</v>
      </c>
      <c r="J901" s="93" t="s">
        <v>574</v>
      </c>
      <c r="K901" s="93" t="s">
        <v>165</v>
      </c>
      <c r="L901" s="93"/>
      <c r="M901" s="101" t="s">
        <v>164</v>
      </c>
      <c r="N901" s="101" t="s">
        <v>558</v>
      </c>
      <c r="O901" s="94"/>
      <c r="P901" s="93" t="s">
        <v>44</v>
      </c>
      <c r="Q901" s="94"/>
      <c r="R901" s="94"/>
      <c r="S901" s="94"/>
      <c r="T901" s="94"/>
      <c r="U901" s="94"/>
      <c r="V901" s="94"/>
      <c r="W901" s="94"/>
      <c r="X901" s="94"/>
      <c r="Y901" s="94"/>
      <c r="Z901" s="94"/>
      <c r="AA901" s="93" t="s">
        <v>1541</v>
      </c>
      <c r="AB901" s="94"/>
      <c r="AC901" s="94"/>
      <c r="AD901" s="94"/>
      <c r="AE901" s="93" t="s">
        <v>551</v>
      </c>
    </row>
    <row r="902" spans="1:31" ht="45" hidden="1">
      <c r="A902" t="str">
        <f t="shared" si="57"/>
        <v>FEQUIGP052022</v>
      </c>
      <c r="B902" t="str">
        <f t="shared" si="58"/>
        <v>FEQUIGP052023</v>
      </c>
      <c r="C902" t="str">
        <f t="shared" si="59"/>
        <v>FEQUIGP052024</v>
      </c>
      <c r="D902" t="str">
        <f t="shared" si="60"/>
        <v>FEQUIGP052025</v>
      </c>
      <c r="E902" t="str">
        <f t="shared" si="60"/>
        <v>FEQUIGP052026</v>
      </c>
      <c r="F902" t="str">
        <f t="shared" si="60"/>
        <v>FEQUIGP052027</v>
      </c>
      <c r="G902" t="s">
        <v>1890</v>
      </c>
      <c r="H902" t="s">
        <v>1536</v>
      </c>
      <c r="I902" s="38" t="str">
        <f>VLOOKUP(J902,Planilha2!B:C,2,0)</f>
        <v>GP05</v>
      </c>
      <c r="J902" s="93" t="s">
        <v>577</v>
      </c>
      <c r="K902" s="93" t="s">
        <v>165</v>
      </c>
      <c r="L902" s="93"/>
      <c r="M902" s="101" t="s">
        <v>164</v>
      </c>
      <c r="N902" s="101" t="s">
        <v>558</v>
      </c>
      <c r="O902" s="94"/>
      <c r="P902" s="93" t="s">
        <v>44</v>
      </c>
      <c r="Q902" s="94"/>
      <c r="R902" s="94"/>
      <c r="S902" s="94"/>
      <c r="T902" s="94"/>
      <c r="U902" s="94"/>
      <c r="V902" s="94"/>
      <c r="W902" s="94"/>
      <c r="X902" s="94"/>
      <c r="Y902" s="94"/>
      <c r="Z902" s="94"/>
      <c r="AA902" s="93" t="s">
        <v>1542</v>
      </c>
      <c r="AB902" s="94"/>
      <c r="AC902" s="94"/>
      <c r="AD902" s="94"/>
      <c r="AE902" s="93" t="s">
        <v>551</v>
      </c>
    </row>
    <row r="903" spans="1:31" ht="45" hidden="1">
      <c r="A903" t="str">
        <f t="shared" si="57"/>
        <v>FEQUIGP062022</v>
      </c>
      <c r="B903" t="str">
        <f t="shared" si="58"/>
        <v>FEQUIGP062023</v>
      </c>
      <c r="C903" t="str">
        <f t="shared" si="59"/>
        <v>FEQUIGP062024</v>
      </c>
      <c r="D903" t="str">
        <f t="shared" si="60"/>
        <v>FEQUIGP062025</v>
      </c>
      <c r="E903" t="str">
        <f t="shared" si="60"/>
        <v>FEQUIGP062026</v>
      </c>
      <c r="F903" t="str">
        <f t="shared" si="60"/>
        <v>FEQUIGP062027</v>
      </c>
      <c r="G903" t="s">
        <v>1890</v>
      </c>
      <c r="H903" t="s">
        <v>1536</v>
      </c>
      <c r="I903" s="38" t="str">
        <f>VLOOKUP(J903,Planilha2!B:C,2,0)</f>
        <v>GP06</v>
      </c>
      <c r="J903" s="93" t="s">
        <v>579</v>
      </c>
      <c r="K903" s="93" t="s">
        <v>165</v>
      </c>
      <c r="L903" s="93"/>
      <c r="M903" s="101" t="s">
        <v>164</v>
      </c>
      <c r="N903" s="101" t="s">
        <v>558</v>
      </c>
      <c r="O903" s="94" t="s">
        <v>1543</v>
      </c>
      <c r="P903" s="93" t="s">
        <v>44</v>
      </c>
      <c r="Q903" s="94">
        <v>4.96</v>
      </c>
      <c r="R903" s="94">
        <v>5</v>
      </c>
      <c r="S903" s="94">
        <v>5</v>
      </c>
      <c r="T903" s="94">
        <v>5</v>
      </c>
      <c r="U903" s="94">
        <v>5</v>
      </c>
      <c r="V903" s="94">
        <v>5</v>
      </c>
      <c r="W903" s="94">
        <v>5</v>
      </c>
      <c r="X903" s="94" t="s">
        <v>171</v>
      </c>
      <c r="Y903" s="94" t="s">
        <v>172</v>
      </c>
      <c r="Z903" s="94" t="s">
        <v>1471</v>
      </c>
      <c r="AA903" s="93" t="s">
        <v>555</v>
      </c>
      <c r="AB903" s="94" t="s">
        <v>144</v>
      </c>
      <c r="AC903" s="94"/>
      <c r="AD903" s="94" t="s">
        <v>1891</v>
      </c>
      <c r="AE903" s="93" t="s">
        <v>551</v>
      </c>
    </row>
    <row r="904" spans="1:31" ht="45" hidden="1">
      <c r="A904" t="str">
        <f t="shared" si="57"/>
        <v>FEQUIGP072022</v>
      </c>
      <c r="B904" t="str">
        <f t="shared" si="58"/>
        <v>FEQUIGP072023</v>
      </c>
      <c r="C904" t="str">
        <f t="shared" si="59"/>
        <v>FEQUIGP072024</v>
      </c>
      <c r="D904" t="str">
        <f t="shared" si="60"/>
        <v>FEQUIGP072025</v>
      </c>
      <c r="E904" t="str">
        <f t="shared" si="60"/>
        <v>FEQUIGP072026</v>
      </c>
      <c r="F904" t="str">
        <f t="shared" si="60"/>
        <v>FEQUIGP072027</v>
      </c>
      <c r="G904" t="s">
        <v>1890</v>
      </c>
      <c r="H904" t="s">
        <v>1536</v>
      </c>
      <c r="I904" s="38" t="str">
        <f>VLOOKUP(J904,Planilha2!B:C,2,0)</f>
        <v>GP07</v>
      </c>
      <c r="J904" s="93" t="s">
        <v>583</v>
      </c>
      <c r="K904" s="93" t="s">
        <v>165</v>
      </c>
      <c r="L904" s="93"/>
      <c r="M904" s="101" t="s">
        <v>164</v>
      </c>
      <c r="N904" s="101" t="s">
        <v>558</v>
      </c>
      <c r="O904" s="94" t="s">
        <v>1544</v>
      </c>
      <c r="P904" s="93" t="s">
        <v>44</v>
      </c>
      <c r="Q904" s="94">
        <v>2.6</v>
      </c>
      <c r="R904" s="94">
        <v>2.88</v>
      </c>
      <c r="S904" s="94">
        <v>3.18</v>
      </c>
      <c r="T904" s="94">
        <v>3.2</v>
      </c>
      <c r="U904" s="94">
        <v>3.2</v>
      </c>
      <c r="V904" s="94">
        <v>3.2</v>
      </c>
      <c r="W904" s="94">
        <v>3.2</v>
      </c>
      <c r="X904" s="94" t="s">
        <v>142</v>
      </c>
      <c r="Y904" s="94" t="s">
        <v>172</v>
      </c>
      <c r="Z904" s="94" t="s">
        <v>1471</v>
      </c>
      <c r="AA904" s="93" t="s">
        <v>555</v>
      </c>
      <c r="AB904" s="94" t="s">
        <v>630</v>
      </c>
      <c r="AC904" s="94"/>
      <c r="AD904" s="94" t="s">
        <v>1891</v>
      </c>
      <c r="AE904" s="93" t="s">
        <v>551</v>
      </c>
    </row>
    <row r="905" spans="1:31" ht="60" hidden="1">
      <c r="A905" t="str">
        <f t="shared" si="57"/>
        <v>FEQUII012022</v>
      </c>
      <c r="B905" t="str">
        <f t="shared" si="58"/>
        <v>FEQUII012023</v>
      </c>
      <c r="C905" t="str">
        <f t="shared" si="59"/>
        <v>FEQUII012024</v>
      </c>
      <c r="D905" t="str">
        <f t="shared" si="60"/>
        <v>FEQUII012025</v>
      </c>
      <c r="E905" t="str">
        <f t="shared" si="60"/>
        <v>FEQUII012026</v>
      </c>
      <c r="F905" t="str">
        <f t="shared" si="60"/>
        <v>FEQUII012027</v>
      </c>
      <c r="G905" t="s">
        <v>1890</v>
      </c>
      <c r="H905" t="s">
        <v>1545</v>
      </c>
      <c r="I905" s="38" t="str">
        <f>VLOOKUP(J905,Planilha2!B:C,2,0)</f>
        <v>I01</v>
      </c>
      <c r="J905" s="99" t="s">
        <v>923</v>
      </c>
      <c r="K905" s="99" t="s">
        <v>145</v>
      </c>
      <c r="L905" s="99" t="s">
        <v>924</v>
      </c>
      <c r="M905" s="99" t="s">
        <v>926</v>
      </c>
      <c r="N905" s="102" t="s">
        <v>164</v>
      </c>
      <c r="O905" s="94" t="s">
        <v>1546</v>
      </c>
      <c r="P905" s="93" t="s">
        <v>749</v>
      </c>
      <c r="Q905" s="94">
        <v>0</v>
      </c>
      <c r="R905" s="94">
        <v>0</v>
      </c>
      <c r="S905" s="94">
        <v>1</v>
      </c>
      <c r="T905" s="94">
        <v>0</v>
      </c>
      <c r="U905" s="94">
        <v>2</v>
      </c>
      <c r="V905" s="94">
        <v>1</v>
      </c>
      <c r="W905" s="94">
        <v>2</v>
      </c>
      <c r="X905" s="94" t="s">
        <v>363</v>
      </c>
      <c r="Y905" s="94" t="s">
        <v>1441</v>
      </c>
      <c r="Z905" s="94" t="s">
        <v>1900</v>
      </c>
      <c r="AA905" s="93" t="s">
        <v>1735</v>
      </c>
      <c r="AB905" s="94" t="s">
        <v>144</v>
      </c>
      <c r="AC905" s="94"/>
      <c r="AD905" s="94" t="s">
        <v>1891</v>
      </c>
      <c r="AE905" s="93" t="s">
        <v>922</v>
      </c>
    </row>
    <row r="906" spans="1:31" ht="60" hidden="1">
      <c r="A906" t="str">
        <f t="shared" si="57"/>
        <v>FEQUII022022</v>
      </c>
      <c r="B906" t="str">
        <f t="shared" si="58"/>
        <v>FEQUII022023</v>
      </c>
      <c r="C906" t="str">
        <f t="shared" si="59"/>
        <v>FEQUII022024</v>
      </c>
      <c r="D906" t="str">
        <f t="shared" si="60"/>
        <v>FEQUII022025</v>
      </c>
      <c r="E906" t="str">
        <f t="shared" si="60"/>
        <v>FEQUII022026</v>
      </c>
      <c r="F906" t="str">
        <f t="shared" si="60"/>
        <v>FEQUII022027</v>
      </c>
      <c r="G906" t="s">
        <v>1890</v>
      </c>
      <c r="H906" t="s">
        <v>1545</v>
      </c>
      <c r="I906" s="38" t="str">
        <f>VLOOKUP(J906,Planilha2!B:C,2,0)</f>
        <v>I02</v>
      </c>
      <c r="J906" s="99" t="s">
        <v>931</v>
      </c>
      <c r="K906" s="99" t="s">
        <v>145</v>
      </c>
      <c r="L906" s="99" t="s">
        <v>932</v>
      </c>
      <c r="M906" s="99" t="s">
        <v>926</v>
      </c>
      <c r="N906" s="102" t="s">
        <v>164</v>
      </c>
      <c r="O906" s="94" t="s">
        <v>1548</v>
      </c>
      <c r="P906" s="93" t="s">
        <v>749</v>
      </c>
      <c r="Q906" s="94">
        <v>2</v>
      </c>
      <c r="R906" s="94">
        <v>2</v>
      </c>
      <c r="S906" s="94">
        <v>3</v>
      </c>
      <c r="T906" s="94">
        <v>2</v>
      </c>
      <c r="U906" s="94">
        <v>3</v>
      </c>
      <c r="V906" s="94">
        <v>2</v>
      </c>
      <c r="W906" s="94">
        <v>3</v>
      </c>
      <c r="X906" s="94" t="s">
        <v>363</v>
      </c>
      <c r="Y906" s="94" t="s">
        <v>1441</v>
      </c>
      <c r="Z906" s="94" t="s">
        <v>1900</v>
      </c>
      <c r="AA906" s="93" t="s">
        <v>1735</v>
      </c>
      <c r="AB906" s="94" t="s">
        <v>144</v>
      </c>
      <c r="AC906" s="94"/>
      <c r="AD906" s="94" t="s">
        <v>1891</v>
      </c>
      <c r="AE906" s="93" t="s">
        <v>922</v>
      </c>
    </row>
    <row r="907" spans="1:31" ht="60" hidden="1">
      <c r="A907" t="str">
        <f t="shared" si="57"/>
        <v>FEQUII052022</v>
      </c>
      <c r="B907" t="str">
        <f t="shared" si="58"/>
        <v>FEQUII052023</v>
      </c>
      <c r="C907" t="str">
        <f t="shared" si="59"/>
        <v>FEQUII052024</v>
      </c>
      <c r="D907" t="str">
        <f t="shared" si="60"/>
        <v>FEQUII052025</v>
      </c>
      <c r="E907" t="str">
        <f t="shared" si="60"/>
        <v>FEQUII052026</v>
      </c>
      <c r="F907" t="str">
        <f t="shared" si="60"/>
        <v>FEQUII052027</v>
      </c>
      <c r="G907" t="s">
        <v>1890</v>
      </c>
      <c r="H907" t="s">
        <v>1545</v>
      </c>
      <c r="I907" s="38" t="str">
        <f>VLOOKUP(J907,Planilha2!B:C,2,0)</f>
        <v>I05</v>
      </c>
      <c r="J907" s="99" t="s">
        <v>948</v>
      </c>
      <c r="K907" s="99" t="s">
        <v>145</v>
      </c>
      <c r="L907" s="99" t="s">
        <v>949</v>
      </c>
      <c r="M907" s="99" t="s">
        <v>926</v>
      </c>
      <c r="N907" s="102" t="s">
        <v>164</v>
      </c>
      <c r="O907" s="94" t="s">
        <v>1594</v>
      </c>
      <c r="P907" s="93" t="s">
        <v>749</v>
      </c>
      <c r="Q907" s="94">
        <v>0</v>
      </c>
      <c r="R907" s="94">
        <v>0</v>
      </c>
      <c r="S907" s="94">
        <v>1</v>
      </c>
      <c r="T907" s="94">
        <v>0</v>
      </c>
      <c r="U907" s="94">
        <v>1</v>
      </c>
      <c r="V907" s="94">
        <v>1</v>
      </c>
      <c r="W907" s="94">
        <v>2</v>
      </c>
      <c r="X907" s="94" t="s">
        <v>363</v>
      </c>
      <c r="Y907" s="94" t="s">
        <v>1441</v>
      </c>
      <c r="Z907" s="94" t="s">
        <v>1900</v>
      </c>
      <c r="AA907" s="93" t="s">
        <v>1735</v>
      </c>
      <c r="AB907" s="94" t="s">
        <v>144</v>
      </c>
      <c r="AC907" s="94"/>
      <c r="AD907" s="94" t="s">
        <v>1891</v>
      </c>
      <c r="AE907" s="93" t="s">
        <v>922</v>
      </c>
    </row>
    <row r="908" spans="1:31" ht="60" hidden="1">
      <c r="A908" t="str">
        <f t="shared" si="57"/>
        <v>FEQUII062022</v>
      </c>
      <c r="B908" t="str">
        <f t="shared" si="58"/>
        <v>FEQUII062023</v>
      </c>
      <c r="C908" t="str">
        <f t="shared" si="59"/>
        <v>FEQUII062024</v>
      </c>
      <c r="D908" t="str">
        <f t="shared" si="60"/>
        <v>FEQUII062025</v>
      </c>
      <c r="E908" t="str">
        <f t="shared" si="60"/>
        <v>FEQUII062026</v>
      </c>
      <c r="F908" t="str">
        <f t="shared" si="60"/>
        <v>FEQUII062027</v>
      </c>
      <c r="G908" t="s">
        <v>1890</v>
      </c>
      <c r="H908" t="s">
        <v>1545</v>
      </c>
      <c r="I908" s="38" t="str">
        <f>VLOOKUP(J908,Planilha2!B:C,2,0)</f>
        <v>I06</v>
      </c>
      <c r="J908" s="99" t="s">
        <v>954</v>
      </c>
      <c r="K908" s="99" t="s">
        <v>145</v>
      </c>
      <c r="L908" s="99" t="s">
        <v>955</v>
      </c>
      <c r="M908" s="99" t="s">
        <v>926</v>
      </c>
      <c r="N908" s="102" t="s">
        <v>164</v>
      </c>
      <c r="O908" s="94" t="s">
        <v>1550</v>
      </c>
      <c r="P908" s="93" t="s">
        <v>749</v>
      </c>
      <c r="Q908" s="94">
        <v>0</v>
      </c>
      <c r="R908" s="94">
        <v>2</v>
      </c>
      <c r="S908" s="94">
        <v>2</v>
      </c>
      <c r="T908" s="94">
        <v>4</v>
      </c>
      <c r="U908" s="94">
        <v>6</v>
      </c>
      <c r="V908" s="94">
        <v>7</v>
      </c>
      <c r="W908" s="94">
        <v>8</v>
      </c>
      <c r="X908" s="94" t="s">
        <v>363</v>
      </c>
      <c r="Y908" s="94" t="s">
        <v>1522</v>
      </c>
      <c r="Z908" s="94" t="s">
        <v>1901</v>
      </c>
      <c r="AA908" s="93" t="s">
        <v>1735</v>
      </c>
      <c r="AB908" s="94" t="s">
        <v>144</v>
      </c>
      <c r="AC908" s="94"/>
      <c r="AD908" s="94" t="s">
        <v>1891</v>
      </c>
      <c r="AE908" s="93" t="s">
        <v>922</v>
      </c>
    </row>
    <row r="909" spans="1:31" ht="60" hidden="1">
      <c r="A909" t="str">
        <f t="shared" si="57"/>
        <v>FEQUII072022</v>
      </c>
      <c r="B909" t="str">
        <f t="shared" si="58"/>
        <v>FEQUII072023</v>
      </c>
      <c r="C909" t="str">
        <f t="shared" si="59"/>
        <v>FEQUII072024</v>
      </c>
      <c r="D909" t="str">
        <f t="shared" si="60"/>
        <v>FEQUII072025</v>
      </c>
      <c r="E909" t="str">
        <f t="shared" si="60"/>
        <v>FEQUII072026</v>
      </c>
      <c r="F909" t="str">
        <f t="shared" si="60"/>
        <v>FEQUII072027</v>
      </c>
      <c r="G909" t="s">
        <v>1890</v>
      </c>
      <c r="H909" t="s">
        <v>1545</v>
      </c>
      <c r="I909" s="38" t="str">
        <f>VLOOKUP(J909,Planilha2!B:C,2,0)</f>
        <v>I07</v>
      </c>
      <c r="J909" s="99" t="s">
        <v>958</v>
      </c>
      <c r="K909" s="99" t="s">
        <v>145</v>
      </c>
      <c r="L909" s="99" t="s">
        <v>959</v>
      </c>
      <c r="M909" s="99" t="s">
        <v>926</v>
      </c>
      <c r="N909" s="102" t="s">
        <v>164</v>
      </c>
      <c r="O909" s="94" t="s">
        <v>1552</v>
      </c>
      <c r="P909" s="93" t="s">
        <v>749</v>
      </c>
      <c r="Q909" s="94">
        <v>6</v>
      </c>
      <c r="R909" s="94">
        <v>7</v>
      </c>
      <c r="S909" s="94">
        <v>8</v>
      </c>
      <c r="T909" s="94">
        <v>10</v>
      </c>
      <c r="U909" s="94">
        <v>12</v>
      </c>
      <c r="V909" s="94">
        <v>13</v>
      </c>
      <c r="W909" s="94">
        <v>14</v>
      </c>
      <c r="X909" s="94" t="s">
        <v>142</v>
      </c>
      <c r="Y909" s="94" t="s">
        <v>1522</v>
      </c>
      <c r="Z909" s="94" t="s">
        <v>1901</v>
      </c>
      <c r="AA909" s="93" t="s">
        <v>1735</v>
      </c>
      <c r="AB909" s="94" t="s">
        <v>144</v>
      </c>
      <c r="AC909" s="94"/>
      <c r="AD909" s="94" t="s">
        <v>1891</v>
      </c>
      <c r="AE909" s="93" t="s">
        <v>922</v>
      </c>
    </row>
    <row r="910" spans="1:31" ht="60" hidden="1">
      <c r="A910" t="str">
        <f t="shared" si="57"/>
        <v>FEQUII082022</v>
      </c>
      <c r="B910" t="str">
        <f t="shared" si="58"/>
        <v>FEQUII082023</v>
      </c>
      <c r="C910" t="str">
        <f t="shared" si="59"/>
        <v>FEQUII082024</v>
      </c>
      <c r="D910" t="str">
        <f t="shared" si="60"/>
        <v>FEQUII082025</v>
      </c>
      <c r="E910" t="str">
        <f t="shared" si="60"/>
        <v>FEQUII082026</v>
      </c>
      <c r="F910" t="str">
        <f t="shared" si="60"/>
        <v>FEQUII082027</v>
      </c>
      <c r="G910" t="s">
        <v>1890</v>
      </c>
      <c r="H910" t="s">
        <v>1545</v>
      </c>
      <c r="I910" s="38" t="str">
        <f>VLOOKUP(J910,Planilha2!B:C,2,0)</f>
        <v>I08</v>
      </c>
      <c r="J910" s="99" t="s">
        <v>964</v>
      </c>
      <c r="K910" s="99" t="s">
        <v>145</v>
      </c>
      <c r="L910" s="99" t="s">
        <v>965</v>
      </c>
      <c r="M910" s="99" t="s">
        <v>926</v>
      </c>
      <c r="N910" s="102" t="s">
        <v>164</v>
      </c>
      <c r="O910" s="94" t="s">
        <v>1553</v>
      </c>
      <c r="P910" s="93" t="s">
        <v>749</v>
      </c>
      <c r="Q910" s="94">
        <v>0</v>
      </c>
      <c r="R910" s="94">
        <v>1</v>
      </c>
      <c r="S910" s="94">
        <v>2</v>
      </c>
      <c r="T910" s="94">
        <v>4</v>
      </c>
      <c r="U910" s="94">
        <v>6</v>
      </c>
      <c r="V910" s="94">
        <v>7</v>
      </c>
      <c r="W910" s="94">
        <v>8</v>
      </c>
      <c r="X910" s="94" t="s">
        <v>142</v>
      </c>
      <c r="Y910" s="94" t="s">
        <v>1522</v>
      </c>
      <c r="Z910" s="94" t="s">
        <v>1901</v>
      </c>
      <c r="AA910" s="93" t="s">
        <v>1735</v>
      </c>
      <c r="AB910" s="94" t="s">
        <v>144</v>
      </c>
      <c r="AC910" s="94"/>
      <c r="AD910" s="94" t="s">
        <v>1891</v>
      </c>
      <c r="AE910" s="93" t="s">
        <v>922</v>
      </c>
    </row>
    <row r="911" spans="1:31" ht="60" hidden="1">
      <c r="A911" t="str">
        <f t="shared" si="57"/>
        <v>FEQUII122022</v>
      </c>
      <c r="B911" t="str">
        <f t="shared" si="58"/>
        <v>FEQUII122023</v>
      </c>
      <c r="C911" t="str">
        <f t="shared" si="59"/>
        <v>FEQUII122024</v>
      </c>
      <c r="D911" t="str">
        <f t="shared" si="60"/>
        <v>FEQUII122025</v>
      </c>
      <c r="E911" t="str">
        <f t="shared" si="60"/>
        <v>FEQUII122026</v>
      </c>
      <c r="F911" t="str">
        <f t="shared" si="60"/>
        <v>FEQUII122027</v>
      </c>
      <c r="G911" t="s">
        <v>1890</v>
      </c>
      <c r="H911" t="s">
        <v>1545</v>
      </c>
      <c r="I911" s="38" t="str">
        <f>VLOOKUP(J911,Planilha2!B:C,2,0)</f>
        <v>I12</v>
      </c>
      <c r="J911" s="99" t="s">
        <v>980</v>
      </c>
      <c r="K911" s="99" t="s">
        <v>145</v>
      </c>
      <c r="L911" s="99" t="s">
        <v>1737</v>
      </c>
      <c r="M911" s="99" t="s">
        <v>983</v>
      </c>
      <c r="N911" s="102" t="s">
        <v>164</v>
      </c>
      <c r="O911" s="94" t="s">
        <v>1595</v>
      </c>
      <c r="P911" s="93" t="s">
        <v>44</v>
      </c>
      <c r="Q911" s="94">
        <v>3</v>
      </c>
      <c r="R911" s="94">
        <v>5</v>
      </c>
      <c r="S911" s="94">
        <v>7</v>
      </c>
      <c r="T911" s="94">
        <v>9</v>
      </c>
      <c r="U911" s="94">
        <v>10</v>
      </c>
      <c r="V911" s="94">
        <v>11</v>
      </c>
      <c r="W911" s="94">
        <v>12</v>
      </c>
      <c r="X911" s="94" t="s">
        <v>142</v>
      </c>
      <c r="Y911" s="94" t="s">
        <v>1522</v>
      </c>
      <c r="Z911" s="94" t="s">
        <v>1901</v>
      </c>
      <c r="AA911" s="93" t="s">
        <v>1735</v>
      </c>
      <c r="AB911" s="94" t="s">
        <v>144</v>
      </c>
      <c r="AC911" s="94"/>
      <c r="AD911" s="94" t="s">
        <v>1891</v>
      </c>
      <c r="AE911" s="93" t="s">
        <v>922</v>
      </c>
    </row>
    <row r="912" spans="1:31" ht="60" hidden="1">
      <c r="A912" t="str">
        <f t="shared" si="57"/>
        <v>FEQUII132022</v>
      </c>
      <c r="B912" t="str">
        <f t="shared" si="58"/>
        <v>FEQUII132023</v>
      </c>
      <c r="C912" t="str">
        <f t="shared" si="59"/>
        <v>FEQUII132024</v>
      </c>
      <c r="D912" t="str">
        <f t="shared" si="60"/>
        <v>FEQUII132025</v>
      </c>
      <c r="E912" t="str">
        <f t="shared" si="60"/>
        <v>FEQUII132026</v>
      </c>
      <c r="F912" t="str">
        <f t="shared" si="60"/>
        <v>FEQUII132027</v>
      </c>
      <c r="G912" t="s">
        <v>1890</v>
      </c>
      <c r="H912" t="s">
        <v>1545</v>
      </c>
      <c r="I912" s="38" t="str">
        <f>VLOOKUP(J912,Planilha2!B:C,2,0)</f>
        <v>I13</v>
      </c>
      <c r="J912" s="99" t="s">
        <v>985</v>
      </c>
      <c r="K912" s="99" t="s">
        <v>145</v>
      </c>
      <c r="L912" s="99" t="s">
        <v>986</v>
      </c>
      <c r="M912" s="99" t="s">
        <v>988</v>
      </c>
      <c r="N912" s="99" t="s">
        <v>164</v>
      </c>
      <c r="O912" s="94" t="s">
        <v>1555</v>
      </c>
      <c r="P912" s="93" t="s">
        <v>44</v>
      </c>
      <c r="Q912" s="94">
        <v>50</v>
      </c>
      <c r="R912" s="94">
        <v>50</v>
      </c>
      <c r="S912" s="94">
        <v>25</v>
      </c>
      <c r="T912" s="94">
        <v>25</v>
      </c>
      <c r="U912" s="94">
        <v>25</v>
      </c>
      <c r="V912" s="94">
        <v>75</v>
      </c>
      <c r="W912" s="94">
        <v>75</v>
      </c>
      <c r="X912" s="94" t="s">
        <v>142</v>
      </c>
      <c r="Y912" s="94" t="s">
        <v>1522</v>
      </c>
      <c r="Z912" s="94" t="s">
        <v>1901</v>
      </c>
      <c r="AA912" s="93" t="s">
        <v>1735</v>
      </c>
      <c r="AB912" s="94" t="s">
        <v>144</v>
      </c>
      <c r="AC912" s="94"/>
      <c r="AD912" s="94" t="s">
        <v>1891</v>
      </c>
      <c r="AE912" s="93" t="s">
        <v>922</v>
      </c>
    </row>
    <row r="913" spans="1:31" ht="75" hidden="1">
      <c r="A913" t="str">
        <f t="shared" si="57"/>
        <v>FOUFUG072022</v>
      </c>
      <c r="B913" t="str">
        <f t="shared" si="58"/>
        <v>FOUFUG072023</v>
      </c>
      <c r="C913" t="str">
        <f t="shared" si="59"/>
        <v>FOUFUG072024</v>
      </c>
      <c r="D913" t="str">
        <f t="shared" si="60"/>
        <v>FOUFUG072025</v>
      </c>
      <c r="E913" t="str">
        <f t="shared" si="60"/>
        <v>FOUFUG072026</v>
      </c>
      <c r="F913" t="str">
        <f t="shared" si="60"/>
        <v>FOUFUG072027</v>
      </c>
      <c r="G913" t="s">
        <v>1902</v>
      </c>
      <c r="H913" t="s">
        <v>1429</v>
      </c>
      <c r="I913" s="38" t="str">
        <f>VLOOKUP(J913,Planilha2!B:C,2,0)</f>
        <v>G07</v>
      </c>
      <c r="J913" s="63" t="s">
        <v>1430</v>
      </c>
      <c r="K913" s="63" t="s">
        <v>145</v>
      </c>
      <c r="L913" s="63" t="s">
        <v>1903</v>
      </c>
      <c r="M913" s="63" t="s">
        <v>715</v>
      </c>
      <c r="N913" s="63" t="s">
        <v>1431</v>
      </c>
      <c r="O913" s="93" t="s">
        <v>1867</v>
      </c>
      <c r="P913" s="63" t="s">
        <v>44</v>
      </c>
      <c r="Q913" s="124">
        <v>0.76</v>
      </c>
      <c r="R913" s="124">
        <v>0.76</v>
      </c>
      <c r="S913" s="124">
        <v>0.76</v>
      </c>
      <c r="T913" s="124">
        <v>0.76</v>
      </c>
      <c r="U913" s="124">
        <v>0.76</v>
      </c>
      <c r="V913" s="124">
        <v>0.76</v>
      </c>
      <c r="W913" s="124">
        <v>0.76</v>
      </c>
      <c r="X913" s="93" t="s">
        <v>142</v>
      </c>
      <c r="Y913" s="93" t="s">
        <v>172</v>
      </c>
      <c r="Z913" s="93" t="s">
        <v>195</v>
      </c>
      <c r="AA913" s="63" t="s">
        <v>382</v>
      </c>
      <c r="AB913" s="93" t="s">
        <v>144</v>
      </c>
      <c r="AC913" s="63"/>
      <c r="AD913" s="93" t="s">
        <v>1902</v>
      </c>
      <c r="AE913" s="93" t="s">
        <v>135</v>
      </c>
    </row>
    <row r="914" spans="1:31" ht="75" hidden="1">
      <c r="A914" t="str">
        <f t="shared" si="57"/>
        <v>FOUFUG012022</v>
      </c>
      <c r="B914" t="str">
        <f t="shared" si="58"/>
        <v>FOUFUG012023</v>
      </c>
      <c r="C914" t="str">
        <f t="shared" si="59"/>
        <v>FOUFUG012024</v>
      </c>
      <c r="D914" t="str">
        <f t="shared" si="60"/>
        <v>FOUFUG012025</v>
      </c>
      <c r="E914" t="str">
        <f t="shared" si="60"/>
        <v>FOUFUG012026</v>
      </c>
      <c r="F914" t="str">
        <f t="shared" si="60"/>
        <v>FOUFUG012027</v>
      </c>
      <c r="G914" t="s">
        <v>1902</v>
      </c>
      <c r="H914" t="s">
        <v>1429</v>
      </c>
      <c r="I914" s="38" t="str">
        <f>VLOOKUP(J914,Planilha2!B:C,2,0)</f>
        <v>G01</v>
      </c>
      <c r="J914" s="63" t="s">
        <v>41</v>
      </c>
      <c r="K914" s="63" t="s">
        <v>145</v>
      </c>
      <c r="L914" s="63" t="s">
        <v>1904</v>
      </c>
      <c r="M914" s="63" t="s">
        <v>715</v>
      </c>
      <c r="N914" s="63" t="s">
        <v>1431</v>
      </c>
      <c r="O914" s="93" t="s">
        <v>1435</v>
      </c>
      <c r="P914" s="63" t="s">
        <v>44</v>
      </c>
      <c r="Q914" s="124">
        <v>0.79</v>
      </c>
      <c r="R914" s="124">
        <v>0.79</v>
      </c>
      <c r="S914" s="124">
        <v>0.79</v>
      </c>
      <c r="T914" s="124">
        <v>0.8</v>
      </c>
      <c r="U914" s="124">
        <v>0.8</v>
      </c>
      <c r="V914" s="124">
        <v>0.8</v>
      </c>
      <c r="W914" s="124">
        <v>0.8</v>
      </c>
      <c r="X914" s="93" t="s">
        <v>142</v>
      </c>
      <c r="Y914" s="93" t="s">
        <v>172</v>
      </c>
      <c r="Z914" s="93" t="s">
        <v>195</v>
      </c>
      <c r="AA914" s="63" t="s">
        <v>382</v>
      </c>
      <c r="AB914" s="93" t="s">
        <v>144</v>
      </c>
      <c r="AC914" s="63"/>
      <c r="AD914" s="93" t="s">
        <v>1902</v>
      </c>
      <c r="AE914" s="93" t="s">
        <v>135</v>
      </c>
    </row>
    <row r="915" spans="1:31" ht="75" hidden="1">
      <c r="A915" t="str">
        <f t="shared" si="57"/>
        <v>FOUFUG022022</v>
      </c>
      <c r="B915" t="str">
        <f t="shared" si="58"/>
        <v>FOUFUG022023</v>
      </c>
      <c r="C915" t="str">
        <f t="shared" si="59"/>
        <v>FOUFUG022024</v>
      </c>
      <c r="D915" t="str">
        <f t="shared" si="60"/>
        <v>FOUFUG022025</v>
      </c>
      <c r="E915" t="str">
        <f t="shared" si="60"/>
        <v>FOUFUG022026</v>
      </c>
      <c r="F915" t="str">
        <f t="shared" si="60"/>
        <v>FOUFUG022027</v>
      </c>
      <c r="G915" t="s">
        <v>1902</v>
      </c>
      <c r="H915" t="s">
        <v>1429</v>
      </c>
      <c r="I915" s="38" t="str">
        <f>VLOOKUP(J915,Planilha2!B:C,2,0)</f>
        <v>G02</v>
      </c>
      <c r="J915" s="63" t="s">
        <v>1675</v>
      </c>
      <c r="K915" s="63" t="s">
        <v>145</v>
      </c>
      <c r="L915" s="63"/>
      <c r="M915" s="63" t="s">
        <v>717</v>
      </c>
      <c r="N915" s="63" t="s">
        <v>1431</v>
      </c>
      <c r="O915" s="93" t="s">
        <v>1561</v>
      </c>
      <c r="P915" s="63" t="s">
        <v>44</v>
      </c>
      <c r="Q915" s="124">
        <v>0.04</v>
      </c>
      <c r="R915" s="124">
        <v>0.04</v>
      </c>
      <c r="S915" s="124">
        <v>0.04</v>
      </c>
      <c r="T915" s="124">
        <v>0.03</v>
      </c>
      <c r="U915" s="124">
        <v>0.03</v>
      </c>
      <c r="V915" s="124">
        <v>0.03</v>
      </c>
      <c r="W915" s="124">
        <v>0.03</v>
      </c>
      <c r="X915" s="93" t="s">
        <v>142</v>
      </c>
      <c r="Y915" s="93" t="s">
        <v>172</v>
      </c>
      <c r="Z915" s="93" t="s">
        <v>195</v>
      </c>
      <c r="AA915" s="63" t="s">
        <v>382</v>
      </c>
      <c r="AB915" s="93" t="s">
        <v>144</v>
      </c>
      <c r="AC915" s="63"/>
      <c r="AD915" s="93" t="s">
        <v>1902</v>
      </c>
      <c r="AE915" s="93" t="s">
        <v>135</v>
      </c>
    </row>
    <row r="916" spans="1:31" ht="75" hidden="1">
      <c r="A916" t="str">
        <f t="shared" si="57"/>
        <v>FOUFUG032022</v>
      </c>
      <c r="B916" t="str">
        <f t="shared" si="58"/>
        <v>FOUFUG032023</v>
      </c>
      <c r="C916" t="str">
        <f t="shared" si="59"/>
        <v>FOUFUG032024</v>
      </c>
      <c r="D916" t="str">
        <f t="shared" si="60"/>
        <v>FOUFUG032025</v>
      </c>
      <c r="E916" t="str">
        <f t="shared" si="60"/>
        <v>FOUFUG032026</v>
      </c>
      <c r="F916" t="str">
        <f t="shared" si="60"/>
        <v>FOUFUG032027</v>
      </c>
      <c r="G916" t="s">
        <v>1902</v>
      </c>
      <c r="H916" t="s">
        <v>1429</v>
      </c>
      <c r="I916" s="38" t="str">
        <f>VLOOKUP(J916,Planilha2!B:C,2,0)</f>
        <v>G03</v>
      </c>
      <c r="J916" s="63" t="s">
        <v>1677</v>
      </c>
      <c r="K916" s="63" t="s">
        <v>165</v>
      </c>
      <c r="L916" s="115" t="s">
        <v>1439</v>
      </c>
      <c r="M916" s="63" t="s">
        <v>717</v>
      </c>
      <c r="N916" s="63" t="s">
        <v>1431</v>
      </c>
      <c r="O916" s="93" t="s">
        <v>1563</v>
      </c>
      <c r="P916" s="63" t="s">
        <v>44</v>
      </c>
      <c r="Q916" s="124">
        <v>0.06</v>
      </c>
      <c r="R916" s="124">
        <v>0.06</v>
      </c>
      <c r="S916" s="124">
        <v>0.06</v>
      </c>
      <c r="T916" s="124">
        <v>0.05</v>
      </c>
      <c r="U916" s="124">
        <v>0.05</v>
      </c>
      <c r="V916" s="124">
        <v>0.05</v>
      </c>
      <c r="W916" s="124">
        <v>0.05</v>
      </c>
      <c r="X916" s="93" t="s">
        <v>142</v>
      </c>
      <c r="Y916" s="93" t="s">
        <v>172</v>
      </c>
      <c r="Z916" s="93" t="s">
        <v>195</v>
      </c>
      <c r="AA916" s="63" t="s">
        <v>382</v>
      </c>
      <c r="AB916" s="93" t="s">
        <v>144</v>
      </c>
      <c r="AC916" s="63"/>
      <c r="AD916" s="93" t="s">
        <v>1902</v>
      </c>
      <c r="AE916" s="93" t="s">
        <v>135</v>
      </c>
    </row>
    <row r="917" spans="1:31" ht="45" hidden="1">
      <c r="A917" t="str">
        <f t="shared" si="57"/>
        <v>FOUFUG042022</v>
      </c>
      <c r="B917" t="str">
        <f t="shared" si="58"/>
        <v>FOUFUG042023</v>
      </c>
      <c r="C917" t="str">
        <f t="shared" si="59"/>
        <v>FOUFUG042024</v>
      </c>
      <c r="D917" t="str">
        <f t="shared" si="60"/>
        <v>FOUFUG042025</v>
      </c>
      <c r="E917" t="str">
        <f t="shared" si="60"/>
        <v>FOUFUG042026</v>
      </c>
      <c r="F917" t="str">
        <f t="shared" si="60"/>
        <v>FOUFUG042027</v>
      </c>
      <c r="G917" t="s">
        <v>1902</v>
      </c>
      <c r="H917" t="s">
        <v>1429</v>
      </c>
      <c r="I917" s="38" t="str">
        <f>VLOOKUP(J917,Planilha2!B:C,2,0)</f>
        <v>G04</v>
      </c>
      <c r="J917" s="63" t="s">
        <v>1679</v>
      </c>
      <c r="K917" s="63" t="s">
        <v>145</v>
      </c>
      <c r="L917" s="63"/>
      <c r="M917" s="63" t="s">
        <v>717</v>
      </c>
      <c r="N917" s="63" t="s">
        <v>1431</v>
      </c>
      <c r="O917" s="93" t="s">
        <v>1444</v>
      </c>
      <c r="P917" s="63" t="s">
        <v>44</v>
      </c>
      <c r="Q917" s="124">
        <v>0.2</v>
      </c>
      <c r="R917" s="124">
        <v>0.2</v>
      </c>
      <c r="S917" s="124">
        <v>0.2</v>
      </c>
      <c r="T917" s="124">
        <v>0.2</v>
      </c>
      <c r="U917" s="124">
        <v>0.2</v>
      </c>
      <c r="V917" s="124">
        <v>0.2</v>
      </c>
      <c r="W917" s="124">
        <v>0.2</v>
      </c>
      <c r="X917" s="93" t="s">
        <v>142</v>
      </c>
      <c r="Y917" s="93" t="s">
        <v>172</v>
      </c>
      <c r="Z917" s="93" t="s">
        <v>195</v>
      </c>
      <c r="AA917" s="63" t="s">
        <v>382</v>
      </c>
      <c r="AB917" s="93" t="s">
        <v>144</v>
      </c>
      <c r="AC917" s="63"/>
      <c r="AD917" s="93" t="s">
        <v>1902</v>
      </c>
      <c r="AE917" s="63" t="s">
        <v>40</v>
      </c>
    </row>
    <row r="918" spans="1:31" ht="75" hidden="1">
      <c r="A918" t="str">
        <f t="shared" si="57"/>
        <v>FOUFUG052022</v>
      </c>
      <c r="B918" t="str">
        <f t="shared" si="58"/>
        <v>FOUFUG052023</v>
      </c>
      <c r="C918" t="str">
        <f t="shared" si="59"/>
        <v>FOUFUG052024</v>
      </c>
      <c r="D918" t="str">
        <f t="shared" si="60"/>
        <v>FOUFUG052025</v>
      </c>
      <c r="E918" t="str">
        <f t="shared" si="60"/>
        <v>FOUFUG052026</v>
      </c>
      <c r="F918" t="str">
        <f t="shared" si="60"/>
        <v>FOUFUG052027</v>
      </c>
      <c r="G918" t="s">
        <v>1902</v>
      </c>
      <c r="H918" t="s">
        <v>1429</v>
      </c>
      <c r="I918" s="38" t="str">
        <f>VLOOKUP(J918,Planilha2!B:C,2,0)</f>
        <v>G05</v>
      </c>
      <c r="J918" s="63" t="s">
        <v>1681</v>
      </c>
      <c r="K918" s="63" t="s">
        <v>165</v>
      </c>
      <c r="L918" s="115" t="s">
        <v>1439</v>
      </c>
      <c r="M918" s="63" t="s">
        <v>717</v>
      </c>
      <c r="N918" s="63" t="s">
        <v>1431</v>
      </c>
      <c r="O918" s="93" t="s">
        <v>1905</v>
      </c>
      <c r="P918" s="63" t="s">
        <v>44</v>
      </c>
      <c r="Q918" s="124">
        <v>0.15</v>
      </c>
      <c r="R918" s="124">
        <v>0.15</v>
      </c>
      <c r="S918" s="124">
        <v>0.15</v>
      </c>
      <c r="T918" s="124">
        <v>0.15</v>
      </c>
      <c r="U918" s="124">
        <v>0.15</v>
      </c>
      <c r="V918" s="124">
        <v>0.15</v>
      </c>
      <c r="W918" s="124">
        <v>0.15</v>
      </c>
      <c r="X918" s="93" t="s">
        <v>142</v>
      </c>
      <c r="Y918" s="93" t="s">
        <v>172</v>
      </c>
      <c r="Z918" s="93" t="s">
        <v>195</v>
      </c>
      <c r="AA918" s="63" t="s">
        <v>382</v>
      </c>
      <c r="AB918" s="93" t="s">
        <v>144</v>
      </c>
      <c r="AC918" s="63"/>
      <c r="AD918" s="93" t="s">
        <v>1902</v>
      </c>
      <c r="AE918" s="93" t="s">
        <v>135</v>
      </c>
    </row>
    <row r="919" spans="1:31" ht="45" hidden="1">
      <c r="A919" t="str">
        <f t="shared" si="57"/>
        <v>FOUFUExcluído2022</v>
      </c>
      <c r="B919" t="str">
        <f t="shared" si="58"/>
        <v>FOUFUExcluído2023</v>
      </c>
      <c r="C919" t="str">
        <f t="shared" si="59"/>
        <v>FOUFUExcluído2024</v>
      </c>
      <c r="D919" t="str">
        <f t="shared" si="60"/>
        <v>FOUFUExcluído2025</v>
      </c>
      <c r="E919" t="str">
        <f t="shared" si="60"/>
        <v>FOUFUExcluído2026</v>
      </c>
      <c r="F919" t="str">
        <f t="shared" si="60"/>
        <v>FOUFUExcluído2027</v>
      </c>
      <c r="G919" t="s">
        <v>1902</v>
      </c>
      <c r="H919" t="s">
        <v>1429</v>
      </c>
      <c r="I919" s="38" t="str">
        <f>VLOOKUP(J919,Planilha2!B:C,2,0)</f>
        <v>Excluído</v>
      </c>
      <c r="J919" s="63" t="s">
        <v>1449</v>
      </c>
      <c r="K919" s="63" t="s">
        <v>165</v>
      </c>
      <c r="L919" s="63" t="s">
        <v>1450</v>
      </c>
      <c r="M919" s="63" t="s">
        <v>1451</v>
      </c>
      <c r="N919" s="63" t="s">
        <v>1452</v>
      </c>
      <c r="O919" s="63" t="s">
        <v>1453</v>
      </c>
      <c r="P919" s="63" t="s">
        <v>44</v>
      </c>
      <c r="Q919" s="63">
        <v>0</v>
      </c>
      <c r="R919" s="63">
        <v>0</v>
      </c>
      <c r="S919" s="63">
        <v>0</v>
      </c>
      <c r="T919" s="63">
        <v>0</v>
      </c>
      <c r="U919" s="63">
        <v>0</v>
      </c>
      <c r="V919" s="63">
        <v>0</v>
      </c>
      <c r="W919" s="63">
        <v>0</v>
      </c>
      <c r="X919" s="63"/>
      <c r="Y919" s="63"/>
      <c r="Z919" s="63"/>
      <c r="AA919" s="63" t="s">
        <v>382</v>
      </c>
      <c r="AB919" s="93" t="s">
        <v>144</v>
      </c>
      <c r="AC919" s="63"/>
      <c r="AD919" s="93" t="s">
        <v>1902</v>
      </c>
      <c r="AE919" s="63" t="s">
        <v>40</v>
      </c>
    </row>
    <row r="920" spans="1:31" ht="45" hidden="1">
      <c r="A920" t="str">
        <f t="shared" si="57"/>
        <v>FOUFUG062022</v>
      </c>
      <c r="B920" t="str">
        <f t="shared" si="58"/>
        <v>FOUFUG062023</v>
      </c>
      <c r="C920" t="str">
        <f t="shared" si="59"/>
        <v>FOUFUG062024</v>
      </c>
      <c r="D920" t="str">
        <f t="shared" si="60"/>
        <v>FOUFUG062025</v>
      </c>
      <c r="E920" t="str">
        <f t="shared" si="60"/>
        <v>FOUFUG062026</v>
      </c>
      <c r="F920" t="str">
        <f t="shared" si="60"/>
        <v>FOUFUG062027</v>
      </c>
      <c r="G920" t="s">
        <v>1902</v>
      </c>
      <c r="H920" t="s">
        <v>1429</v>
      </c>
      <c r="I920" s="38" t="str">
        <f>VLOOKUP(J920,Planilha2!B:C,2,0)</f>
        <v>G06</v>
      </c>
      <c r="J920" s="63" t="s">
        <v>58</v>
      </c>
      <c r="K920" s="63" t="s">
        <v>145</v>
      </c>
      <c r="L920" s="63" t="s">
        <v>59</v>
      </c>
      <c r="M920" s="63" t="s">
        <v>164</v>
      </c>
      <c r="N920" s="63" t="s">
        <v>1431</v>
      </c>
      <c r="O920" s="93" t="s">
        <v>1454</v>
      </c>
      <c r="P920" s="63" t="s">
        <v>44</v>
      </c>
      <c r="Q920" s="124">
        <v>0.8</v>
      </c>
      <c r="R920" s="124">
        <v>0.8</v>
      </c>
      <c r="S920" s="124">
        <v>0.8</v>
      </c>
      <c r="T920" s="124">
        <v>0.8</v>
      </c>
      <c r="U920" s="124">
        <v>0.8</v>
      </c>
      <c r="V920" s="124">
        <v>0.8</v>
      </c>
      <c r="W920" s="124">
        <v>0.8</v>
      </c>
      <c r="X920" s="93" t="s">
        <v>142</v>
      </c>
      <c r="Y920" s="93" t="s">
        <v>172</v>
      </c>
      <c r="Z920" s="93" t="s">
        <v>195</v>
      </c>
      <c r="AA920" s="63" t="s">
        <v>382</v>
      </c>
      <c r="AB920" s="93" t="s">
        <v>144</v>
      </c>
      <c r="AC920" s="63"/>
      <c r="AD920" s="93" t="s">
        <v>1902</v>
      </c>
      <c r="AE920" s="63" t="s">
        <v>40</v>
      </c>
    </row>
    <row r="921" spans="1:31" ht="75" hidden="1">
      <c r="A921" t="str">
        <f t="shared" si="57"/>
        <v>FOUFUG082022</v>
      </c>
      <c r="B921" t="str">
        <f t="shared" si="58"/>
        <v>FOUFUG082023</v>
      </c>
      <c r="C921" t="str">
        <f t="shared" si="59"/>
        <v>FOUFUG082024</v>
      </c>
      <c r="D921" t="str">
        <f t="shared" si="60"/>
        <v>FOUFUG082025</v>
      </c>
      <c r="E921" t="str">
        <f t="shared" si="60"/>
        <v>FOUFUG082026</v>
      </c>
      <c r="F921" t="str">
        <f t="shared" si="60"/>
        <v>FOUFUG082027</v>
      </c>
      <c r="G921" t="s">
        <v>1902</v>
      </c>
      <c r="H921" t="s">
        <v>1429</v>
      </c>
      <c r="I921" s="38" t="str">
        <f>VLOOKUP(J921,Planilha2!B:C,2,0)</f>
        <v>G08</v>
      </c>
      <c r="J921" s="63" t="s">
        <v>722</v>
      </c>
      <c r="K921" s="63" t="s">
        <v>145</v>
      </c>
      <c r="L921" s="63" t="s">
        <v>1906</v>
      </c>
      <c r="M921" s="63" t="s">
        <v>185</v>
      </c>
      <c r="N921" s="63" t="s">
        <v>1431</v>
      </c>
      <c r="O921" s="63" t="s">
        <v>1907</v>
      </c>
      <c r="P921" s="63" t="s">
        <v>44</v>
      </c>
      <c r="Q921" s="124">
        <v>0.08</v>
      </c>
      <c r="R921" s="124">
        <v>0.08</v>
      </c>
      <c r="S921" s="124">
        <v>0.08</v>
      </c>
      <c r="T921" s="124">
        <v>0.08</v>
      </c>
      <c r="U921" s="124">
        <v>0.08</v>
      </c>
      <c r="V921" s="124">
        <v>0.08</v>
      </c>
      <c r="W921" s="124">
        <v>0.08</v>
      </c>
      <c r="X921" s="93" t="s">
        <v>142</v>
      </c>
      <c r="Y921" s="93" t="s">
        <v>172</v>
      </c>
      <c r="Z921" s="93" t="s">
        <v>195</v>
      </c>
      <c r="AA921" s="63" t="s">
        <v>382</v>
      </c>
      <c r="AB921" s="93" t="s">
        <v>144</v>
      </c>
      <c r="AC921" s="63"/>
      <c r="AD921" s="93" t="s">
        <v>1902</v>
      </c>
      <c r="AE921" s="93" t="s">
        <v>135</v>
      </c>
    </row>
    <row r="922" spans="1:31" ht="45" hidden="1">
      <c r="A922" t="str">
        <f t="shared" si="57"/>
        <v>FOUFUG152022</v>
      </c>
      <c r="B922" t="str">
        <f t="shared" si="58"/>
        <v>FOUFUG152023</v>
      </c>
      <c r="C922" t="str">
        <f t="shared" si="59"/>
        <v>FOUFUG152024</v>
      </c>
      <c r="D922" t="str">
        <f t="shared" si="60"/>
        <v>FOUFUG152025</v>
      </c>
      <c r="E922" t="str">
        <f t="shared" si="60"/>
        <v>FOUFUG152026</v>
      </c>
      <c r="F922" t="str">
        <f t="shared" si="60"/>
        <v>FOUFUG152027</v>
      </c>
      <c r="G922" t="s">
        <v>1902</v>
      </c>
      <c r="H922" t="s">
        <v>1429</v>
      </c>
      <c r="I922" s="38" t="str">
        <f>VLOOKUP(J922,Planilha2!B:C,2,0)</f>
        <v>G15</v>
      </c>
      <c r="J922" s="63" t="s">
        <v>743</v>
      </c>
      <c r="K922" s="63" t="s">
        <v>145</v>
      </c>
      <c r="L922" s="63" t="s">
        <v>744</v>
      </c>
      <c r="M922" s="63" t="s">
        <v>164</v>
      </c>
      <c r="N922" s="63" t="s">
        <v>1431</v>
      </c>
      <c r="O922" s="93" t="s">
        <v>1854</v>
      </c>
      <c r="P922" s="63" t="s">
        <v>44</v>
      </c>
      <c r="Q922" s="124">
        <v>1</v>
      </c>
      <c r="R922" s="124">
        <v>1</v>
      </c>
      <c r="S922" s="124">
        <v>1</v>
      </c>
      <c r="T922" s="124">
        <v>1</v>
      </c>
      <c r="U922" s="124">
        <v>1</v>
      </c>
      <c r="V922" s="124">
        <v>1</v>
      </c>
      <c r="W922" s="124">
        <v>1</v>
      </c>
      <c r="X922" s="93" t="s">
        <v>142</v>
      </c>
      <c r="Y922" s="93" t="s">
        <v>172</v>
      </c>
      <c r="Z922" s="93" t="s">
        <v>195</v>
      </c>
      <c r="AA922" s="63" t="s">
        <v>382</v>
      </c>
      <c r="AB922" s="93" t="s">
        <v>144</v>
      </c>
      <c r="AC922" s="63"/>
      <c r="AD922" s="93" t="s">
        <v>1902</v>
      </c>
      <c r="AE922" s="93" t="s">
        <v>40</v>
      </c>
    </row>
    <row r="923" spans="1:31" ht="60" hidden="1">
      <c r="A923" t="str">
        <f t="shared" si="57"/>
        <v>FOUFUG162022</v>
      </c>
      <c r="B923" t="str">
        <f t="shared" si="58"/>
        <v>FOUFUG162023</v>
      </c>
      <c r="C923" t="str">
        <f t="shared" si="59"/>
        <v>FOUFUG162024</v>
      </c>
      <c r="D923" t="str">
        <f t="shared" si="60"/>
        <v>FOUFUG162025</v>
      </c>
      <c r="E923" t="str">
        <f t="shared" si="60"/>
        <v>FOUFUG162026</v>
      </c>
      <c r="F923" t="str">
        <f t="shared" si="60"/>
        <v>FOUFUG162027</v>
      </c>
      <c r="G923" t="s">
        <v>1902</v>
      </c>
      <c r="H923" t="s">
        <v>1429</v>
      </c>
      <c r="I923" s="38" t="str">
        <f>VLOOKUP(J923,Planilha2!B:C,2,0)</f>
        <v>G16</v>
      </c>
      <c r="J923" s="63" t="s">
        <v>1457</v>
      </c>
      <c r="K923" s="63" t="s">
        <v>165</v>
      </c>
      <c r="L923" s="63" t="s">
        <v>747</v>
      </c>
      <c r="M923" s="63" t="s">
        <v>164</v>
      </c>
      <c r="N923" s="63" t="s">
        <v>631</v>
      </c>
      <c r="O923" s="125" t="s">
        <v>1874</v>
      </c>
      <c r="P923" s="63" t="s">
        <v>749</v>
      </c>
      <c r="Q923" s="93">
        <v>0</v>
      </c>
      <c r="R923" s="93">
        <v>0</v>
      </c>
      <c r="S923" s="93">
        <v>0</v>
      </c>
      <c r="T923" s="93">
        <v>1</v>
      </c>
      <c r="U923" s="93">
        <v>1</v>
      </c>
      <c r="V923" s="93">
        <v>1</v>
      </c>
      <c r="W923" s="93">
        <v>1</v>
      </c>
      <c r="X923" s="93" t="s">
        <v>142</v>
      </c>
      <c r="Y923" s="93" t="s">
        <v>172</v>
      </c>
      <c r="Z923" s="93" t="s">
        <v>195</v>
      </c>
      <c r="AA923" s="63" t="s">
        <v>382</v>
      </c>
      <c r="AB923" s="93" t="s">
        <v>144</v>
      </c>
      <c r="AC923" s="63"/>
      <c r="AD923" s="93" t="s">
        <v>1902</v>
      </c>
      <c r="AE923" s="93" t="s">
        <v>922</v>
      </c>
    </row>
    <row r="924" spans="1:31" ht="45" hidden="1">
      <c r="A924" t="str">
        <f t="shared" si="57"/>
        <v>FOUFUG092022</v>
      </c>
      <c r="B924" t="str">
        <f t="shared" si="58"/>
        <v>FOUFUG092023</v>
      </c>
      <c r="C924" t="str">
        <f t="shared" si="59"/>
        <v>FOUFUG092024</v>
      </c>
      <c r="D924" t="str">
        <f t="shared" si="60"/>
        <v>FOUFUG092025</v>
      </c>
      <c r="E924" t="str">
        <f t="shared" si="60"/>
        <v>FOUFUG092026</v>
      </c>
      <c r="F924" t="str">
        <f t="shared" si="60"/>
        <v>FOUFUG092027</v>
      </c>
      <c r="G924" t="s">
        <v>1902</v>
      </c>
      <c r="H924" t="s">
        <v>1429</v>
      </c>
      <c r="I924" s="38" t="str">
        <f>VLOOKUP(J924,Planilha2!B:C,2,0)</f>
        <v>G09</v>
      </c>
      <c r="J924" s="63" t="s">
        <v>1741</v>
      </c>
      <c r="K924" s="63" t="s">
        <v>145</v>
      </c>
      <c r="L924" s="63" t="s">
        <v>737</v>
      </c>
      <c r="M924" s="63" t="s">
        <v>164</v>
      </c>
      <c r="N924" s="63" t="s">
        <v>631</v>
      </c>
      <c r="O924" s="125" t="s">
        <v>1908</v>
      </c>
      <c r="P924" s="63" t="s">
        <v>69</v>
      </c>
      <c r="Q924" s="93">
        <v>4</v>
      </c>
      <c r="R924" s="93">
        <v>4</v>
      </c>
      <c r="S924" s="93">
        <v>4</v>
      </c>
      <c r="T924" s="93">
        <v>5</v>
      </c>
      <c r="U924" s="93">
        <v>5</v>
      </c>
      <c r="V924" s="93">
        <v>5</v>
      </c>
      <c r="W924" s="93">
        <v>5</v>
      </c>
      <c r="X924" s="93" t="s">
        <v>142</v>
      </c>
      <c r="Y924" s="93" t="s">
        <v>172</v>
      </c>
      <c r="Z924" s="93" t="s">
        <v>195</v>
      </c>
      <c r="AA924" s="63" t="s">
        <v>382</v>
      </c>
      <c r="AB924" s="93" t="s">
        <v>144</v>
      </c>
      <c r="AC924" s="63"/>
      <c r="AD924" s="93" t="s">
        <v>1902</v>
      </c>
      <c r="AE924" s="63" t="s">
        <v>40</v>
      </c>
    </row>
    <row r="925" spans="1:31" ht="45" hidden="1">
      <c r="A925" t="str">
        <f t="shared" si="57"/>
        <v>FOUFUG112022</v>
      </c>
      <c r="B925" t="str">
        <f t="shared" si="58"/>
        <v>FOUFUG112023</v>
      </c>
      <c r="C925" t="str">
        <f t="shared" si="59"/>
        <v>FOUFUG112024</v>
      </c>
      <c r="D925" t="str">
        <f t="shared" si="60"/>
        <v>FOUFUG112025</v>
      </c>
      <c r="E925" t="str">
        <f t="shared" si="60"/>
        <v>FOUFUG112026</v>
      </c>
      <c r="F925" t="str">
        <f t="shared" si="60"/>
        <v>FOUFUG112027</v>
      </c>
      <c r="G925" t="s">
        <v>1902</v>
      </c>
      <c r="H925" t="s">
        <v>1429</v>
      </c>
      <c r="I925" s="38" t="str">
        <f>VLOOKUP(J925,Planilha2!B:C,2,0)</f>
        <v>G11</v>
      </c>
      <c r="J925" s="63" t="s">
        <v>1742</v>
      </c>
      <c r="K925" s="63" t="s">
        <v>145</v>
      </c>
      <c r="L925" s="63" t="s">
        <v>737</v>
      </c>
      <c r="M925" s="63" t="s">
        <v>164</v>
      </c>
      <c r="N925" s="63" t="s">
        <v>631</v>
      </c>
      <c r="O925" s="125" t="s">
        <v>1909</v>
      </c>
      <c r="P925" s="63" t="s">
        <v>69</v>
      </c>
      <c r="Q925" s="93">
        <v>4</v>
      </c>
      <c r="R925" s="93">
        <v>4</v>
      </c>
      <c r="S925" s="93">
        <v>4</v>
      </c>
      <c r="T925" s="93">
        <v>4</v>
      </c>
      <c r="U925" s="93">
        <v>4</v>
      </c>
      <c r="V925" s="93">
        <v>4</v>
      </c>
      <c r="W925" s="93">
        <v>4</v>
      </c>
      <c r="X925" s="93" t="s">
        <v>142</v>
      </c>
      <c r="Y925" s="93" t="s">
        <v>172</v>
      </c>
      <c r="Z925" s="93" t="s">
        <v>195</v>
      </c>
      <c r="AA925" s="63" t="s">
        <v>382</v>
      </c>
      <c r="AB925" s="93" t="s">
        <v>144</v>
      </c>
      <c r="AC925" s="63"/>
      <c r="AD925" s="93" t="s">
        <v>1902</v>
      </c>
      <c r="AE925" s="93" t="s">
        <v>40</v>
      </c>
    </row>
    <row r="926" spans="1:31" ht="45" hidden="1">
      <c r="A926" t="str">
        <f t="shared" si="57"/>
        <v>FOUFUG172022</v>
      </c>
      <c r="B926" t="str">
        <f t="shared" si="58"/>
        <v>FOUFUG172023</v>
      </c>
      <c r="C926" t="str">
        <f t="shared" si="59"/>
        <v>FOUFUG172024</v>
      </c>
      <c r="D926" t="str">
        <f t="shared" si="60"/>
        <v>FOUFUG172025</v>
      </c>
      <c r="E926" t="str">
        <f t="shared" si="60"/>
        <v>FOUFUG172026</v>
      </c>
      <c r="F926" t="str">
        <f t="shared" si="60"/>
        <v>FOUFUG172027</v>
      </c>
      <c r="G926" t="s">
        <v>1902</v>
      </c>
      <c r="H926" t="s">
        <v>1429</v>
      </c>
      <c r="I926" s="38" t="str">
        <f>VLOOKUP(J926,Planilha2!B:C,2,0)</f>
        <v>G17</v>
      </c>
      <c r="J926" s="63" t="s">
        <v>750</v>
      </c>
      <c r="K926" s="63" t="s">
        <v>165</v>
      </c>
      <c r="L926" s="63" t="s">
        <v>751</v>
      </c>
      <c r="M926" s="63" t="s">
        <v>164</v>
      </c>
      <c r="N926" s="63" t="s">
        <v>1452</v>
      </c>
      <c r="O926" s="93" t="s">
        <v>1461</v>
      </c>
      <c r="P926" s="63" t="s">
        <v>44</v>
      </c>
      <c r="Q926" s="124">
        <v>0.13</v>
      </c>
      <c r="R926" s="124">
        <v>0.13</v>
      </c>
      <c r="S926" s="124">
        <v>0.14000000000000001</v>
      </c>
      <c r="T926" s="124">
        <v>0.15</v>
      </c>
      <c r="U926" s="124">
        <v>0.15</v>
      </c>
      <c r="V926" s="124">
        <v>0.15</v>
      </c>
      <c r="W926" s="124">
        <v>0.15</v>
      </c>
      <c r="X926" s="93" t="s">
        <v>142</v>
      </c>
      <c r="Y926" s="93" t="s">
        <v>172</v>
      </c>
      <c r="Z926" s="93" t="s">
        <v>195</v>
      </c>
      <c r="AA926" s="63" t="s">
        <v>382</v>
      </c>
      <c r="AB926" s="93" t="s">
        <v>144</v>
      </c>
      <c r="AC926" s="63"/>
      <c r="AD926" s="93" t="s">
        <v>1902</v>
      </c>
      <c r="AE926" s="93" t="s">
        <v>1030</v>
      </c>
    </row>
    <row r="927" spans="1:31" ht="45">
      <c r="A927" t="str">
        <f t="shared" si="57"/>
        <v>FOUFUEC012022</v>
      </c>
      <c r="B927" t="str">
        <f t="shared" si="58"/>
        <v>FOUFUEC012023</v>
      </c>
      <c r="C927" t="str">
        <f t="shared" si="59"/>
        <v>FOUFUEC012024</v>
      </c>
      <c r="D927" t="str">
        <f t="shared" si="60"/>
        <v>FOUFUEC012025</v>
      </c>
      <c r="E927" t="str">
        <f t="shared" si="60"/>
        <v>FOUFUEC012026</v>
      </c>
      <c r="F927" t="str">
        <f t="shared" si="60"/>
        <v>FOUFUEC012027</v>
      </c>
      <c r="G927" t="s">
        <v>1902</v>
      </c>
      <c r="H927" t="s">
        <v>1429</v>
      </c>
      <c r="I927" s="38" t="str">
        <f>VLOOKUP(J927,Planilha2!B:C,2,0)</f>
        <v>EC01</v>
      </c>
      <c r="J927" s="99" t="s">
        <v>378</v>
      </c>
      <c r="K927" s="63" t="s">
        <v>145</v>
      </c>
      <c r="L927" s="99" t="s">
        <v>379</v>
      </c>
      <c r="M927" s="99" t="s">
        <v>381</v>
      </c>
      <c r="N927" s="63" t="s">
        <v>385</v>
      </c>
      <c r="O927" s="93" t="s">
        <v>1572</v>
      </c>
      <c r="P927" s="63" t="s">
        <v>44</v>
      </c>
      <c r="Q927" s="124">
        <v>0.21</v>
      </c>
      <c r="R927" s="124">
        <v>0.25</v>
      </c>
      <c r="S927" s="124">
        <v>0.5</v>
      </c>
      <c r="T927" s="124">
        <v>0.6</v>
      </c>
      <c r="U927" s="124">
        <v>0.7</v>
      </c>
      <c r="V927" s="124">
        <v>0.8</v>
      </c>
      <c r="W927" s="124">
        <v>1</v>
      </c>
      <c r="X927" s="93" t="s">
        <v>142</v>
      </c>
      <c r="Y927" s="93" t="s">
        <v>172</v>
      </c>
      <c r="Z927" s="93" t="s">
        <v>195</v>
      </c>
      <c r="AA927" s="63" t="s">
        <v>382</v>
      </c>
      <c r="AB927" s="93" t="s">
        <v>144</v>
      </c>
      <c r="AC927" s="63"/>
      <c r="AD927" s="93" t="s">
        <v>1902</v>
      </c>
      <c r="AE927" s="93" t="s">
        <v>377</v>
      </c>
    </row>
    <row r="928" spans="1:31" ht="45" hidden="1">
      <c r="A928" t="str">
        <f t="shared" si="57"/>
        <v>FOUFUExcluído2022</v>
      </c>
      <c r="B928" t="str">
        <f t="shared" si="58"/>
        <v>FOUFUExcluído2023</v>
      </c>
      <c r="C928" t="str">
        <f t="shared" si="59"/>
        <v>FOUFUExcluído2024</v>
      </c>
      <c r="D928" t="str">
        <f t="shared" si="60"/>
        <v>FOUFUExcluído2025</v>
      </c>
      <c r="E928" t="str">
        <f t="shared" si="60"/>
        <v>FOUFUExcluído2026</v>
      </c>
      <c r="F928" t="str">
        <f t="shared" si="60"/>
        <v>FOUFUExcluído2027</v>
      </c>
      <c r="G928" t="s">
        <v>1902</v>
      </c>
      <c r="H928" t="s">
        <v>1429</v>
      </c>
      <c r="I928" s="38" t="str">
        <f>VLOOKUP(J928,Planilha2!B:C,2,0)</f>
        <v>Excluído</v>
      </c>
      <c r="J928" s="63" t="s">
        <v>1464</v>
      </c>
      <c r="K928" s="63" t="s">
        <v>165</v>
      </c>
      <c r="L928" s="63" t="s">
        <v>1465</v>
      </c>
      <c r="M928" s="63" t="s">
        <v>164</v>
      </c>
      <c r="N928" s="63" t="s">
        <v>1452</v>
      </c>
      <c r="O928" s="93" t="s">
        <v>1875</v>
      </c>
      <c r="P928" s="63" t="s">
        <v>44</v>
      </c>
      <c r="Q928" s="124">
        <v>0.9</v>
      </c>
      <c r="R928" s="124">
        <v>0.9</v>
      </c>
      <c r="S928" s="124">
        <v>0.9</v>
      </c>
      <c r="T928" s="124">
        <v>0.9</v>
      </c>
      <c r="U928" s="124">
        <v>0.9</v>
      </c>
      <c r="V928" s="124">
        <v>0.9</v>
      </c>
      <c r="W928" s="124">
        <v>0.9</v>
      </c>
      <c r="X928" s="93" t="s">
        <v>142</v>
      </c>
      <c r="Y928" s="93" t="s">
        <v>172</v>
      </c>
      <c r="Z928" s="93" t="s">
        <v>195</v>
      </c>
      <c r="AA928" s="63" t="s">
        <v>382</v>
      </c>
      <c r="AB928" s="93" t="s">
        <v>144</v>
      </c>
      <c r="AC928" s="63"/>
      <c r="AD928" s="93" t="s">
        <v>1902</v>
      </c>
      <c r="AE928" s="93" t="s">
        <v>40</v>
      </c>
    </row>
    <row r="929" spans="1:31" ht="60" hidden="1">
      <c r="A929" t="str">
        <f t="shared" si="57"/>
        <v>FOUFUG192022</v>
      </c>
      <c r="B929" t="str">
        <f t="shared" si="58"/>
        <v>FOUFUG192023</v>
      </c>
      <c r="C929" t="str">
        <f t="shared" si="59"/>
        <v>FOUFUG192024</v>
      </c>
      <c r="D929" t="str">
        <f t="shared" si="60"/>
        <v>FOUFUG192025</v>
      </c>
      <c r="E929" t="str">
        <f t="shared" si="60"/>
        <v>FOUFUG192026</v>
      </c>
      <c r="F929" t="str">
        <f t="shared" si="60"/>
        <v>FOUFUG192027</v>
      </c>
      <c r="G929" t="s">
        <v>1902</v>
      </c>
      <c r="H929" t="s">
        <v>1429</v>
      </c>
      <c r="I929" s="38" t="str">
        <f>VLOOKUP(J929,Planilha2!B:C,2,0)</f>
        <v>G19</v>
      </c>
      <c r="J929" s="63" t="s">
        <v>759</v>
      </c>
      <c r="K929" s="63" t="s">
        <v>165</v>
      </c>
      <c r="L929" s="63" t="s">
        <v>760</v>
      </c>
      <c r="M929" s="63" t="s">
        <v>164</v>
      </c>
      <c r="N929" s="63" t="s">
        <v>1452</v>
      </c>
      <c r="O929" s="63"/>
      <c r="P929" s="63" t="s">
        <v>44</v>
      </c>
      <c r="Q929" s="63"/>
      <c r="R929" s="63"/>
      <c r="S929" s="63"/>
      <c r="T929" s="63"/>
      <c r="U929" s="63"/>
      <c r="V929" s="63"/>
      <c r="W929" s="63"/>
      <c r="X929" s="63"/>
      <c r="Y929" s="63"/>
      <c r="Z929" s="63"/>
      <c r="AA929" s="63" t="s">
        <v>382</v>
      </c>
      <c r="AB929" s="63"/>
      <c r="AC929" s="63"/>
      <c r="AD929" s="93"/>
      <c r="AE929" s="63" t="s">
        <v>40</v>
      </c>
    </row>
    <row r="930" spans="1:31" ht="45" hidden="1">
      <c r="A930" t="str">
        <f t="shared" si="57"/>
        <v>FOUFUPP022022</v>
      </c>
      <c r="B930" t="str">
        <f t="shared" si="58"/>
        <v>FOUFUPP022023</v>
      </c>
      <c r="C930" t="str">
        <f t="shared" si="59"/>
        <v>FOUFUPP022024</v>
      </c>
      <c r="D930" t="str">
        <f t="shared" si="60"/>
        <v>FOUFUPP022025</v>
      </c>
      <c r="E930" t="str">
        <f t="shared" si="60"/>
        <v>FOUFUPP022026</v>
      </c>
      <c r="F930" t="str">
        <f t="shared" si="60"/>
        <v>FOUFUPP022027</v>
      </c>
      <c r="G930" t="s">
        <v>1902</v>
      </c>
      <c r="H930" t="s">
        <v>1476</v>
      </c>
      <c r="I930" s="38" t="str">
        <f>VLOOKUP(J930,Planilha2!B:C,2,0)</f>
        <v>PP02</v>
      </c>
      <c r="J930" s="63" t="s">
        <v>1701</v>
      </c>
      <c r="K930" s="63" t="s">
        <v>145</v>
      </c>
      <c r="L930" s="63" t="s">
        <v>1743</v>
      </c>
      <c r="M930" s="63" t="s">
        <v>1040</v>
      </c>
      <c r="N930" s="63" t="s">
        <v>1478</v>
      </c>
      <c r="O930" s="126" t="s">
        <v>1885</v>
      </c>
      <c r="P930" s="63" t="s">
        <v>69</v>
      </c>
      <c r="Q930" s="117">
        <v>6</v>
      </c>
      <c r="R930" s="117">
        <v>6</v>
      </c>
      <c r="S930" s="117">
        <v>6</v>
      </c>
      <c r="T930" s="117">
        <v>6</v>
      </c>
      <c r="U930" s="127">
        <v>6</v>
      </c>
      <c r="V930" s="127">
        <v>6</v>
      </c>
      <c r="W930" s="127">
        <v>6</v>
      </c>
      <c r="X930" s="93" t="s">
        <v>142</v>
      </c>
      <c r="Y930" s="93" t="s">
        <v>172</v>
      </c>
      <c r="Z930" s="93" t="s">
        <v>195</v>
      </c>
      <c r="AA930" s="63" t="s">
        <v>382</v>
      </c>
      <c r="AB930" s="93" t="s">
        <v>144</v>
      </c>
      <c r="AC930" s="63"/>
      <c r="AD930" s="63" t="s">
        <v>1902</v>
      </c>
      <c r="AE930" s="93" t="s">
        <v>1030</v>
      </c>
    </row>
    <row r="931" spans="1:31" ht="45" hidden="1">
      <c r="A931" t="str">
        <f t="shared" si="57"/>
        <v>FOUFUPP032022</v>
      </c>
      <c r="B931" t="str">
        <f t="shared" si="58"/>
        <v>FOUFUPP032023</v>
      </c>
      <c r="C931" t="str">
        <f t="shared" si="59"/>
        <v>FOUFUPP032024</v>
      </c>
      <c r="D931" t="str">
        <f t="shared" si="60"/>
        <v>FOUFUPP032025</v>
      </c>
      <c r="E931" t="str">
        <f t="shared" si="60"/>
        <v>FOUFUPP032026</v>
      </c>
      <c r="F931" t="str">
        <f t="shared" si="60"/>
        <v>FOUFUPP032027</v>
      </c>
      <c r="G931" t="s">
        <v>1902</v>
      </c>
      <c r="H931" t="s">
        <v>1476</v>
      </c>
      <c r="I931" s="38" t="str">
        <f>VLOOKUP(J931,Planilha2!B:C,2,0)</f>
        <v>PP03</v>
      </c>
      <c r="J931" s="63" t="s">
        <v>1704</v>
      </c>
      <c r="K931" s="63" t="s">
        <v>145</v>
      </c>
      <c r="L931" s="63" t="s">
        <v>1705</v>
      </c>
      <c r="M931" s="63" t="s">
        <v>139</v>
      </c>
      <c r="N931" s="63" t="s">
        <v>1478</v>
      </c>
      <c r="O931" s="126" t="s">
        <v>1484</v>
      </c>
      <c r="P931" s="63" t="s">
        <v>309</v>
      </c>
      <c r="Q931" s="127">
        <v>125</v>
      </c>
      <c r="R931" s="127">
        <v>126</v>
      </c>
      <c r="S931" s="127">
        <v>127</v>
      </c>
      <c r="T931" s="127">
        <v>128</v>
      </c>
      <c r="U931" s="127">
        <v>129</v>
      </c>
      <c r="V931" s="127">
        <v>130</v>
      </c>
      <c r="W931" s="127">
        <v>130</v>
      </c>
      <c r="X931" s="93" t="s">
        <v>142</v>
      </c>
      <c r="Y931" s="93" t="s">
        <v>172</v>
      </c>
      <c r="Z931" s="93" t="s">
        <v>195</v>
      </c>
      <c r="AA931" s="63" t="s">
        <v>382</v>
      </c>
      <c r="AB931" s="93" t="s">
        <v>144</v>
      </c>
      <c r="AC931" s="63"/>
      <c r="AD931" s="63" t="s">
        <v>1902</v>
      </c>
      <c r="AE931" s="63" t="s">
        <v>1030</v>
      </c>
    </row>
    <row r="932" spans="1:31" ht="45" hidden="1">
      <c r="A932" t="str">
        <f t="shared" si="57"/>
        <v>FOUFUPP012022</v>
      </c>
      <c r="B932" t="str">
        <f t="shared" si="58"/>
        <v>FOUFUPP012023</v>
      </c>
      <c r="C932" t="str">
        <f t="shared" si="59"/>
        <v>FOUFUPP012024</v>
      </c>
      <c r="D932" t="str">
        <f t="shared" si="60"/>
        <v>FOUFUPP012025</v>
      </c>
      <c r="E932" t="str">
        <f t="shared" si="60"/>
        <v>FOUFUPP012026</v>
      </c>
      <c r="F932" t="str">
        <f t="shared" si="60"/>
        <v>FOUFUPP012027</v>
      </c>
      <c r="G932" t="s">
        <v>1902</v>
      </c>
      <c r="H932" t="s">
        <v>1476</v>
      </c>
      <c r="I932" s="38" t="str">
        <f>VLOOKUP(J932,Planilha2!B:C,2,0)</f>
        <v>PP01</v>
      </c>
      <c r="J932" s="63" t="s">
        <v>1910</v>
      </c>
      <c r="K932" s="63" t="s">
        <v>145</v>
      </c>
      <c r="L932" s="63" t="s">
        <v>1911</v>
      </c>
      <c r="M932" s="63" t="s">
        <v>139</v>
      </c>
      <c r="N932" s="63" t="s">
        <v>1036</v>
      </c>
      <c r="O932" s="126" t="s">
        <v>1886</v>
      </c>
      <c r="P932" s="63" t="s">
        <v>994</v>
      </c>
      <c r="Q932" s="127">
        <v>2</v>
      </c>
      <c r="R932" s="127">
        <v>2</v>
      </c>
      <c r="S932" s="127">
        <v>2</v>
      </c>
      <c r="T932" s="127">
        <v>2</v>
      </c>
      <c r="U932" s="127">
        <v>2</v>
      </c>
      <c r="V932" s="127">
        <v>2</v>
      </c>
      <c r="W932" s="127">
        <v>2</v>
      </c>
      <c r="X932" s="93" t="s">
        <v>142</v>
      </c>
      <c r="Y932" s="93" t="s">
        <v>172</v>
      </c>
      <c r="Z932" s="93" t="s">
        <v>195</v>
      </c>
      <c r="AA932" s="63" t="s">
        <v>382</v>
      </c>
      <c r="AB932" s="93" t="s">
        <v>144</v>
      </c>
      <c r="AC932" s="63"/>
      <c r="AD932" s="63" t="s">
        <v>1902</v>
      </c>
      <c r="AE932" s="63" t="s">
        <v>1030</v>
      </c>
    </row>
    <row r="933" spans="1:31" ht="45" hidden="1">
      <c r="A933" t="str">
        <f t="shared" si="57"/>
        <v>FOUFUExcluído2022</v>
      </c>
      <c r="B933" t="str">
        <f t="shared" si="58"/>
        <v>FOUFUExcluído2023</v>
      </c>
      <c r="C933" t="str">
        <f t="shared" si="59"/>
        <v>FOUFUExcluído2024</v>
      </c>
      <c r="D933" t="str">
        <f t="shared" si="60"/>
        <v>FOUFUExcluído2025</v>
      </c>
      <c r="E933" t="str">
        <f t="shared" si="60"/>
        <v>FOUFUExcluído2026</v>
      </c>
      <c r="F933" t="str">
        <f t="shared" si="60"/>
        <v>FOUFUExcluído2027</v>
      </c>
      <c r="G933" t="s">
        <v>1902</v>
      </c>
      <c r="H933" t="s">
        <v>1476</v>
      </c>
      <c r="I933" s="38" t="str">
        <f>VLOOKUP(J933,Planilha2!B:C,2,0)</f>
        <v>Excluído</v>
      </c>
      <c r="J933" s="63" t="s">
        <v>1489</v>
      </c>
      <c r="K933" s="63" t="s">
        <v>165</v>
      </c>
      <c r="L933" s="63" t="s">
        <v>1748</v>
      </c>
      <c r="M933" s="63" t="s">
        <v>139</v>
      </c>
      <c r="N933" s="63" t="s">
        <v>1036</v>
      </c>
      <c r="O933" s="126" t="s">
        <v>1627</v>
      </c>
      <c r="P933" s="63" t="s">
        <v>1070</v>
      </c>
      <c r="Q933" s="127">
        <v>0</v>
      </c>
      <c r="R933" s="127">
        <v>0</v>
      </c>
      <c r="S933" s="127">
        <v>12</v>
      </c>
      <c r="T933" s="127">
        <v>12</v>
      </c>
      <c r="U933" s="127">
        <v>24</v>
      </c>
      <c r="V933" s="127">
        <v>24</v>
      </c>
      <c r="W933" s="127">
        <v>36</v>
      </c>
      <c r="X933" s="93" t="s">
        <v>142</v>
      </c>
      <c r="Y933" s="93" t="s">
        <v>172</v>
      </c>
      <c r="Z933" s="93" t="s">
        <v>195</v>
      </c>
      <c r="AA933" s="63" t="s">
        <v>382</v>
      </c>
      <c r="AB933" s="93" t="s">
        <v>144</v>
      </c>
      <c r="AC933" s="63"/>
      <c r="AD933" s="63" t="s">
        <v>1902</v>
      </c>
      <c r="AE933" s="63" t="s">
        <v>1030</v>
      </c>
    </row>
    <row r="934" spans="1:31" ht="45" hidden="1">
      <c r="A934" t="str">
        <f t="shared" si="57"/>
        <v>FOUFUExcluído2022</v>
      </c>
      <c r="B934" t="str">
        <f t="shared" si="58"/>
        <v>FOUFUExcluído2023</v>
      </c>
      <c r="C934" t="str">
        <f t="shared" si="59"/>
        <v>FOUFUExcluído2024</v>
      </c>
      <c r="D934" t="str">
        <f t="shared" si="60"/>
        <v>FOUFUExcluído2025</v>
      </c>
      <c r="E934" t="str">
        <f t="shared" si="60"/>
        <v>FOUFUExcluído2026</v>
      </c>
      <c r="F934" t="str">
        <f t="shared" si="60"/>
        <v>FOUFUExcluído2027</v>
      </c>
      <c r="G934" t="s">
        <v>1902</v>
      </c>
      <c r="H934" t="s">
        <v>1476</v>
      </c>
      <c r="I934" s="38" t="str">
        <f>VLOOKUP(J934,Planilha2!B:C,2,0)</f>
        <v>Excluído</v>
      </c>
      <c r="J934" s="63" t="s">
        <v>1493</v>
      </c>
      <c r="K934" s="63" t="s">
        <v>165</v>
      </c>
      <c r="L934" s="63" t="s">
        <v>1749</v>
      </c>
      <c r="M934" s="63" t="s">
        <v>139</v>
      </c>
      <c r="N934" s="63" t="s">
        <v>1036</v>
      </c>
      <c r="O934" s="126" t="s">
        <v>1630</v>
      </c>
      <c r="P934" s="63" t="s">
        <v>1070</v>
      </c>
      <c r="Q934" s="127">
        <v>0</v>
      </c>
      <c r="R934" s="127">
        <v>0</v>
      </c>
      <c r="S934" s="127">
        <v>12</v>
      </c>
      <c r="T934" s="127">
        <v>0</v>
      </c>
      <c r="U934" s="127">
        <v>12</v>
      </c>
      <c r="V934" s="127">
        <v>0</v>
      </c>
      <c r="W934" s="127">
        <v>12</v>
      </c>
      <c r="X934" s="93" t="s">
        <v>142</v>
      </c>
      <c r="Y934" s="93" t="s">
        <v>172</v>
      </c>
      <c r="Z934" s="93" t="s">
        <v>195</v>
      </c>
      <c r="AA934" s="63" t="s">
        <v>382</v>
      </c>
      <c r="AB934" s="93" t="s">
        <v>144</v>
      </c>
      <c r="AC934" s="63"/>
      <c r="AD934" s="63" t="s">
        <v>1902</v>
      </c>
      <c r="AE934" s="63" t="s">
        <v>1030</v>
      </c>
    </row>
    <row r="935" spans="1:31" ht="45" hidden="1">
      <c r="A935" t="str">
        <f t="shared" si="57"/>
        <v>FOUFUPP042022</v>
      </c>
      <c r="B935" t="str">
        <f t="shared" si="58"/>
        <v>FOUFUPP042023</v>
      </c>
      <c r="C935" t="str">
        <f t="shared" si="59"/>
        <v>FOUFUPP042024</v>
      </c>
      <c r="D935" t="str">
        <f t="shared" si="60"/>
        <v>FOUFUPP042025</v>
      </c>
      <c r="E935" t="str">
        <f t="shared" si="60"/>
        <v>FOUFUPP042026</v>
      </c>
      <c r="F935" t="str">
        <f t="shared" si="60"/>
        <v>FOUFUPP042027</v>
      </c>
      <c r="G935" t="s">
        <v>1902</v>
      </c>
      <c r="H935" t="s">
        <v>1476</v>
      </c>
      <c r="I935" s="38" t="str">
        <f>VLOOKUP(J935,Planilha2!B:C,2,0)</f>
        <v>PP04</v>
      </c>
      <c r="J935" s="63" t="s">
        <v>1750</v>
      </c>
      <c r="K935" s="63" t="s">
        <v>165</v>
      </c>
      <c r="L935" s="63" t="s">
        <v>1751</v>
      </c>
      <c r="M935" s="63" t="s">
        <v>139</v>
      </c>
      <c r="N935" s="63" t="s">
        <v>1036</v>
      </c>
      <c r="O935" s="126" t="s">
        <v>1887</v>
      </c>
      <c r="P935" s="63" t="s">
        <v>44</v>
      </c>
      <c r="Q935" s="127">
        <v>0</v>
      </c>
      <c r="R935" s="127">
        <v>0</v>
      </c>
      <c r="S935" s="127">
        <v>1</v>
      </c>
      <c r="T935" s="127">
        <v>1</v>
      </c>
      <c r="U935" s="127">
        <v>2</v>
      </c>
      <c r="V935" s="127">
        <v>2</v>
      </c>
      <c r="W935" s="127">
        <v>3</v>
      </c>
      <c r="X935" s="93" t="s">
        <v>142</v>
      </c>
      <c r="Y935" s="93" t="s">
        <v>172</v>
      </c>
      <c r="Z935" s="93" t="s">
        <v>195</v>
      </c>
      <c r="AA935" s="63" t="s">
        <v>382</v>
      </c>
      <c r="AB935" s="93" t="s">
        <v>144</v>
      </c>
      <c r="AC935" s="63"/>
      <c r="AD935" s="63" t="s">
        <v>1902</v>
      </c>
      <c r="AE935" s="63" t="s">
        <v>1030</v>
      </c>
    </row>
    <row r="936" spans="1:31" ht="45" hidden="1">
      <c r="A936" t="str">
        <f t="shared" si="57"/>
        <v>FOUFUPP082022</v>
      </c>
      <c r="B936" t="str">
        <f t="shared" si="58"/>
        <v>FOUFUPP082023</v>
      </c>
      <c r="C936" t="str">
        <f t="shared" si="59"/>
        <v>FOUFUPP082024</v>
      </c>
      <c r="D936" t="str">
        <f t="shared" si="60"/>
        <v>FOUFUPP082025</v>
      </c>
      <c r="E936" t="str">
        <f t="shared" si="60"/>
        <v>FOUFUPP082026</v>
      </c>
      <c r="F936" t="str">
        <f t="shared" si="60"/>
        <v>FOUFUPP082027</v>
      </c>
      <c r="G936" t="s">
        <v>1902</v>
      </c>
      <c r="H936" t="s">
        <v>1476</v>
      </c>
      <c r="I936" s="38" t="str">
        <f>VLOOKUP(J936,Planilha2!B:C,2,0)</f>
        <v>PP08</v>
      </c>
      <c r="J936" s="63" t="s">
        <v>1752</v>
      </c>
      <c r="K936" s="63" t="s">
        <v>165</v>
      </c>
      <c r="L936" s="63" t="s">
        <v>1753</v>
      </c>
      <c r="M936" s="63" t="s">
        <v>381</v>
      </c>
      <c r="N936" s="63" t="s">
        <v>1501</v>
      </c>
      <c r="O936" s="126" t="s">
        <v>1502</v>
      </c>
      <c r="P936" s="63" t="s">
        <v>44</v>
      </c>
      <c r="Q936" s="127">
        <v>91</v>
      </c>
      <c r="R936" s="127">
        <v>91</v>
      </c>
      <c r="S936" s="127">
        <v>95</v>
      </c>
      <c r="T936" s="127">
        <v>95</v>
      </c>
      <c r="U936" s="127">
        <v>95</v>
      </c>
      <c r="V936" s="127">
        <v>95</v>
      </c>
      <c r="W936" s="127">
        <v>95</v>
      </c>
      <c r="X936" s="93" t="s">
        <v>142</v>
      </c>
      <c r="Y936" s="93" t="s">
        <v>172</v>
      </c>
      <c r="Z936" s="93" t="s">
        <v>195</v>
      </c>
      <c r="AA936" s="63" t="s">
        <v>382</v>
      </c>
      <c r="AB936" s="93" t="s">
        <v>144</v>
      </c>
      <c r="AC936" s="63"/>
      <c r="AD936" s="63" t="s">
        <v>1902</v>
      </c>
      <c r="AE936" s="63" t="s">
        <v>1030</v>
      </c>
    </row>
    <row r="937" spans="1:31" ht="45" hidden="1">
      <c r="A937" t="str">
        <f t="shared" si="57"/>
        <v>FOUFUPP092022</v>
      </c>
      <c r="B937" t="str">
        <f t="shared" si="58"/>
        <v>FOUFUPP092023</v>
      </c>
      <c r="C937" t="str">
        <f t="shared" si="59"/>
        <v>FOUFUPP092024</v>
      </c>
      <c r="D937" t="str">
        <f t="shared" si="60"/>
        <v>FOUFUPP092025</v>
      </c>
      <c r="E937" t="str">
        <f t="shared" si="60"/>
        <v>FOUFUPP092026</v>
      </c>
      <c r="F937" t="str">
        <f t="shared" si="60"/>
        <v>FOUFUPP092027</v>
      </c>
      <c r="G937" t="s">
        <v>1902</v>
      </c>
      <c r="H937" t="s">
        <v>1476</v>
      </c>
      <c r="I937" s="38" t="str">
        <f>VLOOKUP(J937,Planilha2!B:C,2,0)</f>
        <v>PP09</v>
      </c>
      <c r="J937" s="63" t="s">
        <v>1754</v>
      </c>
      <c r="K937" s="63" t="s">
        <v>145</v>
      </c>
      <c r="L937" s="63" t="s">
        <v>1755</v>
      </c>
      <c r="M937" s="63" t="s">
        <v>164</v>
      </c>
      <c r="N937" s="63" t="s">
        <v>1501</v>
      </c>
      <c r="O937" s="126" t="s">
        <v>1635</v>
      </c>
      <c r="P937" s="63" t="s">
        <v>44</v>
      </c>
      <c r="Q937" s="127">
        <v>73</v>
      </c>
      <c r="R937" s="127">
        <v>73</v>
      </c>
      <c r="S937" s="127">
        <v>75</v>
      </c>
      <c r="T937" s="127">
        <v>78</v>
      </c>
      <c r="U937" s="127">
        <v>80</v>
      </c>
      <c r="V937" s="127">
        <v>80</v>
      </c>
      <c r="W937" s="127">
        <v>80</v>
      </c>
      <c r="X937" s="93" t="s">
        <v>142</v>
      </c>
      <c r="Y937" s="93" t="s">
        <v>172</v>
      </c>
      <c r="Z937" s="93" t="s">
        <v>195</v>
      </c>
      <c r="AA937" s="63" t="s">
        <v>382</v>
      </c>
      <c r="AB937" s="93" t="s">
        <v>144</v>
      </c>
      <c r="AC937" s="63"/>
      <c r="AD937" s="63" t="s">
        <v>1902</v>
      </c>
      <c r="AE937" s="63" t="s">
        <v>1030</v>
      </c>
    </row>
    <row r="938" spans="1:31" ht="45" hidden="1">
      <c r="A938" t="str">
        <f t="shared" si="57"/>
        <v>FOUFUPP102022</v>
      </c>
      <c r="B938" t="str">
        <f t="shared" si="58"/>
        <v>FOUFUPP102023</v>
      </c>
      <c r="C938" t="str">
        <f t="shared" si="59"/>
        <v>FOUFUPP102024</v>
      </c>
      <c r="D938" t="str">
        <f t="shared" si="60"/>
        <v>FOUFUPP102025</v>
      </c>
      <c r="E938" t="str">
        <f t="shared" si="60"/>
        <v>FOUFUPP102026</v>
      </c>
      <c r="F938" t="str">
        <f t="shared" si="60"/>
        <v>FOUFUPP102027</v>
      </c>
      <c r="G938" t="s">
        <v>1902</v>
      </c>
      <c r="H938" t="s">
        <v>1476</v>
      </c>
      <c r="I938" s="38" t="str">
        <f>VLOOKUP(J938,Planilha2!B:C,2,0)</f>
        <v>PP10</v>
      </c>
      <c r="J938" s="63" t="s">
        <v>1063</v>
      </c>
      <c r="K938" s="63" t="s">
        <v>145</v>
      </c>
      <c r="L938" s="63" t="s">
        <v>1508</v>
      </c>
      <c r="M938" s="63" t="s">
        <v>164</v>
      </c>
      <c r="N938" s="63" t="s">
        <v>1501</v>
      </c>
      <c r="O938" s="126" t="s">
        <v>1509</v>
      </c>
      <c r="P938" s="63" t="s">
        <v>749</v>
      </c>
      <c r="Q938" s="127">
        <v>18</v>
      </c>
      <c r="R938" s="127">
        <v>18</v>
      </c>
      <c r="S938" s="127">
        <v>20</v>
      </c>
      <c r="T938" s="127">
        <v>22</v>
      </c>
      <c r="U938" s="127">
        <v>22</v>
      </c>
      <c r="V938" s="127">
        <v>25</v>
      </c>
      <c r="W938" s="127">
        <v>25</v>
      </c>
      <c r="X938" s="93" t="s">
        <v>142</v>
      </c>
      <c r="Y938" s="93" t="s">
        <v>172</v>
      </c>
      <c r="Z938" s="93" t="s">
        <v>195</v>
      </c>
      <c r="AA938" s="63" t="s">
        <v>382</v>
      </c>
      <c r="AB938" s="93" t="s">
        <v>144</v>
      </c>
      <c r="AC938" s="63"/>
      <c r="AD938" s="63" t="s">
        <v>1902</v>
      </c>
      <c r="AE938" s="63" t="s">
        <v>1030</v>
      </c>
    </row>
    <row r="939" spans="1:31" ht="45" hidden="1">
      <c r="A939" t="str">
        <f t="shared" si="57"/>
        <v>FOUFUExcluído2022</v>
      </c>
      <c r="B939" t="str">
        <f t="shared" si="58"/>
        <v>FOUFUExcluído2023</v>
      </c>
      <c r="C939" t="str">
        <f t="shared" si="59"/>
        <v>FOUFUExcluído2024</v>
      </c>
      <c r="D939" t="str">
        <f t="shared" si="60"/>
        <v>FOUFUExcluído2025</v>
      </c>
      <c r="E939" t="str">
        <f t="shared" si="60"/>
        <v>FOUFUExcluído2026</v>
      </c>
      <c r="F939" t="str">
        <f t="shared" si="60"/>
        <v>FOUFUExcluído2027</v>
      </c>
      <c r="G939" t="s">
        <v>1902</v>
      </c>
      <c r="H939" t="s">
        <v>1476</v>
      </c>
      <c r="I939" s="38" t="str">
        <f>VLOOKUP(J939,Planilha2!B:C,2,0)</f>
        <v>Excluído</v>
      </c>
      <c r="J939" s="63" t="s">
        <v>1511</v>
      </c>
      <c r="K939" s="63" t="s">
        <v>165</v>
      </c>
      <c r="L939" s="63" t="s">
        <v>1512</v>
      </c>
      <c r="M939" s="63" t="s">
        <v>164</v>
      </c>
      <c r="N939" s="63" t="s">
        <v>1501</v>
      </c>
      <c r="O939" s="93" t="s">
        <v>1776</v>
      </c>
      <c r="P939" s="63" t="s">
        <v>44</v>
      </c>
      <c r="Q939" s="93">
        <v>48.4</v>
      </c>
      <c r="R939" s="93">
        <v>48.4</v>
      </c>
      <c r="S939" s="93">
        <v>48.4</v>
      </c>
      <c r="T939" s="93">
        <v>50</v>
      </c>
      <c r="U939" s="93">
        <v>50</v>
      </c>
      <c r="V939" s="93">
        <v>50</v>
      </c>
      <c r="W939" s="93">
        <v>50</v>
      </c>
      <c r="X939" s="93" t="s">
        <v>142</v>
      </c>
      <c r="Y939" s="93" t="s">
        <v>172</v>
      </c>
      <c r="Z939" s="93" t="s">
        <v>195</v>
      </c>
      <c r="AA939" s="63" t="s">
        <v>382</v>
      </c>
      <c r="AB939" s="93" t="s">
        <v>144</v>
      </c>
      <c r="AC939" s="63"/>
      <c r="AD939" s="63" t="s">
        <v>1902</v>
      </c>
      <c r="AE939" s="63" t="s">
        <v>1030</v>
      </c>
    </row>
    <row r="940" spans="1:31" ht="45" hidden="1">
      <c r="A940" t="str">
        <f t="shared" si="57"/>
        <v>FOUFUExcluído2022</v>
      </c>
      <c r="B940" t="str">
        <f t="shared" si="58"/>
        <v>FOUFUExcluído2023</v>
      </c>
      <c r="C940" t="str">
        <f t="shared" si="59"/>
        <v>FOUFUExcluído2024</v>
      </c>
      <c r="D940" t="str">
        <f t="shared" si="60"/>
        <v>FOUFUExcluído2025</v>
      </c>
      <c r="E940" t="str">
        <f t="shared" si="60"/>
        <v>FOUFUExcluído2026</v>
      </c>
      <c r="F940" t="str">
        <f t="shared" si="60"/>
        <v>FOUFUExcluído2027</v>
      </c>
      <c r="G940" t="s">
        <v>1902</v>
      </c>
      <c r="H940" t="s">
        <v>1476</v>
      </c>
      <c r="I940" s="38" t="str">
        <f>VLOOKUP(J940,Planilha2!B:C,2,0)</f>
        <v>Excluído</v>
      </c>
      <c r="J940" s="63" t="s">
        <v>1067</v>
      </c>
      <c r="K940" s="63" t="s">
        <v>145</v>
      </c>
      <c r="L940" s="63" t="s">
        <v>1068</v>
      </c>
      <c r="M940" s="63" t="s">
        <v>164</v>
      </c>
      <c r="N940" s="63" t="s">
        <v>1501</v>
      </c>
      <c r="O940" s="93" t="s">
        <v>1664</v>
      </c>
      <c r="P940" s="63" t="s">
        <v>1070</v>
      </c>
      <c r="Q940" s="93">
        <v>34</v>
      </c>
      <c r="R940" s="93">
        <v>34</v>
      </c>
      <c r="S940" s="93">
        <v>34</v>
      </c>
      <c r="T940" s="93">
        <v>34</v>
      </c>
      <c r="U940" s="93">
        <v>34</v>
      </c>
      <c r="V940" s="93">
        <v>34</v>
      </c>
      <c r="W940" s="93">
        <v>34</v>
      </c>
      <c r="X940" s="93" t="s">
        <v>171</v>
      </c>
      <c r="Y940" s="93" t="s">
        <v>172</v>
      </c>
      <c r="Z940" s="93" t="s">
        <v>195</v>
      </c>
      <c r="AA940" s="63" t="s">
        <v>382</v>
      </c>
      <c r="AB940" s="93" t="s">
        <v>144</v>
      </c>
      <c r="AC940" s="63"/>
      <c r="AD940" s="63" t="s">
        <v>1902</v>
      </c>
      <c r="AE940" s="63" t="s">
        <v>1030</v>
      </c>
    </row>
    <row r="941" spans="1:31" ht="45" hidden="1">
      <c r="A941" t="str">
        <f t="shared" si="57"/>
        <v>FOUFUExcluído2022</v>
      </c>
      <c r="B941" t="str">
        <f t="shared" si="58"/>
        <v>FOUFUExcluído2023</v>
      </c>
      <c r="C941" t="str">
        <f t="shared" si="59"/>
        <v>FOUFUExcluído2024</v>
      </c>
      <c r="D941" t="str">
        <f t="shared" si="60"/>
        <v>FOUFUExcluído2025</v>
      </c>
      <c r="E941" t="str">
        <f t="shared" si="60"/>
        <v>FOUFUExcluído2026</v>
      </c>
      <c r="F941" t="str">
        <f t="shared" si="60"/>
        <v>FOUFUExcluído2027</v>
      </c>
      <c r="G941" t="s">
        <v>1902</v>
      </c>
      <c r="H941" t="s">
        <v>1476</v>
      </c>
      <c r="I941" s="38" t="str">
        <f>VLOOKUP(J941,Planilha2!B:C,2,0)</f>
        <v>Excluído</v>
      </c>
      <c r="J941" s="63" t="s">
        <v>1075</v>
      </c>
      <c r="K941" s="63" t="s">
        <v>145</v>
      </c>
      <c r="L941" s="63" t="s">
        <v>1076</v>
      </c>
      <c r="M941" s="63" t="s">
        <v>164</v>
      </c>
      <c r="N941" s="63" t="s">
        <v>1501</v>
      </c>
      <c r="O941" s="93" t="s">
        <v>1586</v>
      </c>
      <c r="P941" s="63" t="s">
        <v>1070</v>
      </c>
      <c r="Q941" s="93">
        <v>1</v>
      </c>
      <c r="R941" s="93">
        <v>1</v>
      </c>
      <c r="S941" s="93">
        <v>5</v>
      </c>
      <c r="T941" s="93">
        <v>5</v>
      </c>
      <c r="U941" s="93">
        <v>5</v>
      </c>
      <c r="V941" s="93">
        <v>5</v>
      </c>
      <c r="W941" s="93">
        <v>5</v>
      </c>
      <c r="X941" s="93" t="s">
        <v>142</v>
      </c>
      <c r="Y941" s="93" t="s">
        <v>172</v>
      </c>
      <c r="Z941" s="93" t="s">
        <v>195</v>
      </c>
      <c r="AA941" s="63" t="s">
        <v>382</v>
      </c>
      <c r="AB941" s="93" t="s">
        <v>144</v>
      </c>
      <c r="AC941" s="63"/>
      <c r="AD941" s="63" t="s">
        <v>1902</v>
      </c>
      <c r="AE941" s="63" t="s">
        <v>1030</v>
      </c>
    </row>
    <row r="942" spans="1:31" ht="45" hidden="1">
      <c r="A942" t="str">
        <f t="shared" si="57"/>
        <v>FOUFUExcluído2022</v>
      </c>
      <c r="B942" t="str">
        <f t="shared" si="58"/>
        <v>FOUFUExcluído2023</v>
      </c>
      <c r="C942" t="str">
        <f t="shared" si="59"/>
        <v>FOUFUExcluído2024</v>
      </c>
      <c r="D942" t="str">
        <f t="shared" si="60"/>
        <v>FOUFUExcluído2025</v>
      </c>
      <c r="E942" t="str">
        <f t="shared" si="60"/>
        <v>FOUFUExcluído2026</v>
      </c>
      <c r="F942" t="str">
        <f t="shared" si="60"/>
        <v>FOUFUExcluído2027</v>
      </c>
      <c r="G942" t="s">
        <v>1902</v>
      </c>
      <c r="H942" t="s">
        <v>1476</v>
      </c>
      <c r="I942" s="38" t="str">
        <f>VLOOKUP(J942,Planilha2!B:C,2,0)</f>
        <v>Excluído</v>
      </c>
      <c r="J942" s="63" t="s">
        <v>1079</v>
      </c>
      <c r="K942" s="63" t="s">
        <v>145</v>
      </c>
      <c r="L942" s="63" t="s">
        <v>1080</v>
      </c>
      <c r="M942" s="63" t="s">
        <v>164</v>
      </c>
      <c r="N942" s="63" t="s">
        <v>1501</v>
      </c>
      <c r="O942" s="93" t="s">
        <v>1515</v>
      </c>
      <c r="P942" s="63" t="s">
        <v>1082</v>
      </c>
      <c r="Q942" s="93">
        <v>3</v>
      </c>
      <c r="R942" s="93">
        <v>3</v>
      </c>
      <c r="S942" s="93">
        <v>3</v>
      </c>
      <c r="T942" s="93">
        <v>3</v>
      </c>
      <c r="U942" s="93">
        <v>3</v>
      </c>
      <c r="V942" s="93">
        <v>3</v>
      </c>
      <c r="W942" s="93">
        <v>3</v>
      </c>
      <c r="X942" s="93" t="s">
        <v>142</v>
      </c>
      <c r="Y942" s="93" t="s">
        <v>172</v>
      </c>
      <c r="Z942" s="93" t="s">
        <v>195</v>
      </c>
      <c r="AA942" s="63" t="s">
        <v>382</v>
      </c>
      <c r="AB942" s="93" t="s">
        <v>144</v>
      </c>
      <c r="AC942" s="63"/>
      <c r="AD942" s="63" t="s">
        <v>1902</v>
      </c>
      <c r="AE942" s="63" t="s">
        <v>1030</v>
      </c>
    </row>
    <row r="943" spans="1:31" ht="45" hidden="1">
      <c r="A943" t="str">
        <f t="shared" si="57"/>
        <v>FOUFUExcluído2022</v>
      </c>
      <c r="B943" t="str">
        <f t="shared" si="58"/>
        <v>FOUFUExcluído2023</v>
      </c>
      <c r="C943" t="str">
        <f t="shared" si="59"/>
        <v>FOUFUExcluído2024</v>
      </c>
      <c r="D943" t="str">
        <f t="shared" si="60"/>
        <v>FOUFUExcluído2025</v>
      </c>
      <c r="E943" t="str">
        <f t="shared" si="60"/>
        <v>FOUFUExcluído2026</v>
      </c>
      <c r="F943" t="str">
        <f t="shared" si="60"/>
        <v>FOUFUExcluído2027</v>
      </c>
      <c r="G943" t="s">
        <v>1902</v>
      </c>
      <c r="H943" t="s">
        <v>1476</v>
      </c>
      <c r="I943" s="38" t="str">
        <f>VLOOKUP(J943,Planilha2!B:C,2,0)</f>
        <v>Excluído</v>
      </c>
      <c r="J943" s="63" t="s">
        <v>1085</v>
      </c>
      <c r="K943" s="63" t="s">
        <v>145</v>
      </c>
      <c r="L943" s="63" t="s">
        <v>1086</v>
      </c>
      <c r="M943" s="63" t="s">
        <v>139</v>
      </c>
      <c r="N943" s="63" t="s">
        <v>1501</v>
      </c>
      <c r="O943" s="93" t="s">
        <v>1642</v>
      </c>
      <c r="P943" s="63" t="s">
        <v>1070</v>
      </c>
      <c r="Q943" s="93">
        <v>10</v>
      </c>
      <c r="R943" s="93">
        <v>10</v>
      </c>
      <c r="S943" s="93">
        <v>10</v>
      </c>
      <c r="T943" s="93">
        <v>10</v>
      </c>
      <c r="U943" s="93">
        <v>10</v>
      </c>
      <c r="V943" s="93">
        <v>10</v>
      </c>
      <c r="W943" s="93">
        <v>10</v>
      </c>
      <c r="X943" s="93" t="s">
        <v>142</v>
      </c>
      <c r="Y943" s="93" t="s">
        <v>172</v>
      </c>
      <c r="Z943" s="93" t="s">
        <v>195</v>
      </c>
      <c r="AA943" s="63" t="s">
        <v>382</v>
      </c>
      <c r="AB943" s="93" t="s">
        <v>144</v>
      </c>
      <c r="AC943" s="63"/>
      <c r="AD943" s="63" t="s">
        <v>1902</v>
      </c>
      <c r="AE943" s="93" t="s">
        <v>1030</v>
      </c>
    </row>
    <row r="944" spans="1:31" ht="45" hidden="1">
      <c r="A944" t="str">
        <f t="shared" si="57"/>
        <v>FOUFUExcluído2022</v>
      </c>
      <c r="B944" t="str">
        <f t="shared" si="58"/>
        <v>FOUFUExcluído2023</v>
      </c>
      <c r="C944" t="str">
        <f t="shared" si="59"/>
        <v>FOUFUExcluído2024</v>
      </c>
      <c r="D944" t="str">
        <f t="shared" si="60"/>
        <v>FOUFUExcluído2025</v>
      </c>
      <c r="E944" t="str">
        <f t="shared" si="60"/>
        <v>FOUFUExcluído2026</v>
      </c>
      <c r="F944" t="str">
        <f t="shared" si="60"/>
        <v>FOUFUExcluído2027</v>
      </c>
      <c r="G944" t="s">
        <v>1902</v>
      </c>
      <c r="H944" t="s">
        <v>1476</v>
      </c>
      <c r="I944" s="38" t="str">
        <f>VLOOKUP(J944,Planilha2!B:C,2,0)</f>
        <v>Excluído</v>
      </c>
      <c r="J944" s="63" t="s">
        <v>1090</v>
      </c>
      <c r="K944" s="63" t="s">
        <v>145</v>
      </c>
      <c r="L944" s="63" t="s">
        <v>1091</v>
      </c>
      <c r="M944" s="63" t="s">
        <v>139</v>
      </c>
      <c r="N944" s="63" t="s">
        <v>1501</v>
      </c>
      <c r="O944" s="93" t="s">
        <v>1777</v>
      </c>
      <c r="P944" s="63" t="s">
        <v>1070</v>
      </c>
      <c r="Q944" s="93">
        <v>19</v>
      </c>
      <c r="R944" s="93">
        <v>19</v>
      </c>
      <c r="S944" s="93">
        <v>20</v>
      </c>
      <c r="T944" s="93">
        <v>20</v>
      </c>
      <c r="U944" s="93">
        <v>20</v>
      </c>
      <c r="V944" s="93">
        <v>20</v>
      </c>
      <c r="W944" s="93">
        <v>20</v>
      </c>
      <c r="X944" s="93" t="s">
        <v>142</v>
      </c>
      <c r="Y944" s="93" t="s">
        <v>172</v>
      </c>
      <c r="Z944" s="93" t="s">
        <v>195</v>
      </c>
      <c r="AA944" s="63" t="s">
        <v>382</v>
      </c>
      <c r="AB944" s="93" t="s">
        <v>144</v>
      </c>
      <c r="AC944" s="63"/>
      <c r="AD944" s="63" t="s">
        <v>1902</v>
      </c>
      <c r="AE944" s="63" t="s">
        <v>1030</v>
      </c>
    </row>
    <row r="945" spans="1:31" ht="45" hidden="1">
      <c r="A945" t="str">
        <f t="shared" si="57"/>
        <v>FOUFUExcluído2022</v>
      </c>
      <c r="B945" t="str">
        <f t="shared" si="58"/>
        <v>FOUFUExcluído2023</v>
      </c>
      <c r="C945" t="str">
        <f t="shared" si="59"/>
        <v>FOUFUExcluído2024</v>
      </c>
      <c r="D945" t="str">
        <f t="shared" si="60"/>
        <v>FOUFUExcluído2025</v>
      </c>
      <c r="E945" t="str">
        <f t="shared" si="60"/>
        <v>FOUFUExcluído2026</v>
      </c>
      <c r="F945" t="str">
        <f t="shared" si="60"/>
        <v>FOUFUExcluído2027</v>
      </c>
      <c r="G945" t="s">
        <v>1902</v>
      </c>
      <c r="H945" t="s">
        <v>1476</v>
      </c>
      <c r="I945" s="38" t="str">
        <f>VLOOKUP(J945,Planilha2!B:C,2,0)</f>
        <v>Excluído</v>
      </c>
      <c r="J945" s="63" t="s">
        <v>1095</v>
      </c>
      <c r="K945" s="63" t="s">
        <v>145</v>
      </c>
      <c r="L945" s="63" t="s">
        <v>1096</v>
      </c>
      <c r="M945" s="63" t="s">
        <v>139</v>
      </c>
      <c r="N945" s="63" t="s">
        <v>1501</v>
      </c>
      <c r="O945" s="93" t="s">
        <v>1646</v>
      </c>
      <c r="P945" s="63" t="s">
        <v>1070</v>
      </c>
      <c r="Q945" s="93">
        <v>19</v>
      </c>
      <c r="R945" s="93">
        <v>19</v>
      </c>
      <c r="S945" s="93">
        <v>19</v>
      </c>
      <c r="T945" s="93">
        <v>23</v>
      </c>
      <c r="U945" s="93">
        <v>23</v>
      </c>
      <c r="V945" s="93">
        <v>23</v>
      </c>
      <c r="W945" s="93">
        <v>23</v>
      </c>
      <c r="X945" s="93" t="s">
        <v>142</v>
      </c>
      <c r="Y945" s="93" t="s">
        <v>172</v>
      </c>
      <c r="Z945" s="93" t="s">
        <v>195</v>
      </c>
      <c r="AA945" s="63" t="s">
        <v>382</v>
      </c>
      <c r="AB945" s="93" t="s">
        <v>144</v>
      </c>
      <c r="AC945" s="63"/>
      <c r="AD945" s="63" t="s">
        <v>1902</v>
      </c>
      <c r="AE945" s="63" t="s">
        <v>1030</v>
      </c>
    </row>
    <row r="946" spans="1:31" ht="45" hidden="1">
      <c r="A946" t="str">
        <f t="shared" si="57"/>
        <v>FOUFUEC092022</v>
      </c>
      <c r="B946" t="str">
        <f t="shared" si="58"/>
        <v>FOUFUEC092023</v>
      </c>
      <c r="C946" t="str">
        <f t="shared" si="59"/>
        <v>FOUFUEC092024</v>
      </c>
      <c r="D946" t="str">
        <f t="shared" si="60"/>
        <v>FOUFUEC092025</v>
      </c>
      <c r="E946" t="str">
        <f t="shared" si="60"/>
        <v>FOUFUEC092026</v>
      </c>
      <c r="F946" t="str">
        <f t="shared" si="60"/>
        <v>FOUFUEC092027</v>
      </c>
      <c r="G946" t="s">
        <v>1902</v>
      </c>
      <c r="H946" t="s">
        <v>1519</v>
      </c>
      <c r="I946" s="38" t="str">
        <f>VLOOKUP(J946,Planilha2!B:C,2,0)</f>
        <v>EC09</v>
      </c>
      <c r="J946" s="99" t="s">
        <v>418</v>
      </c>
      <c r="K946" s="99" t="s">
        <v>165</v>
      </c>
      <c r="L946" s="99" t="s">
        <v>419</v>
      </c>
      <c r="M946" s="99" t="s">
        <v>381</v>
      </c>
      <c r="N946" s="99" t="s">
        <v>385</v>
      </c>
      <c r="O946" s="93" t="s">
        <v>1521</v>
      </c>
      <c r="P946" s="63" t="s">
        <v>44</v>
      </c>
      <c r="Q946" s="93">
        <v>89</v>
      </c>
      <c r="R946" s="93">
        <v>89</v>
      </c>
      <c r="S946" s="93">
        <v>95</v>
      </c>
      <c r="T946" s="93">
        <v>95</v>
      </c>
      <c r="U946" s="93">
        <v>95</v>
      </c>
      <c r="V946" s="93">
        <v>95</v>
      </c>
      <c r="W946" s="93">
        <v>95</v>
      </c>
      <c r="X946" s="93" t="s">
        <v>142</v>
      </c>
      <c r="Y946" s="93" t="s">
        <v>195</v>
      </c>
      <c r="Z946" s="93" t="s">
        <v>172</v>
      </c>
      <c r="AA946" s="63" t="s">
        <v>1523</v>
      </c>
      <c r="AB946" s="93" t="s">
        <v>144</v>
      </c>
      <c r="AC946" s="63"/>
      <c r="AD946" s="93" t="s">
        <v>1902</v>
      </c>
      <c r="AE946" s="63" t="s">
        <v>377</v>
      </c>
    </row>
    <row r="947" spans="1:31" ht="45" hidden="1">
      <c r="A947" t="str">
        <f t="shared" si="57"/>
        <v>FOUFUEC102022</v>
      </c>
      <c r="B947" t="str">
        <f t="shared" si="58"/>
        <v>FOUFUEC102023</v>
      </c>
      <c r="C947" t="str">
        <f t="shared" si="59"/>
        <v>FOUFUEC102024</v>
      </c>
      <c r="D947" t="str">
        <f t="shared" si="60"/>
        <v>FOUFUEC102025</v>
      </c>
      <c r="E947" t="str">
        <f t="shared" si="60"/>
        <v>FOUFUEC102026</v>
      </c>
      <c r="F947" t="str">
        <f t="shared" si="60"/>
        <v>FOUFUEC102027</v>
      </c>
      <c r="G947" t="s">
        <v>1902</v>
      </c>
      <c r="H947" t="s">
        <v>1519</v>
      </c>
      <c r="I947" s="38" t="str">
        <f>VLOOKUP(J947,Planilha2!B:C,2,0)</f>
        <v>EC10</v>
      </c>
      <c r="J947" s="99" t="s">
        <v>421</v>
      </c>
      <c r="K947" s="99" t="s">
        <v>165</v>
      </c>
      <c r="L947" s="99" t="s">
        <v>422</v>
      </c>
      <c r="M947" s="99" t="s">
        <v>381</v>
      </c>
      <c r="N947" s="99" t="s">
        <v>385</v>
      </c>
      <c r="O947" s="93" t="s">
        <v>1526</v>
      </c>
      <c r="P947" s="63" t="s">
        <v>44</v>
      </c>
      <c r="Q947" s="93">
        <v>38.46</v>
      </c>
      <c r="R947" s="93">
        <v>38.46</v>
      </c>
      <c r="S947" s="93">
        <v>38.46</v>
      </c>
      <c r="T947" s="93">
        <v>39</v>
      </c>
      <c r="U947" s="93">
        <v>39</v>
      </c>
      <c r="V947" s="93">
        <v>40</v>
      </c>
      <c r="W947" s="93">
        <v>40</v>
      </c>
      <c r="X947" s="93" t="s">
        <v>142</v>
      </c>
      <c r="Y947" s="93" t="s">
        <v>195</v>
      </c>
      <c r="Z947" s="93" t="s">
        <v>172</v>
      </c>
      <c r="AA947" s="63" t="s">
        <v>1523</v>
      </c>
      <c r="AB947" s="93" t="s">
        <v>144</v>
      </c>
      <c r="AC947" s="63"/>
      <c r="AD947" s="93" t="s">
        <v>1902</v>
      </c>
      <c r="AE947" s="63" t="s">
        <v>377</v>
      </c>
    </row>
    <row r="948" spans="1:31" ht="45" hidden="1">
      <c r="A948" t="str">
        <f t="shared" si="57"/>
        <v>FOUFUEC082022</v>
      </c>
      <c r="B948" t="str">
        <f t="shared" si="58"/>
        <v>FOUFUEC082023</v>
      </c>
      <c r="C948" t="str">
        <f t="shared" si="59"/>
        <v>FOUFUEC082024</v>
      </c>
      <c r="D948" t="str">
        <f t="shared" si="60"/>
        <v>FOUFUEC082025</v>
      </c>
      <c r="E948" t="str">
        <f t="shared" si="60"/>
        <v>FOUFUEC082026</v>
      </c>
      <c r="F948" t="str">
        <f t="shared" si="60"/>
        <v>FOUFUEC082027</v>
      </c>
      <c r="G948" t="s">
        <v>1902</v>
      </c>
      <c r="H948" t="s">
        <v>1519</v>
      </c>
      <c r="I948" s="38" t="str">
        <f>VLOOKUP(J948,Planilha2!B:C,2,0)</f>
        <v>EC08</v>
      </c>
      <c r="J948" s="99" t="s">
        <v>415</v>
      </c>
      <c r="K948" s="99" t="s">
        <v>145</v>
      </c>
      <c r="L948" s="99" t="s">
        <v>1528</v>
      </c>
      <c r="M948" s="99" t="s">
        <v>381</v>
      </c>
      <c r="N948" s="99" t="s">
        <v>1529</v>
      </c>
      <c r="O948" s="93" t="s">
        <v>1588</v>
      </c>
      <c r="P948" s="63" t="s">
        <v>44</v>
      </c>
      <c r="Q948" s="93">
        <v>1</v>
      </c>
      <c r="R948" s="63">
        <v>1</v>
      </c>
      <c r="S948" s="63">
        <v>1</v>
      </c>
      <c r="T948" s="63">
        <v>1</v>
      </c>
      <c r="U948" s="63">
        <v>1</v>
      </c>
      <c r="V948" s="63">
        <v>1</v>
      </c>
      <c r="W948" s="63">
        <v>1</v>
      </c>
      <c r="X948" s="63" t="s">
        <v>171</v>
      </c>
      <c r="Y948" s="63" t="s">
        <v>195</v>
      </c>
      <c r="Z948" s="63" t="s">
        <v>172</v>
      </c>
      <c r="AA948" s="63" t="s">
        <v>1523</v>
      </c>
      <c r="AB948" s="93" t="s">
        <v>144</v>
      </c>
      <c r="AC948" s="63"/>
      <c r="AD948" s="93" t="s">
        <v>1902</v>
      </c>
      <c r="AE948" s="63" t="s">
        <v>377</v>
      </c>
    </row>
    <row r="949" spans="1:31" ht="45" hidden="1">
      <c r="A949" t="str">
        <f t="shared" si="57"/>
        <v>FOUFUEC282022</v>
      </c>
      <c r="B949" t="str">
        <f t="shared" si="58"/>
        <v>FOUFUEC282023</v>
      </c>
      <c r="C949" t="str">
        <f t="shared" si="59"/>
        <v>FOUFUEC282024</v>
      </c>
      <c r="D949" t="str">
        <f t="shared" si="60"/>
        <v>FOUFUEC282025</v>
      </c>
      <c r="E949" t="str">
        <f t="shared" si="60"/>
        <v>FOUFUEC282026</v>
      </c>
      <c r="F949" t="str">
        <f t="shared" si="60"/>
        <v>FOUFUEC282027</v>
      </c>
      <c r="G949" t="s">
        <v>1902</v>
      </c>
      <c r="H949" t="s">
        <v>1519</v>
      </c>
      <c r="I949" s="38" t="str">
        <f>VLOOKUP(J949,Planilha2!B:C,2,0)</f>
        <v>EC28</v>
      </c>
      <c r="J949" s="99" t="s">
        <v>503</v>
      </c>
      <c r="K949" s="99" t="s">
        <v>165</v>
      </c>
      <c r="L949" s="99" t="s">
        <v>504</v>
      </c>
      <c r="M949" s="99" t="s">
        <v>381</v>
      </c>
      <c r="N949" s="99" t="s">
        <v>1530</v>
      </c>
      <c r="O949" s="93" t="s">
        <v>1589</v>
      </c>
      <c r="P949" s="63" t="s">
        <v>44</v>
      </c>
      <c r="Q949" s="63">
        <v>1</v>
      </c>
      <c r="R949" s="63">
        <v>1</v>
      </c>
      <c r="S949" s="63">
        <v>1</v>
      </c>
      <c r="T949" s="63">
        <v>1</v>
      </c>
      <c r="U949" s="63">
        <v>1</v>
      </c>
      <c r="V949" s="63">
        <v>1</v>
      </c>
      <c r="W949" s="63">
        <v>1</v>
      </c>
      <c r="X949" s="63" t="s">
        <v>142</v>
      </c>
      <c r="Y949" s="63"/>
      <c r="Z949" s="63"/>
      <c r="AA949" s="63" t="s">
        <v>1523</v>
      </c>
      <c r="AB949" s="63"/>
      <c r="AC949" s="63"/>
      <c r="AD949" s="63"/>
      <c r="AE949" s="63" t="s">
        <v>377</v>
      </c>
    </row>
    <row r="950" spans="1:31" ht="45" hidden="1">
      <c r="A950" t="str">
        <f t="shared" si="57"/>
        <v>FOUFUEC052022</v>
      </c>
      <c r="B950" t="str">
        <f t="shared" si="58"/>
        <v>FOUFUEC052023</v>
      </c>
      <c r="C950" t="str">
        <f t="shared" si="59"/>
        <v>FOUFUEC052024</v>
      </c>
      <c r="D950" t="str">
        <f t="shared" si="60"/>
        <v>FOUFUEC052025</v>
      </c>
      <c r="E950" t="str">
        <f t="shared" si="60"/>
        <v>FOUFUEC052026</v>
      </c>
      <c r="F950" t="str">
        <f t="shared" si="60"/>
        <v>FOUFUEC052027</v>
      </c>
      <c r="G950" t="s">
        <v>1902</v>
      </c>
      <c r="H950" t="s">
        <v>1519</v>
      </c>
      <c r="I950" s="38" t="str">
        <f>VLOOKUP(J950,Planilha2!B:C,2,0)</f>
        <v>EC05</v>
      </c>
      <c r="J950" s="63" t="s">
        <v>403</v>
      </c>
      <c r="K950" s="99" t="s">
        <v>165</v>
      </c>
      <c r="L950" s="63" t="s">
        <v>404</v>
      </c>
      <c r="M950" s="63" t="s">
        <v>164</v>
      </c>
      <c r="N950" s="63" t="s">
        <v>1529</v>
      </c>
      <c r="O950" s="93"/>
      <c r="P950" s="63" t="s">
        <v>309</v>
      </c>
      <c r="Q950" s="63"/>
      <c r="R950" s="63"/>
      <c r="S950" s="63"/>
      <c r="T950" s="63"/>
      <c r="U950" s="63"/>
      <c r="V950" s="63"/>
      <c r="W950" s="63"/>
      <c r="X950" s="63"/>
      <c r="Y950" s="63"/>
      <c r="Z950" s="63"/>
      <c r="AA950" s="63" t="s">
        <v>1523</v>
      </c>
      <c r="AB950" s="63"/>
      <c r="AC950" s="63"/>
      <c r="AD950" s="63"/>
      <c r="AE950" s="63" t="s">
        <v>377</v>
      </c>
    </row>
    <row r="951" spans="1:31" ht="45" hidden="1">
      <c r="A951" t="str">
        <f t="shared" si="57"/>
        <v>FOUFUEC072022</v>
      </c>
      <c r="B951" t="str">
        <f t="shared" si="58"/>
        <v>FOUFUEC072023</v>
      </c>
      <c r="C951" t="str">
        <f t="shared" si="59"/>
        <v>FOUFUEC072024</v>
      </c>
      <c r="D951" t="str">
        <f t="shared" si="60"/>
        <v>FOUFUEC072025</v>
      </c>
      <c r="E951" t="str">
        <f t="shared" si="60"/>
        <v>FOUFUEC072026</v>
      </c>
      <c r="F951" t="str">
        <f t="shared" si="60"/>
        <v>FOUFUEC072027</v>
      </c>
      <c r="G951" t="s">
        <v>1902</v>
      </c>
      <c r="H951" t="s">
        <v>1519</v>
      </c>
      <c r="I951" s="38" t="str">
        <f>VLOOKUP(J951,Planilha2!B:C,2,0)</f>
        <v>EC07</v>
      </c>
      <c r="J951" s="99" t="s">
        <v>1534</v>
      </c>
      <c r="K951" s="99" t="s">
        <v>165</v>
      </c>
      <c r="L951" s="99" t="s">
        <v>1535</v>
      </c>
      <c r="M951" s="99" t="s">
        <v>381</v>
      </c>
      <c r="N951" s="99" t="s">
        <v>1529</v>
      </c>
      <c r="O951" s="63" t="s">
        <v>1590</v>
      </c>
      <c r="P951" s="63" t="s">
        <v>44</v>
      </c>
      <c r="Q951" s="63">
        <v>0</v>
      </c>
      <c r="R951" s="63">
        <v>1</v>
      </c>
      <c r="S951" s="63">
        <v>1</v>
      </c>
      <c r="T951" s="63">
        <v>1</v>
      </c>
      <c r="U951" s="63">
        <v>1</v>
      </c>
      <c r="V951" s="63">
        <v>1</v>
      </c>
      <c r="W951" s="63">
        <v>1</v>
      </c>
      <c r="X951" s="63" t="s">
        <v>142</v>
      </c>
      <c r="Y951" s="63" t="s">
        <v>195</v>
      </c>
      <c r="Z951" s="63" t="s">
        <v>172</v>
      </c>
      <c r="AA951" s="63" t="s">
        <v>1523</v>
      </c>
      <c r="AB951" s="93" t="s">
        <v>144</v>
      </c>
      <c r="AC951" s="63"/>
      <c r="AD951" s="93" t="s">
        <v>1902</v>
      </c>
      <c r="AE951" s="63" t="s">
        <v>377</v>
      </c>
    </row>
    <row r="952" spans="1:31" ht="45" hidden="1">
      <c r="A952" t="str">
        <f t="shared" si="57"/>
        <v>FOUFUEC332022</v>
      </c>
      <c r="B952" t="str">
        <f t="shared" si="58"/>
        <v>FOUFUEC332023</v>
      </c>
      <c r="C952" t="str">
        <f t="shared" si="59"/>
        <v>FOUFUEC332024</v>
      </c>
      <c r="D952" t="str">
        <f t="shared" si="60"/>
        <v>FOUFUEC332025</v>
      </c>
      <c r="E952" t="str">
        <f t="shared" si="60"/>
        <v>FOUFUEC332026</v>
      </c>
      <c r="F952" t="str">
        <f t="shared" si="60"/>
        <v>FOUFUEC332027</v>
      </c>
      <c r="G952" t="s">
        <v>1902</v>
      </c>
      <c r="H952" t="s">
        <v>1519</v>
      </c>
      <c r="I952" s="38" t="str">
        <f>VLOOKUP(J952,Planilha2!B:C,2,0)</f>
        <v>EC33</v>
      </c>
      <c r="J952" s="99" t="s">
        <v>527</v>
      </c>
      <c r="K952" s="99" t="s">
        <v>165</v>
      </c>
      <c r="L952" s="99" t="s">
        <v>528</v>
      </c>
      <c r="M952" s="99" t="s">
        <v>164</v>
      </c>
      <c r="N952" s="99" t="s">
        <v>1529</v>
      </c>
      <c r="O952" s="63"/>
      <c r="P952" s="63" t="s">
        <v>530</v>
      </c>
      <c r="Q952" s="63"/>
      <c r="R952" s="63"/>
      <c r="S952" s="63"/>
      <c r="T952" s="63"/>
      <c r="U952" s="63"/>
      <c r="V952" s="63"/>
      <c r="W952" s="63"/>
      <c r="X952" s="63"/>
      <c r="Y952" s="63"/>
      <c r="Z952" s="63"/>
      <c r="AA952" s="63" t="s">
        <v>1523</v>
      </c>
      <c r="AB952" s="63"/>
      <c r="AC952" s="63"/>
      <c r="AD952" s="63"/>
      <c r="AE952" s="63" t="s">
        <v>377</v>
      </c>
    </row>
    <row r="953" spans="1:31" ht="45" hidden="1">
      <c r="A953" t="str">
        <f t="shared" si="57"/>
        <v>FOUFUGP012022</v>
      </c>
      <c r="B953" t="str">
        <f t="shared" si="58"/>
        <v>FOUFUGP012023</v>
      </c>
      <c r="C953" t="str">
        <f t="shared" si="59"/>
        <v>FOUFUGP012024</v>
      </c>
      <c r="D953" t="str">
        <f t="shared" si="60"/>
        <v>FOUFUGP012025</v>
      </c>
      <c r="E953" t="str">
        <f t="shared" si="60"/>
        <v>FOUFUGP012026</v>
      </c>
      <c r="F953" t="str">
        <f t="shared" si="60"/>
        <v>FOUFUGP012027</v>
      </c>
      <c r="G953" t="s">
        <v>1902</v>
      </c>
      <c r="H953" t="s">
        <v>1536</v>
      </c>
      <c r="I953" s="38" t="str">
        <f>VLOOKUP(J953,Planilha2!B:C,2,0)</f>
        <v>GP01</v>
      </c>
      <c r="J953" s="63" t="s">
        <v>552</v>
      </c>
      <c r="K953" s="63" t="s">
        <v>145</v>
      </c>
      <c r="L953" s="63" t="s">
        <v>1537</v>
      </c>
      <c r="M953" s="63" t="s">
        <v>139</v>
      </c>
      <c r="N953" s="58" t="s">
        <v>558</v>
      </c>
      <c r="O953" s="63" t="s">
        <v>1538</v>
      </c>
      <c r="P953" s="63" t="s">
        <v>44</v>
      </c>
      <c r="Q953" s="112">
        <v>0.28999999999999998</v>
      </c>
      <c r="R953" s="112">
        <v>0.3</v>
      </c>
      <c r="S953" s="112">
        <v>0.3</v>
      </c>
      <c r="T953" s="112">
        <v>0.3</v>
      </c>
      <c r="U953" s="112">
        <v>0.31</v>
      </c>
      <c r="V953" s="112">
        <v>0.31</v>
      </c>
      <c r="W953" s="112">
        <v>0.32</v>
      </c>
      <c r="X953" s="63" t="s">
        <v>142</v>
      </c>
      <c r="Y953" s="63" t="s">
        <v>172</v>
      </c>
      <c r="Z953" s="63" t="s">
        <v>195</v>
      </c>
      <c r="AA953" s="63" t="s">
        <v>555</v>
      </c>
      <c r="AB953" s="63"/>
      <c r="AC953" s="63"/>
      <c r="AD953" s="63" t="s">
        <v>1902</v>
      </c>
      <c r="AE953" s="63" t="s">
        <v>551</v>
      </c>
    </row>
    <row r="954" spans="1:31" ht="45" hidden="1">
      <c r="A954" t="str">
        <f t="shared" si="57"/>
        <v>FOUFUGP022022</v>
      </c>
      <c r="B954" t="str">
        <f t="shared" si="58"/>
        <v>FOUFUGP022023</v>
      </c>
      <c r="C954" t="str">
        <f t="shared" si="59"/>
        <v>FOUFUGP022024</v>
      </c>
      <c r="D954" t="str">
        <f t="shared" si="60"/>
        <v>FOUFUGP022025</v>
      </c>
      <c r="E954" t="str">
        <f t="shared" si="60"/>
        <v>FOUFUGP022026</v>
      </c>
      <c r="F954" t="str">
        <f t="shared" si="60"/>
        <v>FOUFUGP022027</v>
      </c>
      <c r="G954" t="s">
        <v>1902</v>
      </c>
      <c r="H954" t="s">
        <v>1536</v>
      </c>
      <c r="I954" s="38" t="str">
        <f>VLOOKUP(J954,Planilha2!B:C,2,0)</f>
        <v>GP02</v>
      </c>
      <c r="J954" s="63" t="s">
        <v>560</v>
      </c>
      <c r="K954" s="63" t="s">
        <v>165</v>
      </c>
      <c r="L954" s="63" t="s">
        <v>1539</v>
      </c>
      <c r="M954" s="63" t="s">
        <v>139</v>
      </c>
      <c r="N954" s="58" t="s">
        <v>558</v>
      </c>
      <c r="O954" s="63" t="s">
        <v>1654</v>
      </c>
      <c r="P954" s="63" t="s">
        <v>44</v>
      </c>
      <c r="Q954" s="112">
        <v>0.72</v>
      </c>
      <c r="R954" s="112">
        <v>0.72</v>
      </c>
      <c r="S954" s="112">
        <v>0.72</v>
      </c>
      <c r="T954" s="112">
        <v>0.72</v>
      </c>
      <c r="U954" s="112">
        <v>0.72</v>
      </c>
      <c r="V954" s="112">
        <v>0.72</v>
      </c>
      <c r="W954" s="112">
        <v>0.72</v>
      </c>
      <c r="X954" s="63" t="s">
        <v>142</v>
      </c>
      <c r="Y954" s="63" t="s">
        <v>172</v>
      </c>
      <c r="Z954" s="63" t="s">
        <v>195</v>
      </c>
      <c r="AA954" s="63" t="s">
        <v>563</v>
      </c>
      <c r="AB954" s="63"/>
      <c r="AC954" s="63"/>
      <c r="AD954" s="63" t="s">
        <v>1902</v>
      </c>
      <c r="AE954" s="63" t="s">
        <v>551</v>
      </c>
    </row>
    <row r="955" spans="1:31" ht="45" hidden="1">
      <c r="A955" t="str">
        <f t="shared" si="57"/>
        <v>FOUFUGP032022</v>
      </c>
      <c r="B955" t="str">
        <f t="shared" si="58"/>
        <v>FOUFUGP032023</v>
      </c>
      <c r="C955" t="str">
        <f t="shared" si="59"/>
        <v>FOUFUGP032024</v>
      </c>
      <c r="D955" t="str">
        <f t="shared" si="60"/>
        <v>FOUFUGP032025</v>
      </c>
      <c r="E955" t="str">
        <f t="shared" si="60"/>
        <v>FOUFUGP032026</v>
      </c>
      <c r="F955" t="str">
        <f t="shared" si="60"/>
        <v>FOUFUGP032027</v>
      </c>
      <c r="G955" t="s">
        <v>1902</v>
      </c>
      <c r="H955" t="s">
        <v>1536</v>
      </c>
      <c r="I955" s="38" t="str">
        <f>VLOOKUP(J955,Planilha2!B:C,2,0)</f>
        <v>GP03</v>
      </c>
      <c r="J955" s="63" t="s">
        <v>567</v>
      </c>
      <c r="K955" s="63" t="s">
        <v>145</v>
      </c>
      <c r="L955" s="63"/>
      <c r="M955" s="63" t="s">
        <v>139</v>
      </c>
      <c r="N955" s="58" t="s">
        <v>558</v>
      </c>
      <c r="O955" s="63" t="s">
        <v>1540</v>
      </c>
      <c r="P955" s="63" t="s">
        <v>569</v>
      </c>
      <c r="Q955" s="63">
        <v>56</v>
      </c>
      <c r="R955" s="63">
        <v>56</v>
      </c>
      <c r="S955" s="63">
        <v>56</v>
      </c>
      <c r="T955" s="63">
        <v>56</v>
      </c>
      <c r="U955" s="63">
        <v>56</v>
      </c>
      <c r="V955" s="63">
        <v>56</v>
      </c>
      <c r="W955" s="63">
        <v>56</v>
      </c>
      <c r="X955" s="63" t="s">
        <v>171</v>
      </c>
      <c r="Y955" s="63" t="s">
        <v>172</v>
      </c>
      <c r="Z955" s="63" t="s">
        <v>195</v>
      </c>
      <c r="AA955" s="63" t="s">
        <v>570</v>
      </c>
      <c r="AB955" s="63"/>
      <c r="AC955" s="63"/>
      <c r="AD955" s="63" t="s">
        <v>1902</v>
      </c>
      <c r="AE955" s="63" t="s">
        <v>551</v>
      </c>
    </row>
    <row r="956" spans="1:31" ht="45" hidden="1">
      <c r="A956" t="str">
        <f t="shared" si="57"/>
        <v>FOUFUGP042022</v>
      </c>
      <c r="B956" t="str">
        <f t="shared" si="58"/>
        <v>FOUFUGP042023</v>
      </c>
      <c r="C956" t="str">
        <f t="shared" si="59"/>
        <v>FOUFUGP042024</v>
      </c>
      <c r="D956" t="str">
        <f t="shared" si="60"/>
        <v>FOUFUGP042025</v>
      </c>
      <c r="E956" t="str">
        <f t="shared" si="60"/>
        <v>FOUFUGP042026</v>
      </c>
      <c r="F956" t="str">
        <f t="shared" si="60"/>
        <v>FOUFUGP042027</v>
      </c>
      <c r="G956" t="s">
        <v>1902</v>
      </c>
      <c r="H956" t="s">
        <v>1536</v>
      </c>
      <c r="I956" s="38" t="str">
        <f>VLOOKUP(J956,Planilha2!B:C,2,0)</f>
        <v>GP04</v>
      </c>
      <c r="J956" s="63" t="s">
        <v>574</v>
      </c>
      <c r="K956" s="63" t="s">
        <v>165</v>
      </c>
      <c r="L956" s="63"/>
      <c r="M956" s="58" t="s">
        <v>164</v>
      </c>
      <c r="N956" s="58" t="s">
        <v>558</v>
      </c>
      <c r="O956" s="63"/>
      <c r="P956" s="63" t="s">
        <v>44</v>
      </c>
      <c r="Q956" s="63"/>
      <c r="R956" s="63"/>
      <c r="S956" s="63"/>
      <c r="T956" s="63"/>
      <c r="U956" s="63"/>
      <c r="V956" s="63"/>
      <c r="W956" s="63"/>
      <c r="X956" s="63"/>
      <c r="Y956" s="63" t="s">
        <v>172</v>
      </c>
      <c r="Z956" s="63" t="s">
        <v>195</v>
      </c>
      <c r="AA956" s="63" t="s">
        <v>1541</v>
      </c>
      <c r="AB956" s="63"/>
      <c r="AC956" s="63"/>
      <c r="AD956" s="63" t="s">
        <v>1902</v>
      </c>
      <c r="AE956" s="63" t="s">
        <v>551</v>
      </c>
    </row>
    <row r="957" spans="1:31" ht="45" hidden="1">
      <c r="A957" t="str">
        <f t="shared" si="57"/>
        <v>FOUFUGP052022</v>
      </c>
      <c r="B957" t="str">
        <f t="shared" si="58"/>
        <v>FOUFUGP052023</v>
      </c>
      <c r="C957" t="str">
        <f t="shared" si="59"/>
        <v>FOUFUGP052024</v>
      </c>
      <c r="D957" t="str">
        <f t="shared" si="60"/>
        <v>FOUFUGP052025</v>
      </c>
      <c r="E957" t="str">
        <f t="shared" si="60"/>
        <v>FOUFUGP052026</v>
      </c>
      <c r="F957" t="str">
        <f t="shared" si="60"/>
        <v>FOUFUGP052027</v>
      </c>
      <c r="G957" t="s">
        <v>1902</v>
      </c>
      <c r="H957" t="s">
        <v>1536</v>
      </c>
      <c r="I957" s="38" t="str">
        <f>VLOOKUP(J957,Planilha2!B:C,2,0)</f>
        <v>GP05</v>
      </c>
      <c r="J957" s="63" t="s">
        <v>577</v>
      </c>
      <c r="K957" s="63" t="s">
        <v>165</v>
      </c>
      <c r="L957" s="63"/>
      <c r="M957" s="58" t="s">
        <v>164</v>
      </c>
      <c r="N957" s="58" t="s">
        <v>558</v>
      </c>
      <c r="O957" s="63"/>
      <c r="P957" s="63" t="s">
        <v>44</v>
      </c>
      <c r="Q957" s="63"/>
      <c r="R957" s="63"/>
      <c r="S957" s="63"/>
      <c r="T957" s="63"/>
      <c r="U957" s="63"/>
      <c r="V957" s="63"/>
      <c r="W957" s="63"/>
      <c r="X957" s="63"/>
      <c r="Y957" s="63" t="s">
        <v>172</v>
      </c>
      <c r="Z957" s="63" t="s">
        <v>195</v>
      </c>
      <c r="AA957" s="63" t="s">
        <v>1542</v>
      </c>
      <c r="AB957" s="63"/>
      <c r="AC957" s="63"/>
      <c r="AD957" s="63" t="s">
        <v>1902</v>
      </c>
      <c r="AE957" s="63" t="s">
        <v>551</v>
      </c>
    </row>
    <row r="958" spans="1:31" ht="45" hidden="1">
      <c r="A958" t="str">
        <f t="shared" si="57"/>
        <v>FOUFUGP062022</v>
      </c>
      <c r="B958" t="str">
        <f t="shared" si="58"/>
        <v>FOUFUGP062023</v>
      </c>
      <c r="C958" t="str">
        <f t="shared" si="59"/>
        <v>FOUFUGP062024</v>
      </c>
      <c r="D958" t="str">
        <f t="shared" si="60"/>
        <v>FOUFUGP062025</v>
      </c>
      <c r="E958" t="str">
        <f t="shared" si="60"/>
        <v>FOUFUGP062026</v>
      </c>
      <c r="F958" t="str">
        <f t="shared" si="60"/>
        <v>FOUFUGP062027</v>
      </c>
      <c r="G958" t="s">
        <v>1902</v>
      </c>
      <c r="H958" t="s">
        <v>1536</v>
      </c>
      <c r="I958" s="38" t="str">
        <f>VLOOKUP(J958,Planilha2!B:C,2,0)</f>
        <v>GP06</v>
      </c>
      <c r="J958" s="63" t="s">
        <v>579</v>
      </c>
      <c r="K958" s="63" t="s">
        <v>165</v>
      </c>
      <c r="L958" s="63"/>
      <c r="M958" s="58" t="s">
        <v>164</v>
      </c>
      <c r="N958" s="58" t="s">
        <v>558</v>
      </c>
      <c r="O958" s="63" t="s">
        <v>1543</v>
      </c>
      <c r="P958" s="63" t="s">
        <v>44</v>
      </c>
      <c r="Q958" s="63">
        <v>4.8</v>
      </c>
      <c r="R958" s="63">
        <v>4.9000000000000004</v>
      </c>
      <c r="S958" s="63">
        <v>4.9000000000000004</v>
      </c>
      <c r="T958" s="63">
        <v>5</v>
      </c>
      <c r="U958" s="63">
        <v>5</v>
      </c>
      <c r="V958" s="63">
        <v>5</v>
      </c>
      <c r="W958" s="63">
        <v>5</v>
      </c>
      <c r="X958" s="63" t="s">
        <v>171</v>
      </c>
      <c r="Y958" s="63" t="s">
        <v>172</v>
      </c>
      <c r="Z958" s="63" t="s">
        <v>195</v>
      </c>
      <c r="AA958" s="63" t="s">
        <v>555</v>
      </c>
      <c r="AB958" s="63"/>
      <c r="AC958" s="63"/>
      <c r="AD958" s="63" t="s">
        <v>1902</v>
      </c>
      <c r="AE958" s="63" t="s">
        <v>551</v>
      </c>
    </row>
    <row r="959" spans="1:31" ht="45" hidden="1">
      <c r="A959" t="str">
        <f t="shared" si="57"/>
        <v>FOUFUGP072022</v>
      </c>
      <c r="B959" t="str">
        <f t="shared" si="58"/>
        <v>FOUFUGP072023</v>
      </c>
      <c r="C959" t="str">
        <f t="shared" si="59"/>
        <v>FOUFUGP072024</v>
      </c>
      <c r="D959" t="str">
        <f t="shared" si="60"/>
        <v>FOUFUGP072025</v>
      </c>
      <c r="E959" t="str">
        <f t="shared" si="60"/>
        <v>FOUFUGP072026</v>
      </c>
      <c r="F959" t="str">
        <f t="shared" si="60"/>
        <v>FOUFUGP072027</v>
      </c>
      <c r="G959" t="s">
        <v>1902</v>
      </c>
      <c r="H959" t="s">
        <v>1536</v>
      </c>
      <c r="I959" s="38" t="str">
        <f>VLOOKUP(J959,Planilha2!B:C,2,0)</f>
        <v>GP07</v>
      </c>
      <c r="J959" s="63" t="s">
        <v>583</v>
      </c>
      <c r="K959" s="63" t="s">
        <v>165</v>
      </c>
      <c r="L959" s="63"/>
      <c r="M959" s="58" t="s">
        <v>164</v>
      </c>
      <c r="N959" s="58" t="s">
        <v>558</v>
      </c>
      <c r="O959" s="63" t="s">
        <v>1667</v>
      </c>
      <c r="P959" s="63" t="s">
        <v>44</v>
      </c>
      <c r="Q959" s="63">
        <v>1.5</v>
      </c>
      <c r="R959" s="63">
        <v>1.6</v>
      </c>
      <c r="S959" s="63">
        <v>1.7</v>
      </c>
      <c r="T959" s="63">
        <v>1.8</v>
      </c>
      <c r="U959" s="63">
        <v>1.9</v>
      </c>
      <c r="V959" s="63">
        <v>2</v>
      </c>
      <c r="W959" s="63">
        <v>2</v>
      </c>
      <c r="X959" s="63" t="s">
        <v>142</v>
      </c>
      <c r="Y959" s="63" t="s">
        <v>172</v>
      </c>
      <c r="Z959" s="63" t="s">
        <v>195</v>
      </c>
      <c r="AA959" s="63" t="s">
        <v>555</v>
      </c>
      <c r="AB959" s="63"/>
      <c r="AC959" s="63"/>
      <c r="AD959" s="63" t="s">
        <v>1902</v>
      </c>
      <c r="AE959" s="63" t="s">
        <v>551</v>
      </c>
    </row>
    <row r="960" spans="1:31" ht="45" hidden="1">
      <c r="A960" t="str">
        <f t="shared" si="57"/>
        <v>FOUFUGP102022</v>
      </c>
      <c r="B960" t="str">
        <f t="shared" si="58"/>
        <v>FOUFUGP102023</v>
      </c>
      <c r="C960" t="str">
        <f t="shared" si="59"/>
        <v>FOUFUGP102024</v>
      </c>
      <c r="D960" t="str">
        <f t="shared" si="60"/>
        <v>FOUFUGP102025</v>
      </c>
      <c r="E960" t="str">
        <f t="shared" si="60"/>
        <v>FOUFUGP102026</v>
      </c>
      <c r="F960" t="str">
        <f t="shared" si="60"/>
        <v>FOUFUGP102027</v>
      </c>
      <c r="G960" t="s">
        <v>1902</v>
      </c>
      <c r="H960" t="s">
        <v>1536</v>
      </c>
      <c r="I960" s="38" t="str">
        <f>VLOOKUP(J960,Planilha2!B:C,2,0)</f>
        <v>GP10</v>
      </c>
      <c r="J960" s="63" t="s">
        <v>1758</v>
      </c>
      <c r="K960" s="63" t="s">
        <v>165</v>
      </c>
      <c r="L960" s="63" t="s">
        <v>1759</v>
      </c>
      <c r="M960" s="63" t="s">
        <v>139</v>
      </c>
      <c r="N960" s="58" t="s">
        <v>558</v>
      </c>
      <c r="O960" s="63"/>
      <c r="P960" s="63" t="s">
        <v>1760</v>
      </c>
      <c r="Q960" s="63"/>
      <c r="R960" s="63"/>
      <c r="S960" s="63"/>
      <c r="T960" s="63"/>
      <c r="U960" s="63"/>
      <c r="V960" s="63"/>
      <c r="W960" s="63"/>
      <c r="X960" s="63"/>
      <c r="Y960" s="63"/>
      <c r="Z960" s="63"/>
      <c r="AA960" s="63" t="s">
        <v>570</v>
      </c>
      <c r="AB960" s="63"/>
      <c r="AC960" s="63"/>
      <c r="AD960" s="63" t="s">
        <v>1902</v>
      </c>
      <c r="AE960" s="63" t="s">
        <v>551</v>
      </c>
    </row>
    <row r="961" spans="1:31" ht="60" hidden="1">
      <c r="A961" t="str">
        <f t="shared" si="57"/>
        <v>FOUFUI012022</v>
      </c>
      <c r="B961" t="str">
        <f t="shared" si="58"/>
        <v>FOUFUI012023</v>
      </c>
      <c r="C961" t="str">
        <f t="shared" si="59"/>
        <v>FOUFUI012024</v>
      </c>
      <c r="D961" t="str">
        <f t="shared" si="60"/>
        <v>FOUFUI012025</v>
      </c>
      <c r="E961" t="str">
        <f t="shared" si="60"/>
        <v>FOUFUI012026</v>
      </c>
      <c r="F961" t="str">
        <f t="shared" si="60"/>
        <v>FOUFUI012027</v>
      </c>
      <c r="G961" t="s">
        <v>1902</v>
      </c>
      <c r="H961" t="s">
        <v>1545</v>
      </c>
      <c r="I961" s="38" t="str">
        <f>VLOOKUP(J961,Planilha2!B:C,2,0)</f>
        <v>I01</v>
      </c>
      <c r="J961" s="99" t="s">
        <v>923</v>
      </c>
      <c r="K961" s="99" t="s">
        <v>145</v>
      </c>
      <c r="L961" s="99" t="s">
        <v>924</v>
      </c>
      <c r="M961" s="99" t="s">
        <v>1761</v>
      </c>
      <c r="N961" s="102" t="s">
        <v>164</v>
      </c>
      <c r="O961" s="63" t="s">
        <v>1546</v>
      </c>
      <c r="P961" s="63" t="s">
        <v>749</v>
      </c>
      <c r="Q961" s="63">
        <v>0</v>
      </c>
      <c r="R961" s="63">
        <v>0</v>
      </c>
      <c r="S961" s="63">
        <v>1</v>
      </c>
      <c r="T961" s="63">
        <v>2</v>
      </c>
      <c r="U961" s="63">
        <v>3</v>
      </c>
      <c r="V961" s="63">
        <v>4</v>
      </c>
      <c r="W961" s="63">
        <v>5</v>
      </c>
      <c r="X961" s="63" t="s">
        <v>142</v>
      </c>
      <c r="Y961" s="63" t="s">
        <v>172</v>
      </c>
      <c r="Z961" s="63" t="s">
        <v>1441</v>
      </c>
      <c r="AA961" s="63" t="s">
        <v>1547</v>
      </c>
      <c r="AB961" s="63"/>
      <c r="AC961" s="63"/>
      <c r="AD961" s="63"/>
      <c r="AE961" s="63" t="s">
        <v>922</v>
      </c>
    </row>
    <row r="962" spans="1:31" ht="60" hidden="1">
      <c r="A962" t="str">
        <f t="shared" si="57"/>
        <v>FOUFUI022022</v>
      </c>
      <c r="B962" t="str">
        <f t="shared" si="58"/>
        <v>FOUFUI022023</v>
      </c>
      <c r="C962" t="str">
        <f t="shared" si="59"/>
        <v>FOUFUI022024</v>
      </c>
      <c r="D962" t="str">
        <f t="shared" si="60"/>
        <v>FOUFUI022025</v>
      </c>
      <c r="E962" t="str">
        <f t="shared" si="60"/>
        <v>FOUFUI022026</v>
      </c>
      <c r="F962" t="str">
        <f t="shared" si="60"/>
        <v>FOUFUI022027</v>
      </c>
      <c r="G962" t="s">
        <v>1902</v>
      </c>
      <c r="H962" t="s">
        <v>1545</v>
      </c>
      <c r="I962" s="38" t="str">
        <f>VLOOKUP(J962,Planilha2!B:C,2,0)</f>
        <v>I02</v>
      </c>
      <c r="J962" s="99" t="s">
        <v>931</v>
      </c>
      <c r="K962" s="99" t="s">
        <v>145</v>
      </c>
      <c r="L962" s="99" t="s">
        <v>932</v>
      </c>
      <c r="M962" s="99" t="s">
        <v>1761</v>
      </c>
      <c r="N962" s="102" t="s">
        <v>164</v>
      </c>
      <c r="O962" s="63" t="s">
        <v>1548</v>
      </c>
      <c r="P962" s="63" t="s">
        <v>749</v>
      </c>
      <c r="Q962" s="63">
        <v>0</v>
      </c>
      <c r="R962" s="63">
        <v>0</v>
      </c>
      <c r="S962" s="63">
        <v>1</v>
      </c>
      <c r="T962" s="63">
        <v>2</v>
      </c>
      <c r="U962" s="63">
        <v>3</v>
      </c>
      <c r="V962" s="63">
        <v>4</v>
      </c>
      <c r="W962" s="63">
        <v>5</v>
      </c>
      <c r="X962" s="63" t="s">
        <v>363</v>
      </c>
      <c r="Y962" s="63" t="s">
        <v>195</v>
      </c>
      <c r="Z962" s="63" t="s">
        <v>172</v>
      </c>
      <c r="AA962" s="63" t="s">
        <v>1547</v>
      </c>
      <c r="AB962" s="63"/>
      <c r="AC962" s="63"/>
      <c r="AD962" s="63"/>
      <c r="AE962" s="63" t="s">
        <v>922</v>
      </c>
    </row>
    <row r="963" spans="1:31" ht="60" hidden="1">
      <c r="A963" t="str">
        <f t="shared" si="57"/>
        <v>FOUFUI052022</v>
      </c>
      <c r="B963" t="str">
        <f t="shared" si="58"/>
        <v>FOUFUI052023</v>
      </c>
      <c r="C963" t="str">
        <f t="shared" si="59"/>
        <v>FOUFUI052024</v>
      </c>
      <c r="D963" t="str">
        <f t="shared" si="60"/>
        <v>FOUFUI052025</v>
      </c>
      <c r="E963" t="str">
        <f t="shared" si="60"/>
        <v>FOUFUI052026</v>
      </c>
      <c r="F963" t="str">
        <f t="shared" si="60"/>
        <v>FOUFUI052027</v>
      </c>
      <c r="G963" t="s">
        <v>1902</v>
      </c>
      <c r="H963" t="s">
        <v>1545</v>
      </c>
      <c r="I963" s="38" t="str">
        <f>VLOOKUP(J963,Planilha2!B:C,2,0)</f>
        <v>I05</v>
      </c>
      <c r="J963" s="99" t="s">
        <v>948</v>
      </c>
      <c r="K963" s="99" t="s">
        <v>145</v>
      </c>
      <c r="L963" s="99" t="s">
        <v>949</v>
      </c>
      <c r="M963" s="99" t="s">
        <v>1761</v>
      </c>
      <c r="N963" s="102" t="s">
        <v>164</v>
      </c>
      <c r="O963" s="63" t="s">
        <v>1594</v>
      </c>
      <c r="P963" s="63" t="s">
        <v>749</v>
      </c>
      <c r="Q963" s="63">
        <v>0</v>
      </c>
      <c r="R963" s="63">
        <v>0</v>
      </c>
      <c r="S963" s="63">
        <v>1</v>
      </c>
      <c r="T963" s="63">
        <v>1</v>
      </c>
      <c r="U963" s="63">
        <v>1</v>
      </c>
      <c r="V963" s="63">
        <v>1</v>
      </c>
      <c r="W963" s="63">
        <v>1</v>
      </c>
      <c r="X963" s="63" t="s">
        <v>142</v>
      </c>
      <c r="Y963" s="63" t="s">
        <v>195</v>
      </c>
      <c r="Z963" s="63" t="s">
        <v>1441</v>
      </c>
      <c r="AA963" s="63" t="s">
        <v>1547</v>
      </c>
      <c r="AB963" s="63"/>
      <c r="AC963" s="63"/>
      <c r="AD963" s="63"/>
      <c r="AE963" s="63" t="s">
        <v>922</v>
      </c>
    </row>
    <row r="964" spans="1:31" ht="60" hidden="1">
      <c r="A964" t="str">
        <f t="shared" ref="A964:A1027" si="61">$G964&amp;$I964&amp;R$1</f>
        <v>FOUFUI062022</v>
      </c>
      <c r="B964" t="str">
        <f t="shared" ref="B964:B1027" si="62">$G964&amp;$I964&amp;S$1</f>
        <v>FOUFUI062023</v>
      </c>
      <c r="C964" t="str">
        <f t="shared" ref="C964:C1027" si="63">$G964&amp;$I964&amp;T$1</f>
        <v>FOUFUI062024</v>
      </c>
      <c r="D964" t="str">
        <f t="shared" ref="D964:F1027" si="64">$G964&amp;$I964&amp;U$1</f>
        <v>FOUFUI062025</v>
      </c>
      <c r="E964" t="str">
        <f t="shared" si="64"/>
        <v>FOUFUI062026</v>
      </c>
      <c r="F964" t="str">
        <f t="shared" si="64"/>
        <v>FOUFUI062027</v>
      </c>
      <c r="G964" t="s">
        <v>1902</v>
      </c>
      <c r="H964" t="s">
        <v>1545</v>
      </c>
      <c r="I964" s="38" t="str">
        <f>VLOOKUP(J964,Planilha2!B:C,2,0)</f>
        <v>I06</v>
      </c>
      <c r="J964" s="99" t="s">
        <v>954</v>
      </c>
      <c r="K964" s="99" t="s">
        <v>145</v>
      </c>
      <c r="L964" s="99" t="s">
        <v>955</v>
      </c>
      <c r="M964" s="99" t="s">
        <v>1761</v>
      </c>
      <c r="N964" s="102" t="s">
        <v>164</v>
      </c>
      <c r="O964" s="63" t="s">
        <v>1550</v>
      </c>
      <c r="P964" s="63" t="s">
        <v>749</v>
      </c>
      <c r="Q964" s="63">
        <v>5</v>
      </c>
      <c r="R964" s="63">
        <v>6</v>
      </c>
      <c r="S964" s="63">
        <v>7</v>
      </c>
      <c r="T964" s="63">
        <v>8</v>
      </c>
      <c r="U964" s="63">
        <v>9</v>
      </c>
      <c r="V964" s="63">
        <v>10</v>
      </c>
      <c r="W964" s="63">
        <v>10</v>
      </c>
      <c r="X964" s="63" t="s">
        <v>142</v>
      </c>
      <c r="Y964" s="63" t="s">
        <v>195</v>
      </c>
      <c r="Z964" s="63" t="s">
        <v>1522</v>
      </c>
      <c r="AA964" s="63" t="s">
        <v>1547</v>
      </c>
      <c r="AB964" s="63"/>
      <c r="AC964" s="63"/>
      <c r="AD964" s="63"/>
      <c r="AE964" s="63" t="s">
        <v>922</v>
      </c>
    </row>
    <row r="965" spans="1:31" ht="60" hidden="1">
      <c r="A965" t="str">
        <f t="shared" si="61"/>
        <v>FOUFUI072022</v>
      </c>
      <c r="B965" t="str">
        <f t="shared" si="62"/>
        <v>FOUFUI072023</v>
      </c>
      <c r="C965" t="str">
        <f t="shared" si="63"/>
        <v>FOUFUI072024</v>
      </c>
      <c r="D965" t="str">
        <f t="shared" si="64"/>
        <v>FOUFUI072025</v>
      </c>
      <c r="E965" t="str">
        <f t="shared" si="64"/>
        <v>FOUFUI072026</v>
      </c>
      <c r="F965" t="str">
        <f t="shared" si="64"/>
        <v>FOUFUI072027</v>
      </c>
      <c r="G965" t="s">
        <v>1902</v>
      </c>
      <c r="H965" t="s">
        <v>1545</v>
      </c>
      <c r="I965" s="38" t="str">
        <f>VLOOKUP(J965,Planilha2!B:C,2,0)</f>
        <v>I07</v>
      </c>
      <c r="J965" s="99" t="s">
        <v>958</v>
      </c>
      <c r="K965" s="99" t="s">
        <v>145</v>
      </c>
      <c r="L965" s="99" t="s">
        <v>959</v>
      </c>
      <c r="M965" s="99" t="s">
        <v>1761</v>
      </c>
      <c r="N965" s="102" t="s">
        <v>164</v>
      </c>
      <c r="O965" s="63" t="s">
        <v>1552</v>
      </c>
      <c r="P965" s="63" t="s">
        <v>749</v>
      </c>
      <c r="Q965" s="63">
        <v>10</v>
      </c>
      <c r="R965" s="63">
        <v>5</v>
      </c>
      <c r="S965" s="63">
        <v>10</v>
      </c>
      <c r="T965" s="63">
        <v>15</v>
      </c>
      <c r="U965" s="63">
        <v>20</v>
      </c>
      <c r="V965" s="63">
        <v>25</v>
      </c>
      <c r="W965" s="63">
        <v>25</v>
      </c>
      <c r="X965" s="63" t="s">
        <v>142</v>
      </c>
      <c r="Y965" s="63" t="s">
        <v>195</v>
      </c>
      <c r="Z965" s="63" t="s">
        <v>172</v>
      </c>
      <c r="AA965" s="63" t="s">
        <v>1547</v>
      </c>
      <c r="AB965" s="63"/>
      <c r="AC965" s="63"/>
      <c r="AD965" s="63"/>
      <c r="AE965" s="63" t="s">
        <v>922</v>
      </c>
    </row>
    <row r="966" spans="1:31" ht="60" hidden="1">
      <c r="A966" t="str">
        <f t="shared" si="61"/>
        <v>FOUFUI082022</v>
      </c>
      <c r="B966" t="str">
        <f t="shared" si="62"/>
        <v>FOUFUI082023</v>
      </c>
      <c r="C966" t="str">
        <f t="shared" si="63"/>
        <v>FOUFUI082024</v>
      </c>
      <c r="D966" t="str">
        <f t="shared" si="64"/>
        <v>FOUFUI082025</v>
      </c>
      <c r="E966" t="str">
        <f t="shared" si="64"/>
        <v>FOUFUI082026</v>
      </c>
      <c r="F966" t="str">
        <f t="shared" si="64"/>
        <v>FOUFUI082027</v>
      </c>
      <c r="G966" t="s">
        <v>1902</v>
      </c>
      <c r="H966" t="s">
        <v>1545</v>
      </c>
      <c r="I966" s="38" t="str">
        <f>VLOOKUP(J966,Planilha2!B:C,2,0)</f>
        <v>I08</v>
      </c>
      <c r="J966" s="99" t="s">
        <v>964</v>
      </c>
      <c r="K966" s="99" t="s">
        <v>145</v>
      </c>
      <c r="L966" s="99" t="s">
        <v>965</v>
      </c>
      <c r="M966" s="99" t="s">
        <v>1761</v>
      </c>
      <c r="N966" s="102" t="s">
        <v>164</v>
      </c>
      <c r="O966" s="63" t="s">
        <v>1553</v>
      </c>
      <c r="P966" s="63" t="s">
        <v>749</v>
      </c>
      <c r="Q966" s="63">
        <v>3</v>
      </c>
      <c r="R966" s="63">
        <v>3</v>
      </c>
      <c r="S966" s="63">
        <v>3</v>
      </c>
      <c r="T966" s="63">
        <v>4</v>
      </c>
      <c r="U966" s="63">
        <v>4</v>
      </c>
      <c r="V966" s="63">
        <v>5</v>
      </c>
      <c r="W966" s="63">
        <v>5</v>
      </c>
      <c r="X966" s="63" t="s">
        <v>363</v>
      </c>
      <c r="Y966" s="63" t="s">
        <v>195</v>
      </c>
      <c r="Z966" s="63" t="s">
        <v>1441</v>
      </c>
      <c r="AA966" s="63" t="s">
        <v>1547</v>
      </c>
      <c r="AB966" s="63"/>
      <c r="AC966" s="63"/>
      <c r="AD966" s="63"/>
      <c r="AE966" s="63" t="s">
        <v>922</v>
      </c>
    </row>
    <row r="967" spans="1:31" ht="60" hidden="1">
      <c r="A967" t="str">
        <f t="shared" si="61"/>
        <v>FOUFUI122022</v>
      </c>
      <c r="B967" t="str">
        <f t="shared" si="62"/>
        <v>FOUFUI122023</v>
      </c>
      <c r="C967" t="str">
        <f t="shared" si="63"/>
        <v>FOUFUI122024</v>
      </c>
      <c r="D967" t="str">
        <f t="shared" si="64"/>
        <v>FOUFUI122025</v>
      </c>
      <c r="E967" t="str">
        <f t="shared" si="64"/>
        <v>FOUFUI122026</v>
      </c>
      <c r="F967" t="str">
        <f t="shared" si="64"/>
        <v>FOUFUI122027</v>
      </c>
      <c r="G967" t="s">
        <v>1902</v>
      </c>
      <c r="H967" t="s">
        <v>1545</v>
      </c>
      <c r="I967" s="38" t="str">
        <f>VLOOKUP(J967,Planilha2!B:C,2,0)</f>
        <v>I12</v>
      </c>
      <c r="J967" s="99" t="s">
        <v>980</v>
      </c>
      <c r="K967" s="99" t="s">
        <v>145</v>
      </c>
      <c r="L967" s="99" t="s">
        <v>1912</v>
      </c>
      <c r="M967" s="99" t="s">
        <v>1764</v>
      </c>
      <c r="N967" s="102" t="s">
        <v>164</v>
      </c>
      <c r="O967" s="63" t="s">
        <v>1595</v>
      </c>
      <c r="P967" s="63" t="s">
        <v>44</v>
      </c>
      <c r="Q967" s="127">
        <v>18</v>
      </c>
      <c r="R967" s="127">
        <v>18</v>
      </c>
      <c r="S967" s="127">
        <v>20</v>
      </c>
      <c r="T967" s="127">
        <v>22</v>
      </c>
      <c r="U967" s="127">
        <v>22</v>
      </c>
      <c r="V967" s="127">
        <v>25</v>
      </c>
      <c r="W967" s="127">
        <v>25</v>
      </c>
      <c r="X967" s="63" t="s">
        <v>142</v>
      </c>
      <c r="Y967" s="63" t="s">
        <v>195</v>
      </c>
      <c r="Z967" s="63" t="s">
        <v>172</v>
      </c>
      <c r="AA967" s="63" t="s">
        <v>1547</v>
      </c>
      <c r="AB967" s="63"/>
      <c r="AC967" s="63"/>
      <c r="AD967" s="63"/>
      <c r="AE967" s="63" t="s">
        <v>922</v>
      </c>
    </row>
    <row r="968" spans="1:31" ht="60" hidden="1">
      <c r="A968" t="str">
        <f t="shared" si="61"/>
        <v>FOUFUI132022</v>
      </c>
      <c r="B968" t="str">
        <f t="shared" si="62"/>
        <v>FOUFUI132023</v>
      </c>
      <c r="C968" t="str">
        <f t="shared" si="63"/>
        <v>FOUFUI132024</v>
      </c>
      <c r="D968" t="str">
        <f t="shared" si="64"/>
        <v>FOUFUI132025</v>
      </c>
      <c r="E968" t="str">
        <f t="shared" si="64"/>
        <v>FOUFUI132026</v>
      </c>
      <c r="F968" t="str">
        <f t="shared" si="64"/>
        <v>FOUFUI132027</v>
      </c>
      <c r="G968" t="s">
        <v>1902</v>
      </c>
      <c r="H968" t="s">
        <v>1545</v>
      </c>
      <c r="I968" s="38" t="str">
        <f>VLOOKUP(J968,Planilha2!B:C,2,0)</f>
        <v>I13</v>
      </c>
      <c r="J968" s="99" t="s">
        <v>985</v>
      </c>
      <c r="K968" s="99" t="s">
        <v>145</v>
      </c>
      <c r="L968" s="99" t="s">
        <v>986</v>
      </c>
      <c r="M968" s="99" t="s">
        <v>1761</v>
      </c>
      <c r="N968" s="99" t="s">
        <v>1021</v>
      </c>
      <c r="O968" s="63" t="s">
        <v>1555</v>
      </c>
      <c r="P968" s="63" t="s">
        <v>44</v>
      </c>
      <c r="Q968" s="63">
        <v>5</v>
      </c>
      <c r="R968" s="63">
        <v>5</v>
      </c>
      <c r="S968" s="63">
        <v>5</v>
      </c>
      <c r="T968" s="63">
        <v>6</v>
      </c>
      <c r="U968" s="63">
        <v>6</v>
      </c>
      <c r="V968" s="63">
        <v>8</v>
      </c>
      <c r="W968" s="63">
        <v>8</v>
      </c>
      <c r="X968" s="63" t="s">
        <v>142</v>
      </c>
      <c r="Y968" s="63" t="s">
        <v>195</v>
      </c>
      <c r="Z968" s="63" t="s">
        <v>1522</v>
      </c>
      <c r="AA968" s="63" t="s">
        <v>1547</v>
      </c>
      <c r="AB968" s="63"/>
      <c r="AC968" s="63"/>
      <c r="AD968" s="63"/>
      <c r="AE968" s="63" t="s">
        <v>922</v>
      </c>
    </row>
    <row r="969" spans="1:31" ht="45" hidden="1">
      <c r="A969" t="str">
        <f t="shared" si="61"/>
        <v>IARTEG072022</v>
      </c>
      <c r="B969" t="str">
        <f t="shared" si="62"/>
        <v>IARTEG072023</v>
      </c>
      <c r="C969" t="str">
        <f t="shared" si="63"/>
        <v>IARTEG072024</v>
      </c>
      <c r="D969" t="str">
        <f t="shared" si="64"/>
        <v>IARTEG072025</v>
      </c>
      <c r="E969" t="str">
        <f t="shared" si="64"/>
        <v>IARTEG072026</v>
      </c>
      <c r="F969" t="str">
        <f t="shared" si="64"/>
        <v>IARTEG072027</v>
      </c>
      <c r="G969" t="s">
        <v>1913</v>
      </c>
      <c r="H969" t="s">
        <v>1429</v>
      </c>
      <c r="I969" s="38" t="str">
        <f>VLOOKUP(J969,Planilha2!B:C,2,0)</f>
        <v>G07</v>
      </c>
      <c r="J969" s="63" t="s">
        <v>1430</v>
      </c>
      <c r="K969" s="63" t="s">
        <v>145</v>
      </c>
      <c r="L969" s="63" t="s">
        <v>1669</v>
      </c>
      <c r="M969" s="63" t="s">
        <v>715</v>
      </c>
      <c r="N969" s="63" t="s">
        <v>1431</v>
      </c>
      <c r="O969" s="63" t="s">
        <v>1432</v>
      </c>
      <c r="P969" s="63" t="s">
        <v>44</v>
      </c>
      <c r="Q969" s="63">
        <v>9</v>
      </c>
      <c r="R969" s="63">
        <v>9</v>
      </c>
      <c r="S969" s="63">
        <v>10</v>
      </c>
      <c r="T969" s="63">
        <v>10</v>
      </c>
      <c r="U969" s="63">
        <v>11</v>
      </c>
      <c r="V969" s="63">
        <v>11</v>
      </c>
      <c r="W969" s="63">
        <v>12</v>
      </c>
      <c r="X969" s="63" t="s">
        <v>142</v>
      </c>
      <c r="Y969" s="63" t="s">
        <v>172</v>
      </c>
      <c r="Z969" s="63" t="s">
        <v>1441</v>
      </c>
      <c r="AA969" s="63" t="s">
        <v>382</v>
      </c>
      <c r="AB969" s="63" t="s">
        <v>144</v>
      </c>
      <c r="AC969" s="63"/>
      <c r="AD969" s="93" t="s">
        <v>1913</v>
      </c>
      <c r="AE969" s="63" t="s">
        <v>1672</v>
      </c>
    </row>
    <row r="970" spans="1:31" ht="60" hidden="1">
      <c r="A970" t="str">
        <f t="shared" si="61"/>
        <v>IARTEG012022</v>
      </c>
      <c r="B970" t="str">
        <f t="shared" si="62"/>
        <v>IARTEG012023</v>
      </c>
      <c r="C970" t="str">
        <f t="shared" si="63"/>
        <v>IARTEG012024</v>
      </c>
      <c r="D970" t="str">
        <f t="shared" si="64"/>
        <v>IARTEG012025</v>
      </c>
      <c r="E970" t="str">
        <f t="shared" si="64"/>
        <v>IARTEG012026</v>
      </c>
      <c r="F970" t="str">
        <f t="shared" si="64"/>
        <v>IARTEG012027</v>
      </c>
      <c r="G970" t="s">
        <v>1913</v>
      </c>
      <c r="H970" t="s">
        <v>1429</v>
      </c>
      <c r="I970" s="38" t="str">
        <f>VLOOKUP(J970,Planilha2!B:C,2,0)</f>
        <v>G01</v>
      </c>
      <c r="J970" s="63" t="s">
        <v>41</v>
      </c>
      <c r="K970" s="63" t="s">
        <v>145</v>
      </c>
      <c r="L970" s="63" t="s">
        <v>1872</v>
      </c>
      <c r="M970" s="63" t="s">
        <v>715</v>
      </c>
      <c r="N970" s="63" t="s">
        <v>1431</v>
      </c>
      <c r="O970" s="63" t="s">
        <v>1435</v>
      </c>
      <c r="P970" s="63" t="s">
        <v>44</v>
      </c>
      <c r="Q970" s="93">
        <v>60.49</v>
      </c>
      <c r="R970" s="63">
        <v>61</v>
      </c>
      <c r="S970" s="63">
        <v>62</v>
      </c>
      <c r="T970" s="63">
        <v>62</v>
      </c>
      <c r="U970" s="63">
        <v>63</v>
      </c>
      <c r="V970" s="63">
        <v>64</v>
      </c>
      <c r="W970" s="63">
        <v>65</v>
      </c>
      <c r="X970" s="63" t="s">
        <v>142</v>
      </c>
      <c r="Y970" s="63" t="s">
        <v>172</v>
      </c>
      <c r="Z970" s="63" t="s">
        <v>1794</v>
      </c>
      <c r="AA970" s="63" t="s">
        <v>382</v>
      </c>
      <c r="AB970" s="63" t="s">
        <v>144</v>
      </c>
      <c r="AC970" s="63"/>
      <c r="AD970" s="93" t="s">
        <v>1913</v>
      </c>
      <c r="AE970" s="63" t="s">
        <v>1672</v>
      </c>
    </row>
    <row r="971" spans="1:31" ht="75" hidden="1">
      <c r="A971" t="str">
        <f t="shared" si="61"/>
        <v>IARTEG022022</v>
      </c>
      <c r="B971" t="str">
        <f t="shared" si="62"/>
        <v>IARTEG022023</v>
      </c>
      <c r="C971" t="str">
        <f t="shared" si="63"/>
        <v>IARTEG022024</v>
      </c>
      <c r="D971" t="str">
        <f t="shared" si="64"/>
        <v>IARTEG022025</v>
      </c>
      <c r="E971" t="str">
        <f t="shared" si="64"/>
        <v>IARTEG022026</v>
      </c>
      <c r="F971" t="str">
        <f t="shared" si="64"/>
        <v>IARTEG022027</v>
      </c>
      <c r="G971" t="s">
        <v>1913</v>
      </c>
      <c r="H971" t="s">
        <v>1429</v>
      </c>
      <c r="I971" s="38" t="str">
        <f>VLOOKUP(J971,Planilha2!B:C,2,0)</f>
        <v>G02</v>
      </c>
      <c r="J971" s="63" t="s">
        <v>1675</v>
      </c>
      <c r="K971" s="63" t="s">
        <v>145</v>
      </c>
      <c r="L971" s="63"/>
      <c r="M971" s="63" t="s">
        <v>717</v>
      </c>
      <c r="N971" s="63" t="s">
        <v>1431</v>
      </c>
      <c r="O971" s="63" t="s">
        <v>1437</v>
      </c>
      <c r="P971" s="63" t="s">
        <v>44</v>
      </c>
      <c r="Q971" s="63">
        <v>13.05</v>
      </c>
      <c r="R971" s="63">
        <v>13</v>
      </c>
      <c r="S971" s="63">
        <v>13</v>
      </c>
      <c r="T971" s="63">
        <v>13</v>
      </c>
      <c r="U971" s="63">
        <v>13</v>
      </c>
      <c r="V971" s="63">
        <v>13</v>
      </c>
      <c r="W971" s="63">
        <v>13</v>
      </c>
      <c r="X971" s="63" t="s">
        <v>142</v>
      </c>
      <c r="Y971" s="63" t="s">
        <v>172</v>
      </c>
      <c r="Z971" s="63" t="s">
        <v>1441</v>
      </c>
      <c r="AA971" s="63" t="s">
        <v>382</v>
      </c>
      <c r="AB971" s="63" t="s">
        <v>144</v>
      </c>
      <c r="AC971" s="63"/>
      <c r="AD971" s="93" t="s">
        <v>1913</v>
      </c>
      <c r="AE971" s="63" t="s">
        <v>135</v>
      </c>
    </row>
    <row r="972" spans="1:31" ht="75" hidden="1">
      <c r="A972" t="str">
        <f t="shared" si="61"/>
        <v>IARTEG032022</v>
      </c>
      <c r="B972" t="str">
        <f t="shared" si="62"/>
        <v>IARTEG032023</v>
      </c>
      <c r="C972" t="str">
        <f t="shared" si="63"/>
        <v>IARTEG032024</v>
      </c>
      <c r="D972" t="str">
        <f t="shared" si="64"/>
        <v>IARTEG032025</v>
      </c>
      <c r="E972" t="str">
        <f t="shared" si="64"/>
        <v>IARTEG032026</v>
      </c>
      <c r="F972" t="str">
        <f t="shared" si="64"/>
        <v>IARTEG032027</v>
      </c>
      <c r="G972" t="s">
        <v>1913</v>
      </c>
      <c r="H972" t="s">
        <v>1429</v>
      </c>
      <c r="I972" s="38" t="str">
        <f>VLOOKUP(J972,Planilha2!B:C,2,0)</f>
        <v>G03</v>
      </c>
      <c r="J972" s="63" t="s">
        <v>1677</v>
      </c>
      <c r="K972" s="63" t="s">
        <v>165</v>
      </c>
      <c r="L972" s="63" t="s">
        <v>1439</v>
      </c>
      <c r="M972" s="63" t="s">
        <v>717</v>
      </c>
      <c r="N972" s="63" t="s">
        <v>1431</v>
      </c>
      <c r="O972" s="63" t="s">
        <v>1440</v>
      </c>
      <c r="P972" s="63" t="s">
        <v>44</v>
      </c>
      <c r="Q972" s="93">
        <v>15.74</v>
      </c>
      <c r="R972" s="63">
        <v>15</v>
      </c>
      <c r="S972" s="63">
        <v>15</v>
      </c>
      <c r="T972" s="63">
        <v>15</v>
      </c>
      <c r="U972" s="63">
        <v>15</v>
      </c>
      <c r="V972" s="63">
        <v>15</v>
      </c>
      <c r="W972" s="63">
        <v>15</v>
      </c>
      <c r="X972" s="63" t="s">
        <v>142</v>
      </c>
      <c r="Y972" s="63" t="s">
        <v>172</v>
      </c>
      <c r="Z972" s="65" t="s">
        <v>1441</v>
      </c>
      <c r="AA972" s="63" t="s">
        <v>382</v>
      </c>
      <c r="AB972" s="63" t="s">
        <v>144</v>
      </c>
      <c r="AC972" s="63"/>
      <c r="AD972" s="93" t="s">
        <v>1913</v>
      </c>
      <c r="AE972" s="63" t="s">
        <v>135</v>
      </c>
    </row>
    <row r="973" spans="1:31" ht="75" hidden="1">
      <c r="A973" t="str">
        <f t="shared" si="61"/>
        <v>IARTEG042022</v>
      </c>
      <c r="B973" t="str">
        <f t="shared" si="62"/>
        <v>IARTEG042023</v>
      </c>
      <c r="C973" t="str">
        <f t="shared" si="63"/>
        <v>IARTEG042024</v>
      </c>
      <c r="D973" t="str">
        <f t="shared" si="64"/>
        <v>IARTEG042025</v>
      </c>
      <c r="E973" t="str">
        <f t="shared" si="64"/>
        <v>IARTEG042026</v>
      </c>
      <c r="F973" t="str">
        <f t="shared" si="64"/>
        <v>IARTEG042027</v>
      </c>
      <c r="G973" t="s">
        <v>1913</v>
      </c>
      <c r="H973" t="s">
        <v>1429</v>
      </c>
      <c r="I973" s="38" t="str">
        <f>VLOOKUP(J973,Planilha2!B:C,2,0)</f>
        <v>G04</v>
      </c>
      <c r="J973" s="63" t="s">
        <v>1679</v>
      </c>
      <c r="K973" s="63" t="s">
        <v>145</v>
      </c>
      <c r="L973" s="63"/>
      <c r="M973" s="63" t="s">
        <v>717</v>
      </c>
      <c r="N973" s="63" t="s">
        <v>1431</v>
      </c>
      <c r="O973" s="63" t="s">
        <v>1566</v>
      </c>
      <c r="P973" s="63" t="s">
        <v>44</v>
      </c>
      <c r="Q973" s="63">
        <v>89.81</v>
      </c>
      <c r="R973" s="63">
        <v>89</v>
      </c>
      <c r="S973" s="63">
        <v>89</v>
      </c>
      <c r="T973" s="63">
        <v>89</v>
      </c>
      <c r="U973" s="63">
        <v>87</v>
      </c>
      <c r="V973" s="63">
        <v>85</v>
      </c>
      <c r="W973" s="63">
        <v>83</v>
      </c>
      <c r="X973" s="63" t="s">
        <v>363</v>
      </c>
      <c r="Y973" s="63" t="s">
        <v>172</v>
      </c>
      <c r="Z973" s="63" t="s">
        <v>1441</v>
      </c>
      <c r="AA973" s="63" t="s">
        <v>382</v>
      </c>
      <c r="AB973" s="63" t="s">
        <v>144</v>
      </c>
      <c r="AC973" s="63"/>
      <c r="AD973" s="93" t="s">
        <v>1913</v>
      </c>
      <c r="AE973" s="63" t="s">
        <v>135</v>
      </c>
    </row>
    <row r="974" spans="1:31" ht="75" hidden="1">
      <c r="A974" t="str">
        <f t="shared" si="61"/>
        <v>IARTEG052022</v>
      </c>
      <c r="B974" t="str">
        <f t="shared" si="62"/>
        <v>IARTEG052023</v>
      </c>
      <c r="C974" t="str">
        <f t="shared" si="63"/>
        <v>IARTEG052024</v>
      </c>
      <c r="D974" t="str">
        <f t="shared" si="64"/>
        <v>IARTEG052025</v>
      </c>
      <c r="E974" t="str">
        <f t="shared" si="64"/>
        <v>IARTEG052026</v>
      </c>
      <c r="F974" t="str">
        <f t="shared" si="64"/>
        <v>IARTEG052027</v>
      </c>
      <c r="G974" t="s">
        <v>1913</v>
      </c>
      <c r="H974" t="s">
        <v>1429</v>
      </c>
      <c r="I974" s="38" t="str">
        <f>VLOOKUP(J974,Planilha2!B:C,2,0)</f>
        <v>G05</v>
      </c>
      <c r="J974" s="63" t="s">
        <v>1681</v>
      </c>
      <c r="K974" s="63" t="s">
        <v>165</v>
      </c>
      <c r="L974" s="63" t="s">
        <v>1439</v>
      </c>
      <c r="M974" s="63" t="s">
        <v>717</v>
      </c>
      <c r="N974" s="63" t="s">
        <v>1431</v>
      </c>
      <c r="O974" s="63" t="s">
        <v>1447</v>
      </c>
      <c r="P974" s="63" t="s">
        <v>44</v>
      </c>
      <c r="Q974" s="63">
        <v>92.3</v>
      </c>
      <c r="R974" s="63">
        <v>92</v>
      </c>
      <c r="S974" s="63">
        <v>91</v>
      </c>
      <c r="T974" s="63">
        <v>90</v>
      </c>
      <c r="U974" s="63">
        <v>88</v>
      </c>
      <c r="V974" s="63">
        <v>85</v>
      </c>
      <c r="W974" s="63">
        <v>81</v>
      </c>
      <c r="X974" s="63" t="s">
        <v>363</v>
      </c>
      <c r="Y974" s="63" t="s">
        <v>172</v>
      </c>
      <c r="Z974" s="63" t="s">
        <v>1441</v>
      </c>
      <c r="AA974" s="63" t="s">
        <v>382</v>
      </c>
      <c r="AB974" s="63" t="s">
        <v>144</v>
      </c>
      <c r="AC974" s="63"/>
      <c r="AD974" s="93" t="s">
        <v>1913</v>
      </c>
      <c r="AE974" s="63" t="s">
        <v>135</v>
      </c>
    </row>
    <row r="975" spans="1:31" ht="45" hidden="1">
      <c r="A975" t="str">
        <f t="shared" si="61"/>
        <v>IARTEExcluído2022</v>
      </c>
      <c r="B975" t="str">
        <f t="shared" si="62"/>
        <v>IARTEExcluído2023</v>
      </c>
      <c r="C975" t="str">
        <f t="shared" si="63"/>
        <v>IARTEExcluído2024</v>
      </c>
      <c r="D975" t="str">
        <f t="shared" si="64"/>
        <v>IARTEExcluído2025</v>
      </c>
      <c r="E975" t="str">
        <f t="shared" si="64"/>
        <v>IARTEExcluído2026</v>
      </c>
      <c r="F975" t="str">
        <f t="shared" si="64"/>
        <v>IARTEExcluído2027</v>
      </c>
      <c r="G975" t="s">
        <v>1913</v>
      </c>
      <c r="H975" t="s">
        <v>1429</v>
      </c>
      <c r="I975" s="38" t="str">
        <f>VLOOKUP(J975,Planilha2!B:C,2,0)</f>
        <v>Excluído</v>
      </c>
      <c r="J975" s="63" t="s">
        <v>1449</v>
      </c>
      <c r="K975" s="63" t="s">
        <v>165</v>
      </c>
      <c r="L975" s="63" t="s">
        <v>1683</v>
      </c>
      <c r="M975" s="63" t="s">
        <v>1451</v>
      </c>
      <c r="N975" s="63" t="s">
        <v>1452</v>
      </c>
      <c r="O975" s="63" t="s">
        <v>1568</v>
      </c>
      <c r="P975" s="63" t="s">
        <v>44</v>
      </c>
      <c r="Q975" s="63">
        <v>0</v>
      </c>
      <c r="R975" s="63"/>
      <c r="S975" s="63"/>
      <c r="T975" s="63"/>
      <c r="U975" s="63"/>
      <c r="V975" s="63"/>
      <c r="W975" s="63"/>
      <c r="X975" s="63"/>
      <c r="Y975" s="63"/>
      <c r="Z975" s="63"/>
      <c r="AA975" s="63" t="s">
        <v>382</v>
      </c>
      <c r="AB975" s="63"/>
      <c r="AC975" s="63"/>
      <c r="AD975" s="93"/>
      <c r="AE975" s="63"/>
    </row>
    <row r="976" spans="1:31" ht="45" hidden="1">
      <c r="A976" t="str">
        <f t="shared" si="61"/>
        <v>IARTEG062022</v>
      </c>
      <c r="B976" t="str">
        <f t="shared" si="62"/>
        <v>IARTEG062023</v>
      </c>
      <c r="C976" t="str">
        <f t="shared" si="63"/>
        <v>IARTEG062024</v>
      </c>
      <c r="D976" t="str">
        <f t="shared" si="64"/>
        <v>IARTEG062025</v>
      </c>
      <c r="E976" t="str">
        <f t="shared" si="64"/>
        <v>IARTEG062026</v>
      </c>
      <c r="F976" t="str">
        <f t="shared" si="64"/>
        <v>IARTEG062027</v>
      </c>
      <c r="G976" t="s">
        <v>1913</v>
      </c>
      <c r="H976" t="s">
        <v>1429</v>
      </c>
      <c r="I976" s="38" t="str">
        <f>VLOOKUP(J976,Planilha2!B:C,2,0)</f>
        <v>G06</v>
      </c>
      <c r="J976" s="63" t="s">
        <v>58</v>
      </c>
      <c r="K976" s="63" t="s">
        <v>145</v>
      </c>
      <c r="L976" s="63" t="s">
        <v>1685</v>
      </c>
      <c r="M976" s="63" t="s">
        <v>164</v>
      </c>
      <c r="N976" s="63" t="s">
        <v>1431</v>
      </c>
      <c r="O976" s="63" t="s">
        <v>1570</v>
      </c>
      <c r="P976" s="63" t="s">
        <v>44</v>
      </c>
      <c r="Q976" s="93">
        <v>49.56</v>
      </c>
      <c r="R976" s="93">
        <v>50</v>
      </c>
      <c r="S976" s="93">
        <v>50</v>
      </c>
      <c r="T976" s="93">
        <v>50</v>
      </c>
      <c r="U976" s="93">
        <v>50</v>
      </c>
      <c r="V976" s="93">
        <v>50</v>
      </c>
      <c r="W976" s="93">
        <v>50</v>
      </c>
      <c r="X976" s="63" t="s">
        <v>142</v>
      </c>
      <c r="Y976" s="63" t="s">
        <v>172</v>
      </c>
      <c r="Z976" s="63" t="s">
        <v>1441</v>
      </c>
      <c r="AA976" s="63" t="s">
        <v>382</v>
      </c>
      <c r="AB976" s="63" t="s">
        <v>144</v>
      </c>
      <c r="AC976" s="63"/>
      <c r="AD976" s="93" t="s">
        <v>1913</v>
      </c>
      <c r="AE976" s="63" t="s">
        <v>268</v>
      </c>
    </row>
    <row r="977" spans="1:31" ht="60" hidden="1">
      <c r="A977" t="str">
        <f t="shared" si="61"/>
        <v>IARTEG082022</v>
      </c>
      <c r="B977" t="str">
        <f t="shared" si="62"/>
        <v>IARTEG082023</v>
      </c>
      <c r="C977" t="str">
        <f t="shared" si="63"/>
        <v>IARTEG082024</v>
      </c>
      <c r="D977" t="str">
        <f t="shared" si="64"/>
        <v>IARTEG082025</v>
      </c>
      <c r="E977" t="str">
        <f t="shared" si="64"/>
        <v>IARTEG082026</v>
      </c>
      <c r="F977" t="str">
        <f t="shared" si="64"/>
        <v>IARTEG082027</v>
      </c>
      <c r="G977" t="s">
        <v>1913</v>
      </c>
      <c r="H977" t="s">
        <v>1429</v>
      </c>
      <c r="I977" s="38" t="str">
        <f>VLOOKUP(J977,Planilha2!B:C,2,0)</f>
        <v>G08</v>
      </c>
      <c r="J977" s="63" t="s">
        <v>722</v>
      </c>
      <c r="K977" s="63" t="s">
        <v>145</v>
      </c>
      <c r="L977" s="63" t="s">
        <v>723</v>
      </c>
      <c r="M977" s="63" t="s">
        <v>185</v>
      </c>
      <c r="N977" s="63" t="s">
        <v>1431</v>
      </c>
      <c r="O977" s="63" t="s">
        <v>1611</v>
      </c>
      <c r="P977" s="63" t="s">
        <v>44</v>
      </c>
      <c r="Q977" s="93">
        <v>27.2</v>
      </c>
      <c r="R977" s="63">
        <v>27</v>
      </c>
      <c r="S977" s="63">
        <v>26</v>
      </c>
      <c r="T977" s="63">
        <v>25</v>
      </c>
      <c r="U977" s="63">
        <v>24</v>
      </c>
      <c r="V977" s="63">
        <v>23</v>
      </c>
      <c r="W977" s="63">
        <v>22</v>
      </c>
      <c r="X977" s="63" t="s">
        <v>142</v>
      </c>
      <c r="Y977" s="63" t="s">
        <v>172</v>
      </c>
      <c r="Z977" s="63" t="s">
        <v>1441</v>
      </c>
      <c r="AA977" s="63" t="s">
        <v>382</v>
      </c>
      <c r="AB977" s="63" t="s">
        <v>144</v>
      </c>
      <c r="AC977" s="63"/>
      <c r="AD977" s="93" t="s">
        <v>1913</v>
      </c>
      <c r="AE977" s="63" t="s">
        <v>1672</v>
      </c>
    </row>
    <row r="978" spans="1:31" ht="45" hidden="1">
      <c r="A978" t="str">
        <f t="shared" si="61"/>
        <v>IARTEG152022</v>
      </c>
      <c r="B978" t="str">
        <f t="shared" si="62"/>
        <v>IARTEG152023</v>
      </c>
      <c r="C978" t="str">
        <f t="shared" si="63"/>
        <v>IARTEG152024</v>
      </c>
      <c r="D978" t="str">
        <f t="shared" si="64"/>
        <v>IARTEG152025</v>
      </c>
      <c r="E978" t="str">
        <f t="shared" si="64"/>
        <v>IARTEG152026</v>
      </c>
      <c r="F978" t="str">
        <f t="shared" si="64"/>
        <v>IARTEG152027</v>
      </c>
      <c r="G978" t="s">
        <v>1913</v>
      </c>
      <c r="H978" t="s">
        <v>1429</v>
      </c>
      <c r="I978" s="38" t="str">
        <f>VLOOKUP(J978,Planilha2!B:C,2,0)</f>
        <v>G15</v>
      </c>
      <c r="J978" s="63" t="s">
        <v>743</v>
      </c>
      <c r="K978" s="63" t="s">
        <v>145</v>
      </c>
      <c r="L978" s="63" t="s">
        <v>744</v>
      </c>
      <c r="M978" s="63" t="s">
        <v>164</v>
      </c>
      <c r="N978" s="63" t="s">
        <v>1431</v>
      </c>
      <c r="O978" s="63" t="s">
        <v>1456</v>
      </c>
      <c r="P978" s="63" t="s">
        <v>44</v>
      </c>
      <c r="Q978" s="93">
        <v>0</v>
      </c>
      <c r="R978" s="63">
        <v>100</v>
      </c>
      <c r="S978" s="63">
        <v>0</v>
      </c>
      <c r="T978" s="63">
        <v>0</v>
      </c>
      <c r="U978" s="63">
        <v>0</v>
      </c>
      <c r="V978" s="63">
        <v>0</v>
      </c>
      <c r="W978" s="63">
        <v>0</v>
      </c>
      <c r="X978" s="63" t="s">
        <v>171</v>
      </c>
      <c r="Y978" s="63" t="s">
        <v>172</v>
      </c>
      <c r="Z978" s="63" t="s">
        <v>1441</v>
      </c>
      <c r="AA978" s="63" t="s">
        <v>382</v>
      </c>
      <c r="AB978" s="63" t="s">
        <v>144</v>
      </c>
      <c r="AC978" s="63"/>
      <c r="AD978" s="93" t="s">
        <v>1913</v>
      </c>
      <c r="AE978" s="63" t="s">
        <v>1672</v>
      </c>
    </row>
    <row r="979" spans="1:31" ht="45" hidden="1">
      <c r="A979" t="str">
        <f t="shared" si="61"/>
        <v>IARTEG162022</v>
      </c>
      <c r="B979" t="str">
        <f t="shared" si="62"/>
        <v>IARTEG162023</v>
      </c>
      <c r="C979" t="str">
        <f t="shared" si="63"/>
        <v>IARTEG162024</v>
      </c>
      <c r="D979" t="str">
        <f t="shared" si="64"/>
        <v>IARTEG162025</v>
      </c>
      <c r="E979" t="str">
        <f t="shared" si="64"/>
        <v>IARTEG162026</v>
      </c>
      <c r="F979" t="str">
        <f t="shared" si="64"/>
        <v>IARTEG162027</v>
      </c>
      <c r="G979" t="s">
        <v>1913</v>
      </c>
      <c r="H979" t="s">
        <v>1429</v>
      </c>
      <c r="I979" s="38" t="str">
        <f>VLOOKUP(J979,Planilha2!B:C,2,0)</f>
        <v>G16</v>
      </c>
      <c r="J979" s="63" t="s">
        <v>1457</v>
      </c>
      <c r="K979" s="63" t="s">
        <v>165</v>
      </c>
      <c r="L979" s="63" t="s">
        <v>747</v>
      </c>
      <c r="M979" s="63" t="s">
        <v>164</v>
      </c>
      <c r="N979" s="63" t="s">
        <v>631</v>
      </c>
      <c r="O979" s="63" t="s">
        <v>1456</v>
      </c>
      <c r="P979" s="63" t="s">
        <v>749</v>
      </c>
      <c r="Q979" s="128">
        <v>0.12</v>
      </c>
      <c r="R979" s="93">
        <v>0.5</v>
      </c>
      <c r="S979" s="93">
        <v>1</v>
      </c>
      <c r="T979" s="63">
        <v>1</v>
      </c>
      <c r="U979" s="63">
        <v>1.25</v>
      </c>
      <c r="V979" s="63">
        <v>1.5</v>
      </c>
      <c r="W979" s="63">
        <v>2</v>
      </c>
      <c r="X979" s="63" t="s">
        <v>142</v>
      </c>
      <c r="Y979" s="63" t="s">
        <v>172</v>
      </c>
      <c r="Z979" s="63" t="s">
        <v>1441</v>
      </c>
      <c r="AA979" s="63" t="s">
        <v>382</v>
      </c>
      <c r="AB979" s="63" t="s">
        <v>144</v>
      </c>
      <c r="AC979" s="63"/>
      <c r="AD979" s="93" t="s">
        <v>1913</v>
      </c>
      <c r="AE979" s="63" t="s">
        <v>1672</v>
      </c>
    </row>
    <row r="980" spans="1:31" ht="45" hidden="1">
      <c r="A980" t="str">
        <f t="shared" si="61"/>
        <v>IARTEG092022</v>
      </c>
      <c r="B980" t="str">
        <f t="shared" si="62"/>
        <v>IARTEG092023</v>
      </c>
      <c r="C980" t="str">
        <f t="shared" si="63"/>
        <v>IARTEG092024</v>
      </c>
      <c r="D980" t="str">
        <f t="shared" si="64"/>
        <v>IARTEG092025</v>
      </c>
      <c r="E980" t="str">
        <f t="shared" si="64"/>
        <v>IARTEG092026</v>
      </c>
      <c r="F980" t="str">
        <f t="shared" si="64"/>
        <v>IARTEG092027</v>
      </c>
      <c r="G980" t="s">
        <v>1913</v>
      </c>
      <c r="H980" t="s">
        <v>1429</v>
      </c>
      <c r="I980" s="38" t="str">
        <f>VLOOKUP(J980,Planilha2!B:C,2,0)</f>
        <v>G09</v>
      </c>
      <c r="J980" s="63" t="s">
        <v>66</v>
      </c>
      <c r="K980" s="63" t="s">
        <v>145</v>
      </c>
      <c r="L980" s="63" t="s">
        <v>1689</v>
      </c>
      <c r="M980" s="63" t="s">
        <v>164</v>
      </c>
      <c r="N980" s="63" t="s">
        <v>631</v>
      </c>
      <c r="O980" s="63" t="s">
        <v>1456</v>
      </c>
      <c r="P980" s="63" t="s">
        <v>69</v>
      </c>
      <c r="Q980" s="93">
        <v>3.25</v>
      </c>
      <c r="R980" s="63">
        <v>3.5</v>
      </c>
      <c r="S980" s="63">
        <v>3.5</v>
      </c>
      <c r="T980" s="63">
        <v>3.75</v>
      </c>
      <c r="U980" s="63">
        <v>3.75</v>
      </c>
      <c r="V980" s="63">
        <v>4</v>
      </c>
      <c r="W980" s="63">
        <v>4</v>
      </c>
      <c r="X980" s="63" t="s">
        <v>142</v>
      </c>
      <c r="Y980" s="63" t="s">
        <v>172</v>
      </c>
      <c r="Z980" s="63" t="s">
        <v>1441</v>
      </c>
      <c r="AA980" s="63" t="s">
        <v>382</v>
      </c>
      <c r="AB980" s="63" t="s">
        <v>144</v>
      </c>
      <c r="AC980" s="63"/>
      <c r="AD980" s="93" t="s">
        <v>1913</v>
      </c>
      <c r="AE980" s="63" t="s">
        <v>1672</v>
      </c>
    </row>
    <row r="981" spans="1:31" ht="45" hidden="1">
      <c r="A981" t="str">
        <f t="shared" si="61"/>
        <v>IARTEG112022</v>
      </c>
      <c r="B981" t="str">
        <f t="shared" si="62"/>
        <v>IARTEG112023</v>
      </c>
      <c r="C981" t="str">
        <f t="shared" si="63"/>
        <v>IARTEG112024</v>
      </c>
      <c r="D981" t="str">
        <f t="shared" si="64"/>
        <v>IARTEG112025</v>
      </c>
      <c r="E981" t="str">
        <f t="shared" si="64"/>
        <v>IARTEG112026</v>
      </c>
      <c r="F981" t="str">
        <f t="shared" si="64"/>
        <v>IARTEG112027</v>
      </c>
      <c r="G981" t="s">
        <v>1913</v>
      </c>
      <c r="H981" t="s">
        <v>1429</v>
      </c>
      <c r="I981" s="38" t="str">
        <f>VLOOKUP(J981,Planilha2!B:C,2,0)</f>
        <v>G11</v>
      </c>
      <c r="J981" s="63" t="s">
        <v>71</v>
      </c>
      <c r="K981" s="63" t="s">
        <v>145</v>
      </c>
      <c r="L981" s="63" t="s">
        <v>1689</v>
      </c>
      <c r="M981" s="63" t="s">
        <v>164</v>
      </c>
      <c r="N981" s="63" t="s">
        <v>631</v>
      </c>
      <c r="O981" s="63" t="s">
        <v>1456</v>
      </c>
      <c r="P981" s="63" t="s">
        <v>69</v>
      </c>
      <c r="Q981" s="93">
        <v>3.25</v>
      </c>
      <c r="R981" s="63">
        <v>3.5</v>
      </c>
      <c r="S981" s="63">
        <v>3.5</v>
      </c>
      <c r="T981" s="63">
        <v>3.75</v>
      </c>
      <c r="U981" s="63">
        <v>3.75</v>
      </c>
      <c r="V981" s="63">
        <v>4</v>
      </c>
      <c r="W981" s="63">
        <v>4</v>
      </c>
      <c r="X981" s="63" t="s">
        <v>142</v>
      </c>
      <c r="Y981" s="63" t="s">
        <v>172</v>
      </c>
      <c r="Z981" s="63" t="s">
        <v>1441</v>
      </c>
      <c r="AA981" s="63" t="s">
        <v>382</v>
      </c>
      <c r="AB981" s="63" t="s">
        <v>144</v>
      </c>
      <c r="AC981" s="63"/>
      <c r="AD981" s="93" t="s">
        <v>1913</v>
      </c>
      <c r="AE981" s="63" t="s">
        <v>1672</v>
      </c>
    </row>
    <row r="982" spans="1:31" ht="45" hidden="1">
      <c r="A982" t="str">
        <f t="shared" si="61"/>
        <v>IARTEG172022</v>
      </c>
      <c r="B982" t="str">
        <f t="shared" si="62"/>
        <v>IARTEG172023</v>
      </c>
      <c r="C982" t="str">
        <f t="shared" si="63"/>
        <v>IARTEG172024</v>
      </c>
      <c r="D982" t="str">
        <f t="shared" si="64"/>
        <v>IARTEG172025</v>
      </c>
      <c r="E982" t="str">
        <f t="shared" si="64"/>
        <v>IARTEG172026</v>
      </c>
      <c r="F982" t="str">
        <f t="shared" si="64"/>
        <v>IARTEG172027</v>
      </c>
      <c r="G982" t="s">
        <v>1913</v>
      </c>
      <c r="H982" t="s">
        <v>1429</v>
      </c>
      <c r="I982" s="38" t="str">
        <f>VLOOKUP(J982,Planilha2!B:C,2,0)</f>
        <v>G17</v>
      </c>
      <c r="J982" s="63" t="s">
        <v>750</v>
      </c>
      <c r="K982" s="63" t="s">
        <v>165</v>
      </c>
      <c r="L982" s="63" t="s">
        <v>1691</v>
      </c>
      <c r="M982" s="63" t="s">
        <v>164</v>
      </c>
      <c r="N982" s="63" t="s">
        <v>1452</v>
      </c>
      <c r="O982" s="63" t="s">
        <v>1461</v>
      </c>
      <c r="P982" s="63" t="s">
        <v>44</v>
      </c>
      <c r="Q982" s="93">
        <v>2.12</v>
      </c>
      <c r="R982" s="93">
        <v>3</v>
      </c>
      <c r="S982" s="93">
        <v>3.5</v>
      </c>
      <c r="T982" s="93">
        <v>4</v>
      </c>
      <c r="U982" s="93">
        <v>4.5</v>
      </c>
      <c r="V982" s="93">
        <v>5</v>
      </c>
      <c r="W982" s="93">
        <v>5</v>
      </c>
      <c r="X982" s="63" t="s">
        <v>142</v>
      </c>
      <c r="Y982" s="63" t="s">
        <v>172</v>
      </c>
      <c r="Z982" s="63" t="s">
        <v>1441</v>
      </c>
      <c r="AA982" s="63" t="s">
        <v>382</v>
      </c>
      <c r="AB982" s="63" t="s">
        <v>144</v>
      </c>
      <c r="AC982" s="63"/>
      <c r="AD982" s="93" t="s">
        <v>1913</v>
      </c>
      <c r="AE982" s="63" t="s">
        <v>1672</v>
      </c>
    </row>
    <row r="983" spans="1:31" ht="45">
      <c r="A983" t="str">
        <f t="shared" si="61"/>
        <v>IARTEEC012022</v>
      </c>
      <c r="B983" t="str">
        <f t="shared" si="62"/>
        <v>IARTEEC012023</v>
      </c>
      <c r="C983" t="str">
        <f t="shared" si="63"/>
        <v>IARTEEC012024</v>
      </c>
      <c r="D983" t="str">
        <f t="shared" si="64"/>
        <v>IARTEEC012025</v>
      </c>
      <c r="E983" t="str">
        <f t="shared" si="64"/>
        <v>IARTEEC012026</v>
      </c>
      <c r="F983" t="str">
        <f t="shared" si="64"/>
        <v>IARTEEC012027</v>
      </c>
      <c r="G983" t="s">
        <v>1913</v>
      </c>
      <c r="H983" t="s">
        <v>1429</v>
      </c>
      <c r="I983" s="38" t="str">
        <f>VLOOKUP(J983,Planilha2!B:C,2,0)</f>
        <v>EC01</v>
      </c>
      <c r="J983" s="63" t="s">
        <v>378</v>
      </c>
      <c r="K983" s="63" t="s">
        <v>145</v>
      </c>
      <c r="L983" s="63" t="s">
        <v>379</v>
      </c>
      <c r="M983" s="63" t="s">
        <v>381</v>
      </c>
      <c r="N983" s="63" t="s">
        <v>385</v>
      </c>
      <c r="O983" s="63" t="s">
        <v>1572</v>
      </c>
      <c r="P983" s="63" t="s">
        <v>44</v>
      </c>
      <c r="Q983" s="93">
        <v>60.3</v>
      </c>
      <c r="R983" s="93">
        <v>60.3</v>
      </c>
      <c r="S983" s="93">
        <v>65</v>
      </c>
      <c r="T983" s="93">
        <v>70</v>
      </c>
      <c r="U983" s="93">
        <v>75</v>
      </c>
      <c r="V983" s="93">
        <v>80</v>
      </c>
      <c r="W983" s="93">
        <v>85</v>
      </c>
      <c r="X983" s="63" t="s">
        <v>142</v>
      </c>
      <c r="Y983" s="63" t="s">
        <v>172</v>
      </c>
      <c r="Z983" s="63" t="s">
        <v>1441</v>
      </c>
      <c r="AA983" s="63" t="s">
        <v>382</v>
      </c>
      <c r="AB983" s="63" t="s">
        <v>144</v>
      </c>
      <c r="AC983" s="63"/>
      <c r="AD983" s="93" t="s">
        <v>1914</v>
      </c>
      <c r="AE983" s="63" t="s">
        <v>377</v>
      </c>
    </row>
    <row r="984" spans="1:31" ht="45" hidden="1">
      <c r="A984" t="str">
        <f t="shared" si="61"/>
        <v>IARTEExcluído2022</v>
      </c>
      <c r="B984" t="str">
        <f t="shared" si="62"/>
        <v>IARTEExcluído2023</v>
      </c>
      <c r="C984" t="str">
        <f t="shared" si="63"/>
        <v>IARTEExcluído2024</v>
      </c>
      <c r="D984" t="str">
        <f t="shared" si="64"/>
        <v>IARTEExcluído2025</v>
      </c>
      <c r="E984" t="str">
        <f t="shared" si="64"/>
        <v>IARTEExcluído2026</v>
      </c>
      <c r="F984" t="str">
        <f t="shared" si="64"/>
        <v>IARTEExcluído2027</v>
      </c>
      <c r="G984" t="s">
        <v>1913</v>
      </c>
      <c r="H984" t="s">
        <v>1429</v>
      </c>
      <c r="I984" s="38" t="str">
        <f>VLOOKUP(J984,Planilha2!B:C,2,0)</f>
        <v>Excluído</v>
      </c>
      <c r="J984" s="63" t="s">
        <v>1464</v>
      </c>
      <c r="K984" s="63" t="s">
        <v>165</v>
      </c>
      <c r="L984" s="63" t="s">
        <v>1693</v>
      </c>
      <c r="M984" s="63" t="s">
        <v>164</v>
      </c>
      <c r="N984" s="63" t="s">
        <v>1452</v>
      </c>
      <c r="O984" s="63" t="s">
        <v>1875</v>
      </c>
      <c r="P984" s="63" t="s">
        <v>44</v>
      </c>
      <c r="Q984" s="128"/>
      <c r="R984" s="63"/>
      <c r="S984" s="63"/>
      <c r="T984" s="63"/>
      <c r="U984" s="63"/>
      <c r="V984" s="63"/>
      <c r="W984" s="63"/>
      <c r="X984" s="63"/>
      <c r="Y984" s="63"/>
      <c r="Z984" s="63"/>
      <c r="AA984" s="63" t="s">
        <v>382</v>
      </c>
      <c r="AB984" s="63"/>
      <c r="AC984" s="63"/>
      <c r="AD984" s="93"/>
      <c r="AE984" s="63" t="s">
        <v>1672</v>
      </c>
    </row>
    <row r="985" spans="1:31" ht="60" hidden="1">
      <c r="A985" t="str">
        <f t="shared" si="61"/>
        <v>IARTEG192022</v>
      </c>
      <c r="B985" t="str">
        <f t="shared" si="62"/>
        <v>IARTEG192023</v>
      </c>
      <c r="C985" t="str">
        <f t="shared" si="63"/>
        <v>IARTEG192024</v>
      </c>
      <c r="D985" t="str">
        <f t="shared" si="64"/>
        <v>IARTEG192025</v>
      </c>
      <c r="E985" t="str">
        <f t="shared" si="64"/>
        <v>IARTEG192026</v>
      </c>
      <c r="F985" t="str">
        <f t="shared" si="64"/>
        <v>IARTEG192027</v>
      </c>
      <c r="G985" t="s">
        <v>1913</v>
      </c>
      <c r="H985" t="s">
        <v>1429</v>
      </c>
      <c r="I985" s="38" t="str">
        <f>VLOOKUP(J985,Planilha2!B:C,2,0)</f>
        <v>G19</v>
      </c>
      <c r="J985" s="63" t="s">
        <v>759</v>
      </c>
      <c r="K985" s="63" t="s">
        <v>165</v>
      </c>
      <c r="L985" s="63" t="s">
        <v>1694</v>
      </c>
      <c r="M985" s="63" t="s">
        <v>164</v>
      </c>
      <c r="N985" s="63" t="s">
        <v>1452</v>
      </c>
      <c r="O985" s="63" t="s">
        <v>1468</v>
      </c>
      <c r="P985" s="63" t="s">
        <v>44</v>
      </c>
      <c r="Q985" s="93">
        <v>100</v>
      </c>
      <c r="R985" s="63">
        <v>100</v>
      </c>
      <c r="S985" s="63">
        <v>100</v>
      </c>
      <c r="T985" s="63">
        <v>100</v>
      </c>
      <c r="U985" s="63">
        <v>100</v>
      </c>
      <c r="V985" s="63">
        <v>100</v>
      </c>
      <c r="W985" s="93">
        <v>100</v>
      </c>
      <c r="X985" s="63" t="s">
        <v>171</v>
      </c>
      <c r="Y985" s="63" t="s">
        <v>172</v>
      </c>
      <c r="Z985" s="93" t="s">
        <v>1441</v>
      </c>
      <c r="AA985" s="63" t="s">
        <v>382</v>
      </c>
      <c r="AB985" s="93" t="s">
        <v>144</v>
      </c>
      <c r="AC985" s="93"/>
      <c r="AD985" s="93" t="s">
        <v>1913</v>
      </c>
      <c r="AE985" s="63" t="s">
        <v>1672</v>
      </c>
    </row>
    <row r="986" spans="1:31" ht="45" hidden="1">
      <c r="A986" t="str">
        <f t="shared" si="61"/>
        <v>IARTEG182022</v>
      </c>
      <c r="B986" t="str">
        <f t="shared" si="62"/>
        <v>IARTEG182023</v>
      </c>
      <c r="C986" t="str">
        <f t="shared" si="63"/>
        <v>IARTEG182024</v>
      </c>
      <c r="D986" t="str">
        <f t="shared" si="64"/>
        <v>IARTEG182025</v>
      </c>
      <c r="E986" t="str">
        <f t="shared" si="64"/>
        <v>IARTEG182026</v>
      </c>
      <c r="F986" t="str">
        <f t="shared" si="64"/>
        <v>IARTEG182027</v>
      </c>
      <c r="G986" t="s">
        <v>1913</v>
      </c>
      <c r="H986" t="s">
        <v>1429</v>
      </c>
      <c r="I986" s="38" t="str">
        <f>VLOOKUP(J986,Planilha2!B:C,2,0)</f>
        <v>G18</v>
      </c>
      <c r="J986" s="63" t="s">
        <v>1696</v>
      </c>
      <c r="K986" s="63" t="s">
        <v>165</v>
      </c>
      <c r="L986" s="63" t="s">
        <v>1697</v>
      </c>
      <c r="M986" s="63" t="s">
        <v>164</v>
      </c>
      <c r="N986" s="63" t="s">
        <v>1452</v>
      </c>
      <c r="O986" s="63" t="s">
        <v>1470</v>
      </c>
      <c r="P986" s="63" t="s">
        <v>994</v>
      </c>
      <c r="Q986" s="63">
        <v>5</v>
      </c>
      <c r="R986" s="63">
        <v>5</v>
      </c>
      <c r="S986" s="63">
        <v>5</v>
      </c>
      <c r="T986" s="63">
        <v>5</v>
      </c>
      <c r="U986" s="63">
        <v>5</v>
      </c>
      <c r="V986" s="63">
        <v>5</v>
      </c>
      <c r="W986" s="63">
        <v>5</v>
      </c>
      <c r="X986" s="63" t="s">
        <v>171</v>
      </c>
      <c r="Y986" s="63" t="s">
        <v>172</v>
      </c>
      <c r="Z986" s="63" t="s">
        <v>1441</v>
      </c>
      <c r="AA986" s="63" t="s">
        <v>382</v>
      </c>
      <c r="AB986" s="93" t="s">
        <v>144</v>
      </c>
      <c r="AC986" s="63"/>
      <c r="AD986" s="93" t="s">
        <v>1913</v>
      </c>
      <c r="AE986" s="63" t="s">
        <v>1672</v>
      </c>
    </row>
    <row r="987" spans="1:31" ht="45" hidden="1">
      <c r="A987" t="str">
        <f t="shared" si="61"/>
        <v>IARTEG202022</v>
      </c>
      <c r="B987" t="str">
        <f t="shared" si="62"/>
        <v>IARTEG202023</v>
      </c>
      <c r="C987" t="str">
        <f t="shared" si="63"/>
        <v>IARTEG202024</v>
      </c>
      <c r="D987" t="str">
        <f t="shared" si="64"/>
        <v>IARTEG202025</v>
      </c>
      <c r="E987" t="str">
        <f t="shared" si="64"/>
        <v>IARTEG202026</v>
      </c>
      <c r="F987" t="str">
        <f t="shared" si="64"/>
        <v>IARTEG202027</v>
      </c>
      <c r="G987" t="s">
        <v>1913</v>
      </c>
      <c r="H987" t="s">
        <v>1429</v>
      </c>
      <c r="I987" s="38" t="str">
        <f>VLOOKUP(J987,Planilha2!B:C,2,0)</f>
        <v>G20</v>
      </c>
      <c r="J987" s="63" t="s">
        <v>762</v>
      </c>
      <c r="K987" s="63" t="s">
        <v>165</v>
      </c>
      <c r="L987" s="63" t="s">
        <v>1699</v>
      </c>
      <c r="M987" s="63" t="s">
        <v>164</v>
      </c>
      <c r="N987" s="63" t="s">
        <v>1452</v>
      </c>
      <c r="O987" s="63" t="s">
        <v>1474</v>
      </c>
      <c r="P987" s="63" t="s">
        <v>994</v>
      </c>
      <c r="Q987" s="93">
        <v>2</v>
      </c>
      <c r="R987" s="93">
        <v>2</v>
      </c>
      <c r="S987" s="93">
        <v>2</v>
      </c>
      <c r="T987" s="93">
        <v>2</v>
      </c>
      <c r="U987" s="93">
        <v>2</v>
      </c>
      <c r="V987" s="93">
        <v>2</v>
      </c>
      <c r="W987" s="93">
        <v>2</v>
      </c>
      <c r="X987" s="63" t="s">
        <v>171</v>
      </c>
      <c r="Y987" s="63" t="s">
        <v>172</v>
      </c>
      <c r="Z987" s="93" t="s">
        <v>1441</v>
      </c>
      <c r="AA987" s="63" t="s">
        <v>382</v>
      </c>
      <c r="AB987" s="93" t="s">
        <v>144</v>
      </c>
      <c r="AC987" s="93"/>
      <c r="AD987" s="93" t="s">
        <v>1913</v>
      </c>
      <c r="AE987" s="63" t="s">
        <v>1672</v>
      </c>
    </row>
    <row r="988" spans="1:31" ht="45" hidden="1">
      <c r="A988" t="str">
        <f t="shared" si="61"/>
        <v>IARTEPP022022</v>
      </c>
      <c r="B988" t="str">
        <f t="shared" si="62"/>
        <v>IARTEPP022023</v>
      </c>
      <c r="C988" t="str">
        <f t="shared" si="63"/>
        <v>IARTEPP022024</v>
      </c>
      <c r="D988" t="str">
        <f t="shared" si="64"/>
        <v>IARTEPP022025</v>
      </c>
      <c r="E988" t="str">
        <f t="shared" si="64"/>
        <v>IARTEPP022026</v>
      </c>
      <c r="F988" t="str">
        <f t="shared" si="64"/>
        <v>IARTEPP022027</v>
      </c>
      <c r="G988" t="s">
        <v>1913</v>
      </c>
      <c r="H988" t="s">
        <v>1476</v>
      </c>
      <c r="I988" s="38" t="str">
        <f>VLOOKUP(J988,Planilha2!B:C,2,0)</f>
        <v>PP02</v>
      </c>
      <c r="J988" s="63" t="s">
        <v>1701</v>
      </c>
      <c r="K988" s="63" t="s">
        <v>145</v>
      </c>
      <c r="L988" s="63" t="s">
        <v>1038</v>
      </c>
      <c r="M988" s="63" t="s">
        <v>1040</v>
      </c>
      <c r="N988" s="63" t="s">
        <v>1478</v>
      </c>
      <c r="O988" s="116" t="s">
        <v>1479</v>
      </c>
      <c r="P988" s="63" t="s">
        <v>69</v>
      </c>
      <c r="Q988" s="117">
        <v>3</v>
      </c>
      <c r="R988" s="129">
        <v>3.67</v>
      </c>
      <c r="S988" s="129">
        <v>3.67</v>
      </c>
      <c r="T988" s="130">
        <v>3.5</v>
      </c>
      <c r="U988" s="129">
        <v>4.25</v>
      </c>
      <c r="V988" s="129">
        <v>4.25</v>
      </c>
      <c r="W988" s="129">
        <v>4.25</v>
      </c>
      <c r="X988" s="63" t="s">
        <v>142</v>
      </c>
      <c r="Y988" s="63" t="s">
        <v>172</v>
      </c>
      <c r="Z988" s="63" t="s">
        <v>195</v>
      </c>
      <c r="AA988" s="63" t="s">
        <v>382</v>
      </c>
      <c r="AB988" s="63" t="s">
        <v>144</v>
      </c>
      <c r="AC988" s="63" t="s">
        <v>1915</v>
      </c>
      <c r="AD988" s="63" t="s">
        <v>1913</v>
      </c>
      <c r="AE988" s="63" t="s">
        <v>1030</v>
      </c>
    </row>
    <row r="989" spans="1:31" ht="45" hidden="1">
      <c r="A989" t="str">
        <f t="shared" si="61"/>
        <v>IARTEPP032022</v>
      </c>
      <c r="B989" t="str">
        <f t="shared" si="62"/>
        <v>IARTEPP032023</v>
      </c>
      <c r="C989" t="str">
        <f t="shared" si="63"/>
        <v>IARTEPP032024</v>
      </c>
      <c r="D989" t="str">
        <f t="shared" si="64"/>
        <v>IARTEPP032025</v>
      </c>
      <c r="E989" t="str">
        <f t="shared" si="64"/>
        <v>IARTEPP032026</v>
      </c>
      <c r="F989" t="str">
        <f t="shared" si="64"/>
        <v>IARTEPP032027</v>
      </c>
      <c r="G989" t="s">
        <v>1913</v>
      </c>
      <c r="H989" t="s">
        <v>1476</v>
      </c>
      <c r="I989" s="38" t="str">
        <f>VLOOKUP(J989,Planilha2!B:C,2,0)</f>
        <v>PP03</v>
      </c>
      <c r="J989" s="63" t="s">
        <v>1704</v>
      </c>
      <c r="K989" s="63" t="s">
        <v>145</v>
      </c>
      <c r="L989" s="63" t="s">
        <v>1705</v>
      </c>
      <c r="M989" s="63" t="s">
        <v>139</v>
      </c>
      <c r="N989" s="63" t="s">
        <v>1478</v>
      </c>
      <c r="O989" s="116" t="s">
        <v>1484</v>
      </c>
      <c r="P989" s="63" t="s">
        <v>309</v>
      </c>
      <c r="Q989" s="117">
        <v>86</v>
      </c>
      <c r="R989" s="117">
        <v>113</v>
      </c>
      <c r="S989" s="117">
        <v>114</v>
      </c>
      <c r="T989" s="117">
        <v>136</v>
      </c>
      <c r="U989" s="117">
        <v>150</v>
      </c>
      <c r="V989" s="117">
        <v>150</v>
      </c>
      <c r="W989" s="117">
        <v>150</v>
      </c>
      <c r="X989" s="63" t="s">
        <v>142</v>
      </c>
      <c r="Y989" s="63" t="s">
        <v>172</v>
      </c>
      <c r="Z989" s="63" t="s">
        <v>195</v>
      </c>
      <c r="AA989" s="63" t="s">
        <v>382</v>
      </c>
      <c r="AB989" s="63" t="s">
        <v>144</v>
      </c>
      <c r="AC989" s="63" t="s">
        <v>1915</v>
      </c>
      <c r="AD989" s="63" t="s">
        <v>1913</v>
      </c>
      <c r="AE989" s="63" t="s">
        <v>1030</v>
      </c>
    </row>
    <row r="990" spans="1:31" ht="45" hidden="1">
      <c r="A990" t="str">
        <f t="shared" si="61"/>
        <v>IARTEPP012022</v>
      </c>
      <c r="B990" t="str">
        <f t="shared" si="62"/>
        <v>IARTEPP012023</v>
      </c>
      <c r="C990" t="str">
        <f t="shared" si="63"/>
        <v>IARTEPP012024</v>
      </c>
      <c r="D990" t="str">
        <f t="shared" si="64"/>
        <v>IARTEPP012025</v>
      </c>
      <c r="E990" t="str">
        <f t="shared" si="64"/>
        <v>IARTEPP012026</v>
      </c>
      <c r="F990" t="str">
        <f t="shared" si="64"/>
        <v>IARTEPP012027</v>
      </c>
      <c r="G990" t="s">
        <v>1913</v>
      </c>
      <c r="H990" t="s">
        <v>1476</v>
      </c>
      <c r="I990" s="38" t="str">
        <f>VLOOKUP(J990,Planilha2!B:C,2,0)</f>
        <v>PP01</v>
      </c>
      <c r="J990" s="63" t="s">
        <v>1706</v>
      </c>
      <c r="K990" s="63" t="s">
        <v>145</v>
      </c>
      <c r="L990" s="63" t="s">
        <v>1876</v>
      </c>
      <c r="M990" s="63" t="s">
        <v>139</v>
      </c>
      <c r="N990" s="63" t="s">
        <v>1036</v>
      </c>
      <c r="O990" s="116" t="s">
        <v>1488</v>
      </c>
      <c r="P990" s="63" t="s">
        <v>994</v>
      </c>
      <c r="Q990" s="117">
        <v>0</v>
      </c>
      <c r="R990" s="117">
        <v>0</v>
      </c>
      <c r="S990" s="117">
        <v>0</v>
      </c>
      <c r="T990" s="117">
        <v>3</v>
      </c>
      <c r="U990" s="117">
        <v>0</v>
      </c>
      <c r="V990" s="117">
        <v>0</v>
      </c>
      <c r="W990" s="117">
        <v>0</v>
      </c>
      <c r="X990" s="63" t="s">
        <v>142</v>
      </c>
      <c r="Y990" s="63" t="s">
        <v>172</v>
      </c>
      <c r="Z990" s="63" t="s">
        <v>195</v>
      </c>
      <c r="AA990" s="63" t="s">
        <v>382</v>
      </c>
      <c r="AB990" s="63" t="s">
        <v>144</v>
      </c>
      <c r="AC990" s="63" t="s">
        <v>1915</v>
      </c>
      <c r="AD990" s="63" t="s">
        <v>1913</v>
      </c>
      <c r="AE990" s="63" t="s">
        <v>1030</v>
      </c>
    </row>
    <row r="991" spans="1:31" ht="45" hidden="1">
      <c r="A991" t="str">
        <f t="shared" si="61"/>
        <v>IARTEExcluído2022</v>
      </c>
      <c r="B991" t="str">
        <f t="shared" si="62"/>
        <v>IARTEExcluído2023</v>
      </c>
      <c r="C991" t="str">
        <f t="shared" si="63"/>
        <v>IARTEExcluído2024</v>
      </c>
      <c r="D991" t="str">
        <f t="shared" si="64"/>
        <v>IARTEExcluído2025</v>
      </c>
      <c r="E991" t="str">
        <f t="shared" si="64"/>
        <v>IARTEExcluído2026</v>
      </c>
      <c r="F991" t="str">
        <f t="shared" si="64"/>
        <v>IARTEExcluído2027</v>
      </c>
      <c r="G991" t="s">
        <v>1913</v>
      </c>
      <c r="H991" t="s">
        <v>1476</v>
      </c>
      <c r="I991" s="38" t="str">
        <f>VLOOKUP(J991,Planilha2!B:C,2,0)</f>
        <v>Excluído</v>
      </c>
      <c r="J991" s="63" t="s">
        <v>1489</v>
      </c>
      <c r="K991" s="63" t="s">
        <v>165</v>
      </c>
      <c r="L991" s="63" t="s">
        <v>1490</v>
      </c>
      <c r="M991" s="63" t="s">
        <v>139</v>
      </c>
      <c r="N991" s="63" t="s">
        <v>1036</v>
      </c>
      <c r="O991" s="116"/>
      <c r="P991" s="63" t="s">
        <v>1070</v>
      </c>
      <c r="Q991" s="117"/>
      <c r="R991" s="117"/>
      <c r="S991" s="117"/>
      <c r="T991" s="117"/>
      <c r="U991" s="117"/>
      <c r="V991" s="117"/>
      <c r="W991" s="117"/>
      <c r="X991" s="63"/>
      <c r="Y991" s="63"/>
      <c r="Z991" s="63"/>
      <c r="AA991" s="63" t="s">
        <v>382</v>
      </c>
      <c r="AB991" s="63"/>
      <c r="AC991" s="63"/>
      <c r="AD991" s="63"/>
      <c r="AE991" s="63" t="s">
        <v>1030</v>
      </c>
    </row>
    <row r="992" spans="1:31" ht="45" hidden="1">
      <c r="A992" t="str">
        <f t="shared" si="61"/>
        <v>IARTEExcluído2022</v>
      </c>
      <c r="B992" t="str">
        <f t="shared" si="62"/>
        <v>IARTEExcluído2023</v>
      </c>
      <c r="C992" t="str">
        <f t="shared" si="63"/>
        <v>IARTEExcluído2024</v>
      </c>
      <c r="D992" t="str">
        <f t="shared" si="64"/>
        <v>IARTEExcluído2025</v>
      </c>
      <c r="E992" t="str">
        <f t="shared" si="64"/>
        <v>IARTEExcluído2026</v>
      </c>
      <c r="F992" t="str">
        <f t="shared" si="64"/>
        <v>IARTEExcluído2027</v>
      </c>
      <c r="G992" t="s">
        <v>1913</v>
      </c>
      <c r="H992" t="s">
        <v>1476</v>
      </c>
      <c r="I992" s="38" t="str">
        <f>VLOOKUP(J992,Planilha2!B:C,2,0)</f>
        <v>Excluído</v>
      </c>
      <c r="J992" s="63" t="s">
        <v>1493</v>
      </c>
      <c r="K992" s="63" t="s">
        <v>165</v>
      </c>
      <c r="L992" s="63" t="s">
        <v>1494</v>
      </c>
      <c r="M992" s="63" t="s">
        <v>139</v>
      </c>
      <c r="N992" s="63" t="s">
        <v>1036</v>
      </c>
      <c r="O992" s="116"/>
      <c r="P992" s="63" t="s">
        <v>1070</v>
      </c>
      <c r="Q992" s="117"/>
      <c r="R992" s="117"/>
      <c r="S992" s="117"/>
      <c r="T992" s="117"/>
      <c r="U992" s="117"/>
      <c r="V992" s="117"/>
      <c r="W992" s="117"/>
      <c r="X992" s="63"/>
      <c r="Y992" s="63"/>
      <c r="Z992" s="63"/>
      <c r="AA992" s="63" t="s">
        <v>382</v>
      </c>
      <c r="AB992" s="63"/>
      <c r="AC992" s="63"/>
      <c r="AD992" s="63"/>
      <c r="AE992" s="63" t="s">
        <v>1030</v>
      </c>
    </row>
    <row r="993" spans="1:31" ht="45" hidden="1">
      <c r="A993" t="str">
        <f t="shared" si="61"/>
        <v>IARTEPP042022</v>
      </c>
      <c r="B993" t="str">
        <f t="shared" si="62"/>
        <v>IARTEPP042023</v>
      </c>
      <c r="C993" t="str">
        <f t="shared" si="63"/>
        <v>IARTEPP042024</v>
      </c>
      <c r="D993" t="str">
        <f t="shared" si="64"/>
        <v>IARTEPP042025</v>
      </c>
      <c r="E993" t="str">
        <f t="shared" si="64"/>
        <v>IARTEPP042026</v>
      </c>
      <c r="F993" t="str">
        <f t="shared" si="64"/>
        <v>IARTEPP042027</v>
      </c>
      <c r="G993" t="s">
        <v>1913</v>
      </c>
      <c r="H993" t="s">
        <v>1476</v>
      </c>
      <c r="I993" s="38" t="str">
        <f>VLOOKUP(J993,Planilha2!B:C,2,0)</f>
        <v>PP04</v>
      </c>
      <c r="J993" s="63" t="s">
        <v>1495</v>
      </c>
      <c r="K993" s="63" t="s">
        <v>165</v>
      </c>
      <c r="L993" s="63" t="s">
        <v>1496</v>
      </c>
      <c r="M993" s="63" t="s">
        <v>139</v>
      </c>
      <c r="N993" s="63" t="s">
        <v>1036</v>
      </c>
      <c r="O993" s="116"/>
      <c r="P993" s="63" t="s">
        <v>44</v>
      </c>
      <c r="Q993" s="117"/>
      <c r="R993" s="117"/>
      <c r="S993" s="117"/>
      <c r="T993" s="117"/>
      <c r="U993" s="117"/>
      <c r="V993" s="117"/>
      <c r="W993" s="117"/>
      <c r="X993" s="63"/>
      <c r="Y993" s="63"/>
      <c r="Z993" s="63"/>
      <c r="AA993" s="63" t="s">
        <v>382</v>
      </c>
      <c r="AB993" s="63"/>
      <c r="AC993" s="63"/>
      <c r="AD993" s="63"/>
      <c r="AE993" s="63" t="s">
        <v>1030</v>
      </c>
    </row>
    <row r="994" spans="1:31" ht="45" hidden="1">
      <c r="A994" t="str">
        <f t="shared" si="61"/>
        <v>IARTE?2022</v>
      </c>
      <c r="B994" t="str">
        <f t="shared" si="62"/>
        <v>IARTE?2023</v>
      </c>
      <c r="C994" t="str">
        <f t="shared" si="63"/>
        <v>IARTE?2024</v>
      </c>
      <c r="D994" t="str">
        <f t="shared" si="64"/>
        <v>IARTE?2025</v>
      </c>
      <c r="E994" t="str">
        <f t="shared" si="64"/>
        <v>IARTE?2026</v>
      </c>
      <c r="F994" t="str">
        <f t="shared" si="64"/>
        <v>IARTE?2027</v>
      </c>
      <c r="G994" t="s">
        <v>1913</v>
      </c>
      <c r="H994" t="s">
        <v>1476</v>
      </c>
      <c r="I994" s="38" t="str">
        <f>VLOOKUP(J994,Planilha2!B:C,2,0)</f>
        <v>?</v>
      </c>
      <c r="J994" s="63" t="s">
        <v>1497</v>
      </c>
      <c r="K994" s="63" t="s">
        <v>165</v>
      </c>
      <c r="L994" s="63" t="s">
        <v>1498</v>
      </c>
      <c r="M994" s="63" t="s">
        <v>139</v>
      </c>
      <c r="N994" s="63" t="s">
        <v>1036</v>
      </c>
      <c r="O994" s="116"/>
      <c r="P994" s="63"/>
      <c r="Q994" s="117"/>
      <c r="R994" s="117"/>
      <c r="S994" s="117"/>
      <c r="T994" s="117"/>
      <c r="U994" s="117"/>
      <c r="V994" s="117"/>
      <c r="W994" s="117"/>
      <c r="X994" s="63"/>
      <c r="Y994" s="63"/>
      <c r="Z994" s="63"/>
      <c r="AA994" s="63"/>
      <c r="AB994" s="63"/>
      <c r="AC994" s="63"/>
      <c r="AD994" s="63"/>
      <c r="AE994" s="63" t="s">
        <v>1030</v>
      </c>
    </row>
    <row r="995" spans="1:31" ht="45" hidden="1">
      <c r="A995" t="str">
        <f t="shared" si="61"/>
        <v>IARTEPP052022</v>
      </c>
      <c r="B995" t="str">
        <f t="shared" si="62"/>
        <v>IARTEPP052023</v>
      </c>
      <c r="C995" t="str">
        <f t="shared" si="63"/>
        <v>IARTEPP052024</v>
      </c>
      <c r="D995" t="str">
        <f t="shared" si="64"/>
        <v>IARTEPP052025</v>
      </c>
      <c r="E995" t="str">
        <f t="shared" si="64"/>
        <v>IARTEPP052026</v>
      </c>
      <c r="F995" t="str">
        <f t="shared" si="64"/>
        <v>IARTEPP052027</v>
      </c>
      <c r="G995" t="s">
        <v>1913</v>
      </c>
      <c r="H995" t="s">
        <v>1476</v>
      </c>
      <c r="I995" s="38" t="str">
        <f>VLOOKUP(J995,Planilha2!B:C,2,0)</f>
        <v>PP05</v>
      </c>
      <c r="J995" s="63" t="s">
        <v>1047</v>
      </c>
      <c r="K995" s="63" t="s">
        <v>165</v>
      </c>
      <c r="L995" s="63" t="s">
        <v>1828</v>
      </c>
      <c r="M995" s="63" t="s">
        <v>139</v>
      </c>
      <c r="N995" s="63" t="s">
        <v>1036</v>
      </c>
      <c r="O995" s="116"/>
      <c r="P995" s="63"/>
      <c r="Q995" s="117"/>
      <c r="R995" s="117"/>
      <c r="S995" s="117"/>
      <c r="T995" s="117"/>
      <c r="U995" s="117"/>
      <c r="V995" s="117"/>
      <c r="W995" s="117"/>
      <c r="X995" s="63"/>
      <c r="Y995" s="63"/>
      <c r="Z995" s="63"/>
      <c r="AA995" s="63"/>
      <c r="AB995" s="63"/>
      <c r="AC995" s="63"/>
      <c r="AD995" s="63"/>
      <c r="AE995" s="63" t="s">
        <v>1030</v>
      </c>
    </row>
    <row r="996" spans="1:31" ht="45" hidden="1">
      <c r="A996" t="str">
        <f t="shared" si="61"/>
        <v>IARTEPP062022</v>
      </c>
      <c r="B996" t="str">
        <f t="shared" si="62"/>
        <v>IARTEPP062023</v>
      </c>
      <c r="C996" t="str">
        <f t="shared" si="63"/>
        <v>IARTEPP062024</v>
      </c>
      <c r="D996" t="str">
        <f t="shared" si="64"/>
        <v>IARTEPP062025</v>
      </c>
      <c r="E996" t="str">
        <f t="shared" si="64"/>
        <v>IARTEPP062026</v>
      </c>
      <c r="F996" t="str">
        <f t="shared" si="64"/>
        <v>IARTEPP062027</v>
      </c>
      <c r="G996" t="s">
        <v>1913</v>
      </c>
      <c r="H996" t="s">
        <v>1476</v>
      </c>
      <c r="I996" s="38" t="str">
        <f>VLOOKUP(J996,Planilha2!B:C,2,0)</f>
        <v>PP06</v>
      </c>
      <c r="J996" s="63" t="s">
        <v>1050</v>
      </c>
      <c r="K996" s="63" t="s">
        <v>165</v>
      </c>
      <c r="L996" s="63" t="s">
        <v>1713</v>
      </c>
      <c r="M996" s="63" t="s">
        <v>139</v>
      </c>
      <c r="N996" s="63" t="s">
        <v>1036</v>
      </c>
      <c r="O996" s="116"/>
      <c r="P996" s="63"/>
      <c r="Q996" s="117"/>
      <c r="R996" s="117"/>
      <c r="S996" s="117"/>
      <c r="T996" s="117"/>
      <c r="U996" s="117"/>
      <c r="V996" s="117"/>
      <c r="W996" s="117"/>
      <c r="X996" s="63"/>
      <c r="Y996" s="63"/>
      <c r="Z996" s="63"/>
      <c r="AA996" s="63"/>
      <c r="AB996" s="63"/>
      <c r="AC996" s="63"/>
      <c r="AD996" s="63"/>
      <c r="AE996" s="63" t="s">
        <v>1030</v>
      </c>
    </row>
    <row r="997" spans="1:31" ht="45" hidden="1">
      <c r="A997" t="str">
        <f t="shared" si="61"/>
        <v>IARTEPP072022</v>
      </c>
      <c r="B997" t="str">
        <f t="shared" si="62"/>
        <v>IARTEPP072023</v>
      </c>
      <c r="C997" t="str">
        <f t="shared" si="63"/>
        <v>IARTEPP072024</v>
      </c>
      <c r="D997" t="str">
        <f t="shared" si="64"/>
        <v>IARTEPP072025</v>
      </c>
      <c r="E997" t="str">
        <f t="shared" si="64"/>
        <v>IARTEPP072026</v>
      </c>
      <c r="F997" t="str">
        <f t="shared" si="64"/>
        <v>IARTEPP072027</v>
      </c>
      <c r="G997" t="s">
        <v>1913</v>
      </c>
      <c r="H997" t="s">
        <v>1476</v>
      </c>
      <c r="I997" s="38" t="str">
        <f>VLOOKUP(J997,Planilha2!B:C,2,0)</f>
        <v>PP07</v>
      </c>
      <c r="J997" s="63" t="s">
        <v>1054</v>
      </c>
      <c r="K997" s="63" t="s">
        <v>165</v>
      </c>
      <c r="L997" s="63" t="s">
        <v>1055</v>
      </c>
      <c r="M997" s="63" t="s">
        <v>139</v>
      </c>
      <c r="N997" s="63" t="s">
        <v>1036</v>
      </c>
      <c r="O997" s="116"/>
      <c r="P997" s="63"/>
      <c r="Q997" s="117"/>
      <c r="R997" s="117"/>
      <c r="S997" s="117"/>
      <c r="T997" s="117"/>
      <c r="U997" s="117"/>
      <c r="V997" s="117"/>
      <c r="W997" s="117"/>
      <c r="X997" s="63"/>
      <c r="Y997" s="63"/>
      <c r="Z997" s="63"/>
      <c r="AA997" s="63"/>
      <c r="AB997" s="63"/>
      <c r="AC997" s="63"/>
      <c r="AD997" s="63"/>
      <c r="AE997" s="63" t="s">
        <v>1030</v>
      </c>
    </row>
    <row r="998" spans="1:31" ht="108.75" hidden="1">
      <c r="A998" t="str">
        <f t="shared" si="61"/>
        <v>IARTEPP082022</v>
      </c>
      <c r="B998" t="str">
        <f t="shared" si="62"/>
        <v>IARTEPP082023</v>
      </c>
      <c r="C998" t="str">
        <f t="shared" si="63"/>
        <v>IARTEPP082024</v>
      </c>
      <c r="D998" t="str">
        <f t="shared" si="64"/>
        <v>IARTEPP082025</v>
      </c>
      <c r="E998" t="str">
        <f t="shared" si="64"/>
        <v>IARTEPP082026</v>
      </c>
      <c r="F998" t="str">
        <f t="shared" si="64"/>
        <v>IARTEPP082027</v>
      </c>
      <c r="G998" t="s">
        <v>1913</v>
      </c>
      <c r="H998" t="s">
        <v>1476</v>
      </c>
      <c r="I998" s="38" t="s">
        <v>112</v>
      </c>
      <c r="J998" s="63" t="s">
        <v>1714</v>
      </c>
      <c r="K998" s="63" t="s">
        <v>165</v>
      </c>
      <c r="L998" s="63" t="s">
        <v>1058</v>
      </c>
      <c r="M998" s="63" t="s">
        <v>381</v>
      </c>
      <c r="N998" s="63" t="s">
        <v>1501</v>
      </c>
      <c r="O998" s="116" t="s">
        <v>1877</v>
      </c>
      <c r="P998" s="63" t="s">
        <v>44</v>
      </c>
      <c r="Q998" s="117">
        <v>100</v>
      </c>
      <c r="R998" s="117">
        <v>100</v>
      </c>
      <c r="S998" s="117">
        <v>100</v>
      </c>
      <c r="T998" s="117">
        <v>100</v>
      </c>
      <c r="U998" s="117">
        <v>100</v>
      </c>
      <c r="V998" s="117">
        <v>100</v>
      </c>
      <c r="W998" s="117">
        <v>100</v>
      </c>
      <c r="X998" s="63" t="s">
        <v>142</v>
      </c>
      <c r="Y998" s="63" t="s">
        <v>172</v>
      </c>
      <c r="Z998" s="63" t="s">
        <v>195</v>
      </c>
      <c r="AA998" s="63" t="s">
        <v>382</v>
      </c>
      <c r="AB998" s="63" t="s">
        <v>144</v>
      </c>
      <c r="AC998" s="63" t="s">
        <v>1915</v>
      </c>
      <c r="AD998" s="63" t="s">
        <v>1913</v>
      </c>
      <c r="AE998" s="63" t="s">
        <v>1030</v>
      </c>
    </row>
    <row r="999" spans="1:31" ht="81" hidden="1">
      <c r="A999" t="str">
        <f t="shared" si="61"/>
        <v>IARTEPP092022</v>
      </c>
      <c r="B999" t="str">
        <f t="shared" si="62"/>
        <v>IARTEPP092023</v>
      </c>
      <c r="C999" t="str">
        <f t="shared" si="63"/>
        <v>IARTEPP092024</v>
      </c>
      <c r="D999" t="str">
        <f t="shared" si="64"/>
        <v>IARTEPP092025</v>
      </c>
      <c r="E999" t="str">
        <f t="shared" si="64"/>
        <v>IARTEPP092026</v>
      </c>
      <c r="F999" t="str">
        <f t="shared" si="64"/>
        <v>IARTEPP092027</v>
      </c>
      <c r="G999" t="s">
        <v>1913</v>
      </c>
      <c r="H999" t="s">
        <v>1476</v>
      </c>
      <c r="I999" s="38" t="s">
        <v>113</v>
      </c>
      <c r="J999" s="63" t="s">
        <v>1916</v>
      </c>
      <c r="K999" s="63" t="s">
        <v>145</v>
      </c>
      <c r="L999" s="63" t="s">
        <v>1716</v>
      </c>
      <c r="M999" s="63" t="s">
        <v>164</v>
      </c>
      <c r="N999" s="63" t="s">
        <v>1501</v>
      </c>
      <c r="O999" s="116" t="s">
        <v>1635</v>
      </c>
      <c r="P999" s="63" t="s">
        <v>44</v>
      </c>
      <c r="Q999" s="117"/>
      <c r="R999" s="117">
        <v>50</v>
      </c>
      <c r="S999" s="117">
        <v>50</v>
      </c>
      <c r="T999" s="117">
        <v>55</v>
      </c>
      <c r="U999" s="117">
        <v>55</v>
      </c>
      <c r="V999" s="117">
        <v>60</v>
      </c>
      <c r="W999" s="117">
        <v>60</v>
      </c>
      <c r="X999" s="63" t="s">
        <v>142</v>
      </c>
      <c r="Y999" s="63" t="s">
        <v>172</v>
      </c>
      <c r="Z999" s="63" t="s">
        <v>195</v>
      </c>
      <c r="AA999" s="63" t="s">
        <v>382</v>
      </c>
      <c r="AB999" s="63" t="s">
        <v>144</v>
      </c>
      <c r="AC999" s="63" t="s">
        <v>1915</v>
      </c>
      <c r="AD999" s="63" t="s">
        <v>1913</v>
      </c>
      <c r="AE999" s="63" t="s">
        <v>1030</v>
      </c>
    </row>
    <row r="1000" spans="1:31" ht="45" hidden="1">
      <c r="A1000" t="str">
        <f t="shared" si="61"/>
        <v>IARTEPP102022</v>
      </c>
      <c r="B1000" t="str">
        <f t="shared" si="62"/>
        <v>IARTEPP102023</v>
      </c>
      <c r="C1000" t="str">
        <f t="shared" si="63"/>
        <v>IARTEPP102024</v>
      </c>
      <c r="D1000" t="str">
        <f t="shared" si="64"/>
        <v>IARTEPP102025</v>
      </c>
      <c r="E1000" t="str">
        <f t="shared" si="64"/>
        <v>IARTEPP102026</v>
      </c>
      <c r="F1000" t="str">
        <f t="shared" si="64"/>
        <v>IARTEPP102027</v>
      </c>
      <c r="G1000" t="s">
        <v>1913</v>
      </c>
      <c r="H1000" t="s">
        <v>1476</v>
      </c>
      <c r="I1000" s="38" t="str">
        <f>VLOOKUP(J1000,Planilha2!B:C,2,0)</f>
        <v>PP10</v>
      </c>
      <c r="J1000" s="63" t="s">
        <v>1063</v>
      </c>
      <c r="K1000" s="63" t="s">
        <v>145</v>
      </c>
      <c r="L1000" s="63" t="s">
        <v>1718</v>
      </c>
      <c r="M1000" s="63" t="s">
        <v>164</v>
      </c>
      <c r="N1000" s="63" t="s">
        <v>1501</v>
      </c>
      <c r="O1000" s="116" t="s">
        <v>1509</v>
      </c>
      <c r="P1000" s="63" t="s">
        <v>44</v>
      </c>
      <c r="Q1000" s="117">
        <v>5</v>
      </c>
      <c r="R1000" s="117">
        <v>5</v>
      </c>
      <c r="S1000" s="117">
        <v>5</v>
      </c>
      <c r="T1000" s="117">
        <v>5</v>
      </c>
      <c r="U1000" s="117">
        <v>5</v>
      </c>
      <c r="V1000" s="117">
        <v>7</v>
      </c>
      <c r="W1000" s="117">
        <v>7</v>
      </c>
      <c r="X1000" s="63" t="s">
        <v>142</v>
      </c>
      <c r="Y1000" s="63" t="s">
        <v>172</v>
      </c>
      <c r="Z1000" s="63" t="s">
        <v>195</v>
      </c>
      <c r="AA1000" s="63" t="s">
        <v>382</v>
      </c>
      <c r="AB1000" s="63" t="s">
        <v>144</v>
      </c>
      <c r="AC1000" s="63" t="s">
        <v>1915</v>
      </c>
      <c r="AD1000" s="63" t="s">
        <v>1913</v>
      </c>
      <c r="AE1000" s="63" t="s">
        <v>1030</v>
      </c>
    </row>
    <row r="1001" spans="1:31" ht="45" hidden="1">
      <c r="A1001" t="str">
        <f t="shared" si="61"/>
        <v>IARTEExcluído2022</v>
      </c>
      <c r="B1001" t="str">
        <f t="shared" si="62"/>
        <v>IARTEExcluído2023</v>
      </c>
      <c r="C1001" t="str">
        <f t="shared" si="63"/>
        <v>IARTEExcluído2024</v>
      </c>
      <c r="D1001" t="str">
        <f t="shared" si="64"/>
        <v>IARTEExcluído2025</v>
      </c>
      <c r="E1001" t="str">
        <f t="shared" si="64"/>
        <v>IARTEExcluído2026</v>
      </c>
      <c r="F1001" t="str">
        <f t="shared" si="64"/>
        <v>IARTEExcluído2027</v>
      </c>
      <c r="G1001" t="s">
        <v>1913</v>
      </c>
      <c r="H1001" t="s">
        <v>1476</v>
      </c>
      <c r="I1001" s="38" t="str">
        <f>VLOOKUP(J1001,Planilha2!B:C,2,0)</f>
        <v>Excluído</v>
      </c>
      <c r="J1001" s="63" t="s">
        <v>1511</v>
      </c>
      <c r="K1001" s="63" t="s">
        <v>165</v>
      </c>
      <c r="L1001" s="63" t="s">
        <v>1512</v>
      </c>
      <c r="M1001" s="63" t="s">
        <v>164</v>
      </c>
      <c r="N1001" s="63" t="s">
        <v>1501</v>
      </c>
      <c r="O1001" s="63" t="s">
        <v>1638</v>
      </c>
      <c r="P1001" s="63" t="s">
        <v>44</v>
      </c>
      <c r="Q1001" s="63">
        <v>55.84</v>
      </c>
      <c r="R1001" s="63">
        <v>48</v>
      </c>
      <c r="S1001" s="63">
        <v>48</v>
      </c>
      <c r="T1001" s="63">
        <v>61</v>
      </c>
      <c r="U1001" s="63">
        <v>61</v>
      </c>
      <c r="V1001" s="63">
        <v>61</v>
      </c>
      <c r="W1001" s="63">
        <v>61</v>
      </c>
      <c r="X1001" s="63" t="s">
        <v>142</v>
      </c>
      <c r="Y1001" s="63" t="s">
        <v>172</v>
      </c>
      <c r="Z1001" s="63" t="s">
        <v>195</v>
      </c>
      <c r="AA1001" s="63" t="s">
        <v>382</v>
      </c>
      <c r="AB1001" s="63" t="s">
        <v>144</v>
      </c>
      <c r="AC1001" s="63" t="s">
        <v>1915</v>
      </c>
      <c r="AD1001" s="63" t="s">
        <v>1913</v>
      </c>
      <c r="AE1001" s="63" t="s">
        <v>1030</v>
      </c>
    </row>
    <row r="1002" spans="1:31" ht="45" hidden="1">
      <c r="A1002" t="str">
        <f t="shared" si="61"/>
        <v>IARTEExcluído2022</v>
      </c>
      <c r="B1002" t="str">
        <f t="shared" si="62"/>
        <v>IARTEExcluído2023</v>
      </c>
      <c r="C1002" t="str">
        <f t="shared" si="63"/>
        <v>IARTEExcluído2024</v>
      </c>
      <c r="D1002" t="str">
        <f t="shared" si="64"/>
        <v>IARTEExcluído2025</v>
      </c>
      <c r="E1002" t="str">
        <f t="shared" si="64"/>
        <v>IARTEExcluído2026</v>
      </c>
      <c r="F1002" t="str">
        <f t="shared" si="64"/>
        <v>IARTEExcluído2027</v>
      </c>
      <c r="G1002" t="s">
        <v>1913</v>
      </c>
      <c r="H1002" t="s">
        <v>1476</v>
      </c>
      <c r="I1002" s="38" t="str">
        <f>VLOOKUP(J1002,Planilha2!B:C,2,0)</f>
        <v>Excluído</v>
      </c>
      <c r="J1002" s="63" t="s">
        <v>1067</v>
      </c>
      <c r="K1002" s="63" t="s">
        <v>145</v>
      </c>
      <c r="L1002" s="63" t="s">
        <v>1068</v>
      </c>
      <c r="M1002" s="63" t="s">
        <v>164</v>
      </c>
      <c r="N1002" s="63" t="s">
        <v>1501</v>
      </c>
      <c r="O1002" s="63" t="s">
        <v>1664</v>
      </c>
      <c r="P1002" s="63" t="s">
        <v>1070</v>
      </c>
      <c r="Q1002" s="63">
        <v>86</v>
      </c>
      <c r="R1002" s="63">
        <v>86</v>
      </c>
      <c r="S1002" s="63">
        <v>86</v>
      </c>
      <c r="T1002" s="63">
        <v>86</v>
      </c>
      <c r="U1002" s="63">
        <v>86</v>
      </c>
      <c r="V1002" s="63">
        <v>86</v>
      </c>
      <c r="W1002" s="63">
        <v>86</v>
      </c>
      <c r="X1002" s="63" t="s">
        <v>142</v>
      </c>
      <c r="Y1002" s="63" t="s">
        <v>172</v>
      </c>
      <c r="Z1002" s="63" t="s">
        <v>195</v>
      </c>
      <c r="AA1002" s="63" t="s">
        <v>382</v>
      </c>
      <c r="AB1002" s="63" t="s">
        <v>144</v>
      </c>
      <c r="AC1002" s="63" t="s">
        <v>1915</v>
      </c>
      <c r="AD1002" s="63" t="s">
        <v>1913</v>
      </c>
      <c r="AE1002" s="63" t="s">
        <v>1030</v>
      </c>
    </row>
    <row r="1003" spans="1:31" ht="45" hidden="1">
      <c r="A1003" t="str">
        <f t="shared" si="61"/>
        <v>IARTEExcluído2022</v>
      </c>
      <c r="B1003" t="str">
        <f t="shared" si="62"/>
        <v>IARTEExcluído2023</v>
      </c>
      <c r="C1003" t="str">
        <f t="shared" si="63"/>
        <v>IARTEExcluído2024</v>
      </c>
      <c r="D1003" t="str">
        <f t="shared" si="64"/>
        <v>IARTEExcluído2025</v>
      </c>
      <c r="E1003" t="str">
        <f t="shared" si="64"/>
        <v>IARTEExcluído2026</v>
      </c>
      <c r="F1003" t="str">
        <f t="shared" si="64"/>
        <v>IARTEExcluído2027</v>
      </c>
      <c r="G1003" t="s">
        <v>1913</v>
      </c>
      <c r="H1003" t="s">
        <v>1476</v>
      </c>
      <c r="I1003" s="38" t="str">
        <f>VLOOKUP(J1003,Planilha2!B:C,2,0)</f>
        <v>Excluído</v>
      </c>
      <c r="J1003" s="63" t="s">
        <v>1722</v>
      </c>
      <c r="K1003" s="63" t="s">
        <v>145</v>
      </c>
      <c r="L1003" s="63" t="s">
        <v>1076</v>
      </c>
      <c r="M1003" s="63" t="s">
        <v>164</v>
      </c>
      <c r="N1003" s="63" t="s">
        <v>1501</v>
      </c>
      <c r="O1003" s="63" t="s">
        <v>1917</v>
      </c>
      <c r="P1003" s="63" t="s">
        <v>1070</v>
      </c>
      <c r="Q1003" s="63">
        <v>13</v>
      </c>
      <c r="R1003" s="63">
        <v>13</v>
      </c>
      <c r="S1003" s="63">
        <v>13</v>
      </c>
      <c r="T1003" s="63">
        <v>13</v>
      </c>
      <c r="U1003" s="63">
        <v>13</v>
      </c>
      <c r="V1003" s="63">
        <v>13</v>
      </c>
      <c r="W1003" s="63">
        <v>13</v>
      </c>
      <c r="X1003" s="63" t="s">
        <v>142</v>
      </c>
      <c r="Y1003" s="63" t="s">
        <v>172</v>
      </c>
      <c r="Z1003" s="63" t="s">
        <v>195</v>
      </c>
      <c r="AA1003" s="63" t="s">
        <v>382</v>
      </c>
      <c r="AB1003" s="63" t="s">
        <v>144</v>
      </c>
      <c r="AC1003" s="63" t="s">
        <v>1915</v>
      </c>
      <c r="AD1003" s="63" t="s">
        <v>1913</v>
      </c>
      <c r="AE1003" s="63" t="s">
        <v>1030</v>
      </c>
    </row>
    <row r="1004" spans="1:31" ht="45" hidden="1">
      <c r="A1004" t="str">
        <f t="shared" si="61"/>
        <v>IARTEExcluído2022</v>
      </c>
      <c r="B1004" t="str">
        <f t="shared" si="62"/>
        <v>IARTEExcluído2023</v>
      </c>
      <c r="C1004" t="str">
        <f t="shared" si="63"/>
        <v>IARTEExcluído2024</v>
      </c>
      <c r="D1004" t="str">
        <f t="shared" si="64"/>
        <v>IARTEExcluído2025</v>
      </c>
      <c r="E1004" t="str">
        <f t="shared" si="64"/>
        <v>IARTEExcluído2026</v>
      </c>
      <c r="F1004" t="str">
        <f t="shared" si="64"/>
        <v>IARTEExcluído2027</v>
      </c>
      <c r="G1004" t="s">
        <v>1913</v>
      </c>
      <c r="H1004" t="s">
        <v>1476</v>
      </c>
      <c r="I1004" s="38" t="str">
        <f>VLOOKUP(J1004,Planilha2!B:C,2,0)</f>
        <v>Excluído</v>
      </c>
      <c r="J1004" s="63" t="s">
        <v>1079</v>
      </c>
      <c r="K1004" s="63" t="s">
        <v>145</v>
      </c>
      <c r="L1004" s="63" t="s">
        <v>1080</v>
      </c>
      <c r="M1004" s="63" t="s">
        <v>164</v>
      </c>
      <c r="N1004" s="63" t="s">
        <v>1501</v>
      </c>
      <c r="O1004" s="63" t="s">
        <v>1515</v>
      </c>
      <c r="P1004" s="63" t="s">
        <v>1082</v>
      </c>
      <c r="Q1004" s="63">
        <v>14</v>
      </c>
      <c r="R1004" s="63">
        <v>14</v>
      </c>
      <c r="S1004" s="63">
        <v>14</v>
      </c>
      <c r="T1004" s="63">
        <v>14</v>
      </c>
      <c r="U1004" s="63">
        <v>14</v>
      </c>
      <c r="V1004" s="63">
        <v>14</v>
      </c>
      <c r="W1004" s="63">
        <v>14</v>
      </c>
      <c r="X1004" s="63" t="s">
        <v>142</v>
      </c>
      <c r="Y1004" s="63" t="s">
        <v>172</v>
      </c>
      <c r="Z1004" s="63" t="s">
        <v>195</v>
      </c>
      <c r="AA1004" s="63" t="s">
        <v>382</v>
      </c>
      <c r="AB1004" s="63" t="s">
        <v>144</v>
      </c>
      <c r="AC1004" s="63" t="s">
        <v>1915</v>
      </c>
      <c r="AD1004" s="63" t="s">
        <v>1913</v>
      </c>
      <c r="AE1004" s="63" t="s">
        <v>1030</v>
      </c>
    </row>
    <row r="1005" spans="1:31" ht="45" hidden="1">
      <c r="A1005" t="str">
        <f t="shared" si="61"/>
        <v>IARTEExcluído2022</v>
      </c>
      <c r="B1005" t="str">
        <f t="shared" si="62"/>
        <v>IARTEExcluído2023</v>
      </c>
      <c r="C1005" t="str">
        <f t="shared" si="63"/>
        <v>IARTEExcluído2024</v>
      </c>
      <c r="D1005" t="str">
        <f t="shared" si="64"/>
        <v>IARTEExcluído2025</v>
      </c>
      <c r="E1005" t="str">
        <f t="shared" si="64"/>
        <v>IARTEExcluído2026</v>
      </c>
      <c r="F1005" t="str">
        <f t="shared" si="64"/>
        <v>IARTEExcluído2027</v>
      </c>
      <c r="G1005" t="s">
        <v>1913</v>
      </c>
      <c r="H1005" t="s">
        <v>1476</v>
      </c>
      <c r="I1005" s="38" t="str">
        <f>VLOOKUP(J1005,Planilha2!B:C,2,0)</f>
        <v>Excluído</v>
      </c>
      <c r="J1005" s="63" t="s">
        <v>1085</v>
      </c>
      <c r="K1005" s="63" t="s">
        <v>145</v>
      </c>
      <c r="L1005" s="63" t="s">
        <v>1086</v>
      </c>
      <c r="M1005" s="63" t="s">
        <v>139</v>
      </c>
      <c r="N1005" s="63" t="s">
        <v>1501</v>
      </c>
      <c r="O1005" s="63" t="s">
        <v>1642</v>
      </c>
      <c r="P1005" s="63" t="s">
        <v>1070</v>
      </c>
      <c r="Q1005" s="63">
        <v>2</v>
      </c>
      <c r="R1005" s="63">
        <v>2</v>
      </c>
      <c r="S1005" s="63">
        <v>2</v>
      </c>
      <c r="T1005" s="63">
        <v>2</v>
      </c>
      <c r="U1005" s="63">
        <v>2</v>
      </c>
      <c r="V1005" s="63">
        <v>2</v>
      </c>
      <c r="W1005" s="63">
        <v>2</v>
      </c>
      <c r="X1005" s="63" t="s">
        <v>363</v>
      </c>
      <c r="Y1005" s="63" t="s">
        <v>172</v>
      </c>
      <c r="Z1005" s="63" t="s">
        <v>195</v>
      </c>
      <c r="AA1005" s="63" t="s">
        <v>382</v>
      </c>
      <c r="AB1005" s="63" t="s">
        <v>144</v>
      </c>
      <c r="AC1005" s="63" t="s">
        <v>1915</v>
      </c>
      <c r="AD1005" s="63" t="s">
        <v>1913</v>
      </c>
      <c r="AE1005" s="63" t="s">
        <v>1030</v>
      </c>
    </row>
    <row r="1006" spans="1:31" ht="45" hidden="1">
      <c r="A1006" t="str">
        <f t="shared" si="61"/>
        <v>IARTEExcluído2022</v>
      </c>
      <c r="B1006" t="str">
        <f t="shared" si="62"/>
        <v>IARTEExcluído2023</v>
      </c>
      <c r="C1006" t="str">
        <f t="shared" si="63"/>
        <v>IARTEExcluído2024</v>
      </c>
      <c r="D1006" t="str">
        <f t="shared" si="64"/>
        <v>IARTEExcluído2025</v>
      </c>
      <c r="E1006" t="str">
        <f t="shared" si="64"/>
        <v>IARTEExcluído2026</v>
      </c>
      <c r="F1006" t="str">
        <f t="shared" si="64"/>
        <v>IARTEExcluído2027</v>
      </c>
      <c r="G1006" t="s">
        <v>1913</v>
      </c>
      <c r="H1006" t="s">
        <v>1476</v>
      </c>
      <c r="I1006" s="38" t="str">
        <f>VLOOKUP(J1006,Planilha2!B:C,2,0)</f>
        <v>Excluído</v>
      </c>
      <c r="J1006" s="63" t="s">
        <v>1090</v>
      </c>
      <c r="K1006" s="63" t="s">
        <v>145</v>
      </c>
      <c r="L1006" s="63" t="s">
        <v>1091</v>
      </c>
      <c r="M1006" s="63" t="s">
        <v>139</v>
      </c>
      <c r="N1006" s="63" t="s">
        <v>1501</v>
      </c>
      <c r="O1006" s="63" t="s">
        <v>1517</v>
      </c>
      <c r="P1006" s="63" t="s">
        <v>1070</v>
      </c>
      <c r="Q1006" s="63">
        <v>17</v>
      </c>
      <c r="R1006" s="63">
        <v>21</v>
      </c>
      <c r="S1006" s="63">
        <v>23</v>
      </c>
      <c r="T1006" s="63">
        <v>24</v>
      </c>
      <c r="U1006" s="63">
        <v>25</v>
      </c>
      <c r="V1006" s="63">
        <v>25</v>
      </c>
      <c r="W1006" s="63">
        <v>25</v>
      </c>
      <c r="X1006" s="63" t="s">
        <v>142</v>
      </c>
      <c r="Y1006" s="63" t="s">
        <v>172</v>
      </c>
      <c r="Z1006" s="63" t="s">
        <v>195</v>
      </c>
      <c r="AA1006" s="63" t="s">
        <v>382</v>
      </c>
      <c r="AB1006" s="63" t="s">
        <v>144</v>
      </c>
      <c r="AC1006" s="63" t="s">
        <v>1915</v>
      </c>
      <c r="AD1006" s="63" t="s">
        <v>1913</v>
      </c>
      <c r="AE1006" s="63" t="s">
        <v>1030</v>
      </c>
    </row>
    <row r="1007" spans="1:31" ht="45" hidden="1">
      <c r="A1007" t="str">
        <f t="shared" si="61"/>
        <v>IARTEExcluído2022</v>
      </c>
      <c r="B1007" t="str">
        <f t="shared" si="62"/>
        <v>IARTEExcluído2023</v>
      </c>
      <c r="C1007" t="str">
        <f t="shared" si="63"/>
        <v>IARTEExcluído2024</v>
      </c>
      <c r="D1007" t="str">
        <f t="shared" si="64"/>
        <v>IARTEExcluído2025</v>
      </c>
      <c r="E1007" t="str">
        <f t="shared" si="64"/>
        <v>IARTEExcluído2026</v>
      </c>
      <c r="F1007" t="str">
        <f t="shared" si="64"/>
        <v>IARTEExcluído2027</v>
      </c>
      <c r="G1007" t="s">
        <v>1913</v>
      </c>
      <c r="H1007" t="s">
        <v>1476</v>
      </c>
      <c r="I1007" s="38" t="str">
        <f>VLOOKUP(J1007,Planilha2!B:C,2,0)</f>
        <v>Excluído</v>
      </c>
      <c r="J1007" s="63" t="s">
        <v>1095</v>
      </c>
      <c r="K1007" s="63" t="s">
        <v>145</v>
      </c>
      <c r="L1007" s="63" t="s">
        <v>1096</v>
      </c>
      <c r="M1007" s="63" t="s">
        <v>139</v>
      </c>
      <c r="N1007" s="63" t="s">
        <v>1501</v>
      </c>
      <c r="O1007" s="63" t="s">
        <v>1518</v>
      </c>
      <c r="P1007" s="63" t="s">
        <v>1070</v>
      </c>
      <c r="Q1007" s="63">
        <v>4</v>
      </c>
      <c r="R1007" s="63">
        <v>5</v>
      </c>
      <c r="S1007" s="63">
        <v>5</v>
      </c>
      <c r="T1007" s="63">
        <v>7</v>
      </c>
      <c r="U1007" s="63">
        <v>8</v>
      </c>
      <c r="V1007" s="63">
        <v>8</v>
      </c>
      <c r="W1007" s="63">
        <v>8</v>
      </c>
      <c r="X1007" s="63" t="s">
        <v>142</v>
      </c>
      <c r="Y1007" s="63" t="s">
        <v>172</v>
      </c>
      <c r="Z1007" s="63" t="s">
        <v>195</v>
      </c>
      <c r="AA1007" s="63" t="s">
        <v>382</v>
      </c>
      <c r="AB1007" s="63" t="s">
        <v>144</v>
      </c>
      <c r="AC1007" s="63" t="s">
        <v>1915</v>
      </c>
      <c r="AD1007" s="63" t="s">
        <v>1913</v>
      </c>
      <c r="AE1007" s="63" t="s">
        <v>1030</v>
      </c>
    </row>
    <row r="1008" spans="1:31" ht="45" hidden="1">
      <c r="A1008" t="str">
        <f t="shared" si="61"/>
        <v>IARTEEC092022</v>
      </c>
      <c r="B1008" t="str">
        <f t="shared" si="62"/>
        <v>IARTEEC092023</v>
      </c>
      <c r="C1008" t="str">
        <f t="shared" si="63"/>
        <v>IARTEEC092024</v>
      </c>
      <c r="D1008" t="str">
        <f t="shared" si="64"/>
        <v>IARTEEC092025</v>
      </c>
      <c r="E1008" t="str">
        <f t="shared" si="64"/>
        <v>IARTEEC092026</v>
      </c>
      <c r="F1008" t="str">
        <f t="shared" si="64"/>
        <v>IARTEEC092027</v>
      </c>
      <c r="G1008" t="s">
        <v>1913</v>
      </c>
      <c r="H1008" t="s">
        <v>1519</v>
      </c>
      <c r="I1008" s="38" t="str">
        <f>VLOOKUP(J1008,Planilha2!B:C,2,0)</f>
        <v>EC09</v>
      </c>
      <c r="J1008" s="63" t="s">
        <v>1878</v>
      </c>
      <c r="K1008" s="63" t="s">
        <v>165</v>
      </c>
      <c r="L1008" s="63" t="s">
        <v>419</v>
      </c>
      <c r="M1008" s="63" t="s">
        <v>381</v>
      </c>
      <c r="N1008" s="63" t="s">
        <v>385</v>
      </c>
      <c r="O1008" s="63" t="s">
        <v>1521</v>
      </c>
      <c r="P1008" s="63" t="s">
        <v>44</v>
      </c>
      <c r="Q1008" s="63">
        <v>76</v>
      </c>
      <c r="R1008" s="63">
        <v>76</v>
      </c>
      <c r="S1008" s="63">
        <v>77.33</v>
      </c>
      <c r="T1008" s="63">
        <v>77.33</v>
      </c>
      <c r="U1008" s="63">
        <v>78.66</v>
      </c>
      <c r="V1008" s="63">
        <v>78.66</v>
      </c>
      <c r="W1008" s="63">
        <v>80</v>
      </c>
      <c r="X1008" s="63" t="s">
        <v>142</v>
      </c>
      <c r="Y1008" s="63" t="s">
        <v>172</v>
      </c>
      <c r="Z1008" s="63" t="s">
        <v>1441</v>
      </c>
      <c r="AA1008" s="63" t="s">
        <v>382</v>
      </c>
      <c r="AB1008" s="63"/>
      <c r="AC1008" s="63"/>
      <c r="AD1008" s="63" t="s">
        <v>1913</v>
      </c>
      <c r="AE1008" s="63" t="s">
        <v>377</v>
      </c>
    </row>
    <row r="1009" spans="1:31" ht="45" hidden="1">
      <c r="A1009" t="str">
        <f t="shared" si="61"/>
        <v>IARTEEC102022</v>
      </c>
      <c r="B1009" t="str">
        <f t="shared" si="62"/>
        <v>IARTEEC102023</v>
      </c>
      <c r="C1009" t="str">
        <f t="shared" si="63"/>
        <v>IARTEEC102024</v>
      </c>
      <c r="D1009" t="str">
        <f t="shared" si="64"/>
        <v>IARTEEC102025</v>
      </c>
      <c r="E1009" t="str">
        <f t="shared" si="64"/>
        <v>IARTEEC102026</v>
      </c>
      <c r="F1009" t="str">
        <f t="shared" si="64"/>
        <v>IARTEEC102027</v>
      </c>
      <c r="G1009" t="s">
        <v>1913</v>
      </c>
      <c r="H1009" t="s">
        <v>1519</v>
      </c>
      <c r="I1009" s="38" t="str">
        <f>VLOOKUP(J1009,Planilha2!B:C,2,0)</f>
        <v>EC10</v>
      </c>
      <c r="J1009" s="63" t="s">
        <v>1880</v>
      </c>
      <c r="K1009" s="63" t="s">
        <v>165</v>
      </c>
      <c r="L1009" s="63" t="s">
        <v>422</v>
      </c>
      <c r="M1009" s="63" t="s">
        <v>381</v>
      </c>
      <c r="N1009" s="63" t="s">
        <v>385</v>
      </c>
      <c r="O1009" s="63" t="s">
        <v>1526</v>
      </c>
      <c r="P1009" s="63" t="s">
        <v>44</v>
      </c>
      <c r="Q1009" s="63">
        <v>43.33</v>
      </c>
      <c r="R1009" s="63">
        <v>43.33</v>
      </c>
      <c r="S1009" s="63">
        <v>50</v>
      </c>
      <c r="T1009" s="63">
        <v>50</v>
      </c>
      <c r="U1009" s="63">
        <v>50</v>
      </c>
      <c r="V1009" s="63">
        <v>60</v>
      </c>
      <c r="W1009" s="63">
        <v>60</v>
      </c>
      <c r="X1009" s="63" t="s">
        <v>363</v>
      </c>
      <c r="Y1009" s="63" t="s">
        <v>172</v>
      </c>
      <c r="Z1009" s="63" t="s">
        <v>1441</v>
      </c>
      <c r="AA1009" s="63" t="s">
        <v>382</v>
      </c>
      <c r="AB1009" s="63"/>
      <c r="AC1009" s="63"/>
      <c r="AD1009" s="63" t="s">
        <v>1913</v>
      </c>
      <c r="AE1009" s="63" t="s">
        <v>377</v>
      </c>
    </row>
    <row r="1010" spans="1:31" ht="45" hidden="1">
      <c r="A1010" t="str">
        <f t="shared" si="61"/>
        <v>IARTEEC082022</v>
      </c>
      <c r="B1010" t="str">
        <f t="shared" si="62"/>
        <v>IARTEEC082023</v>
      </c>
      <c r="C1010" t="str">
        <f t="shared" si="63"/>
        <v>IARTEEC082024</v>
      </c>
      <c r="D1010" t="str">
        <f t="shared" si="64"/>
        <v>IARTEEC082025</v>
      </c>
      <c r="E1010" t="str">
        <f t="shared" si="64"/>
        <v>IARTEEC082026</v>
      </c>
      <c r="F1010" t="str">
        <f t="shared" si="64"/>
        <v>IARTEEC082027</v>
      </c>
      <c r="G1010" t="s">
        <v>1913</v>
      </c>
      <c r="H1010" t="s">
        <v>1519</v>
      </c>
      <c r="I1010" s="38" t="str">
        <f>VLOOKUP(J1010,Planilha2!B:C,2,0)</f>
        <v>EC08</v>
      </c>
      <c r="J1010" s="63" t="s">
        <v>415</v>
      </c>
      <c r="K1010" s="63" t="s">
        <v>145</v>
      </c>
      <c r="L1010" s="63" t="s">
        <v>1528</v>
      </c>
      <c r="M1010" s="63" t="s">
        <v>381</v>
      </c>
      <c r="N1010" s="63" t="s">
        <v>1529</v>
      </c>
      <c r="O1010" s="63" t="s">
        <v>1588</v>
      </c>
      <c r="P1010" s="63" t="s">
        <v>44</v>
      </c>
      <c r="Q1010" s="63">
        <v>100</v>
      </c>
      <c r="R1010" s="63">
        <v>100</v>
      </c>
      <c r="S1010" s="63">
        <v>100</v>
      </c>
      <c r="T1010" s="63">
        <v>100</v>
      </c>
      <c r="U1010" s="63">
        <v>100</v>
      </c>
      <c r="V1010" s="63">
        <v>100</v>
      </c>
      <c r="W1010" s="63">
        <v>100</v>
      </c>
      <c r="X1010" s="63" t="s">
        <v>171</v>
      </c>
      <c r="Y1010" s="63" t="s">
        <v>172</v>
      </c>
      <c r="Z1010" s="63" t="s">
        <v>1441</v>
      </c>
      <c r="AA1010" s="63" t="s">
        <v>382</v>
      </c>
      <c r="AB1010" s="63"/>
      <c r="AC1010" s="63"/>
      <c r="AD1010" s="63" t="s">
        <v>1913</v>
      </c>
      <c r="AE1010" s="63" t="s">
        <v>377</v>
      </c>
    </row>
    <row r="1011" spans="1:31" ht="45" hidden="1">
      <c r="A1011" t="str">
        <f t="shared" si="61"/>
        <v>IARTEEC282022</v>
      </c>
      <c r="B1011" t="str">
        <f t="shared" si="62"/>
        <v>IARTEEC282023</v>
      </c>
      <c r="C1011" t="str">
        <f t="shared" si="63"/>
        <v>IARTEEC282024</v>
      </c>
      <c r="D1011" t="str">
        <f t="shared" si="64"/>
        <v>IARTEEC282025</v>
      </c>
      <c r="E1011" t="str">
        <f t="shared" si="64"/>
        <v>IARTEEC282026</v>
      </c>
      <c r="F1011" t="str">
        <f t="shared" si="64"/>
        <v>IARTEEC282027</v>
      </c>
      <c r="G1011" t="s">
        <v>1913</v>
      </c>
      <c r="H1011" t="s">
        <v>1519</v>
      </c>
      <c r="I1011" s="38" t="str">
        <f>VLOOKUP(J1011,Planilha2!B:C,2,0)</f>
        <v>EC28</v>
      </c>
      <c r="J1011" s="63" t="s">
        <v>503</v>
      </c>
      <c r="K1011" s="63" t="s">
        <v>165</v>
      </c>
      <c r="L1011" s="63" t="s">
        <v>504</v>
      </c>
      <c r="M1011" s="63" t="s">
        <v>381</v>
      </c>
      <c r="N1011" s="63" t="s">
        <v>1530</v>
      </c>
      <c r="O1011" s="63" t="s">
        <v>1589</v>
      </c>
      <c r="P1011" s="63" t="s">
        <v>44</v>
      </c>
      <c r="Q1011" s="63">
        <v>100</v>
      </c>
      <c r="R1011" s="63">
        <v>100</v>
      </c>
      <c r="S1011" s="63">
        <v>100</v>
      </c>
      <c r="T1011" s="63">
        <v>100</v>
      </c>
      <c r="U1011" s="63">
        <v>100</v>
      </c>
      <c r="V1011" s="63">
        <v>100</v>
      </c>
      <c r="W1011" s="63">
        <v>100</v>
      </c>
      <c r="X1011" s="63" t="s">
        <v>171</v>
      </c>
      <c r="Y1011" s="63" t="s">
        <v>172</v>
      </c>
      <c r="Z1011" s="63" t="s">
        <v>1441</v>
      </c>
      <c r="AA1011" s="63" t="s">
        <v>382</v>
      </c>
      <c r="AB1011" s="63"/>
      <c r="AC1011" s="63"/>
      <c r="AD1011" s="63" t="s">
        <v>1913</v>
      </c>
      <c r="AE1011" s="63" t="s">
        <v>377</v>
      </c>
    </row>
    <row r="1012" spans="1:31" ht="45" hidden="1">
      <c r="A1012" t="str">
        <f t="shared" si="61"/>
        <v>IARTEEC052022</v>
      </c>
      <c r="B1012" t="str">
        <f t="shared" si="62"/>
        <v>IARTEEC052023</v>
      </c>
      <c r="C1012" t="str">
        <f t="shared" si="63"/>
        <v>IARTEEC052024</v>
      </c>
      <c r="D1012" t="str">
        <f t="shared" si="64"/>
        <v>IARTEEC052025</v>
      </c>
      <c r="E1012" t="str">
        <f t="shared" si="64"/>
        <v>IARTEEC052026</v>
      </c>
      <c r="F1012" t="str">
        <f t="shared" si="64"/>
        <v>IARTEEC052027</v>
      </c>
      <c r="G1012" t="s">
        <v>1913</v>
      </c>
      <c r="H1012" t="s">
        <v>1519</v>
      </c>
      <c r="I1012" s="38" t="str">
        <f>VLOOKUP(J1012,Planilha2!B:C,2,0)</f>
        <v>EC05</v>
      </c>
      <c r="J1012" s="63" t="s">
        <v>1729</v>
      </c>
      <c r="K1012" s="63" t="s">
        <v>165</v>
      </c>
      <c r="L1012" s="63" t="s">
        <v>1730</v>
      </c>
      <c r="M1012" s="63" t="s">
        <v>164</v>
      </c>
      <c r="N1012" s="63" t="s">
        <v>1529</v>
      </c>
      <c r="O1012" s="63" t="s">
        <v>1881</v>
      </c>
      <c r="P1012" s="63" t="s">
        <v>309</v>
      </c>
      <c r="Q1012" s="63">
        <v>16</v>
      </c>
      <c r="R1012" s="63">
        <v>20</v>
      </c>
      <c r="S1012" s="63">
        <v>20</v>
      </c>
      <c r="T1012" s="63">
        <v>20</v>
      </c>
      <c r="U1012" s="63">
        <v>20</v>
      </c>
      <c r="V1012" s="63">
        <v>20</v>
      </c>
      <c r="W1012" s="63">
        <v>20</v>
      </c>
      <c r="X1012" s="63" t="s">
        <v>171</v>
      </c>
      <c r="Y1012" s="63" t="s">
        <v>172</v>
      </c>
      <c r="Z1012" s="63" t="s">
        <v>1441</v>
      </c>
      <c r="AA1012" s="63" t="s">
        <v>382</v>
      </c>
      <c r="AB1012" s="63"/>
      <c r="AC1012" s="63"/>
      <c r="AD1012" s="63" t="s">
        <v>1913</v>
      </c>
      <c r="AE1012" s="63" t="s">
        <v>377</v>
      </c>
    </row>
    <row r="1013" spans="1:31" ht="45" hidden="1">
      <c r="A1013" t="str">
        <f t="shared" si="61"/>
        <v>IARTEEC072022</v>
      </c>
      <c r="B1013" t="str">
        <f t="shared" si="62"/>
        <v>IARTEEC072023</v>
      </c>
      <c r="C1013" t="str">
        <f t="shared" si="63"/>
        <v>IARTEEC072024</v>
      </c>
      <c r="D1013" t="str">
        <f t="shared" si="64"/>
        <v>IARTEEC072025</v>
      </c>
      <c r="E1013" t="str">
        <f t="shared" si="64"/>
        <v>IARTEEC072026</v>
      </c>
      <c r="F1013" t="str">
        <f t="shared" si="64"/>
        <v>IARTEEC072027</v>
      </c>
      <c r="G1013" t="s">
        <v>1913</v>
      </c>
      <c r="H1013" t="s">
        <v>1519</v>
      </c>
      <c r="I1013" s="38" t="str">
        <f>VLOOKUP(J1013,Planilha2!B:C,2,0)</f>
        <v>EC07</v>
      </c>
      <c r="J1013" s="63" t="s">
        <v>1534</v>
      </c>
      <c r="K1013" s="63" t="s">
        <v>165</v>
      </c>
      <c r="L1013" s="63" t="s">
        <v>1535</v>
      </c>
      <c r="M1013" s="63" t="s">
        <v>381</v>
      </c>
      <c r="N1013" s="63" t="s">
        <v>1529</v>
      </c>
      <c r="O1013" s="63" t="s">
        <v>1590</v>
      </c>
      <c r="P1013" s="63" t="s">
        <v>44</v>
      </c>
      <c r="Q1013" s="63">
        <v>0</v>
      </c>
      <c r="R1013" s="63">
        <v>100</v>
      </c>
      <c r="S1013" s="114">
        <v>100</v>
      </c>
      <c r="T1013" s="63">
        <v>100</v>
      </c>
      <c r="U1013" s="63">
        <v>100</v>
      </c>
      <c r="V1013" s="63">
        <v>100</v>
      </c>
      <c r="W1013" s="63">
        <v>100</v>
      </c>
      <c r="X1013" s="63" t="s">
        <v>171</v>
      </c>
      <c r="Y1013" s="63" t="s">
        <v>172</v>
      </c>
      <c r="Z1013" s="63" t="s">
        <v>1441</v>
      </c>
      <c r="AA1013" s="63" t="s">
        <v>382</v>
      </c>
      <c r="AB1013" s="63"/>
      <c r="AC1013" s="63"/>
      <c r="AD1013" s="63" t="s">
        <v>1913</v>
      </c>
      <c r="AE1013" s="63" t="s">
        <v>377</v>
      </c>
    </row>
    <row r="1014" spans="1:31" ht="45" hidden="1">
      <c r="A1014" t="str">
        <f t="shared" si="61"/>
        <v>IARTEEC332022</v>
      </c>
      <c r="B1014" t="str">
        <f t="shared" si="62"/>
        <v>IARTEEC332023</v>
      </c>
      <c r="C1014" t="str">
        <f t="shared" si="63"/>
        <v>IARTEEC332024</v>
      </c>
      <c r="D1014" t="str">
        <f t="shared" si="64"/>
        <v>IARTEEC332025</v>
      </c>
      <c r="E1014" t="str">
        <f t="shared" si="64"/>
        <v>IARTEEC332026</v>
      </c>
      <c r="F1014" t="str">
        <f t="shared" si="64"/>
        <v>IARTEEC332027</v>
      </c>
      <c r="G1014" t="s">
        <v>1913</v>
      </c>
      <c r="H1014" t="s">
        <v>1519</v>
      </c>
      <c r="I1014" s="38" t="str">
        <f>VLOOKUP(J1014,Planilha2!B:C,2,0)</f>
        <v>EC33</v>
      </c>
      <c r="J1014" s="63" t="s">
        <v>527</v>
      </c>
      <c r="K1014" s="63" t="s">
        <v>165</v>
      </c>
      <c r="L1014" s="63" t="s">
        <v>528</v>
      </c>
      <c r="M1014" s="63" t="s">
        <v>164</v>
      </c>
      <c r="N1014" s="63" t="s">
        <v>1529</v>
      </c>
      <c r="O1014" s="63" t="s">
        <v>1652</v>
      </c>
      <c r="P1014" s="63" t="s">
        <v>530</v>
      </c>
      <c r="Q1014" s="63">
        <v>2</v>
      </c>
      <c r="R1014" s="63">
        <v>2</v>
      </c>
      <c r="S1014" s="63">
        <v>3</v>
      </c>
      <c r="T1014" s="63">
        <v>4</v>
      </c>
      <c r="U1014" s="63">
        <v>4</v>
      </c>
      <c r="V1014" s="63">
        <v>5</v>
      </c>
      <c r="W1014" s="63">
        <v>5</v>
      </c>
      <c r="X1014" s="63" t="s">
        <v>363</v>
      </c>
      <c r="Y1014" s="63" t="s">
        <v>172</v>
      </c>
      <c r="Z1014" s="63" t="s">
        <v>1441</v>
      </c>
      <c r="AA1014" s="63" t="s">
        <v>382</v>
      </c>
      <c r="AB1014" s="63"/>
      <c r="AC1014" s="63"/>
      <c r="AD1014" s="63" t="s">
        <v>1914</v>
      </c>
      <c r="AE1014" s="63" t="s">
        <v>377</v>
      </c>
    </row>
    <row r="1015" spans="1:31" ht="45" hidden="1">
      <c r="A1015" t="str">
        <f t="shared" si="61"/>
        <v>IARTEGP012022</v>
      </c>
      <c r="B1015" t="str">
        <f t="shared" si="62"/>
        <v>IARTEGP012023</v>
      </c>
      <c r="C1015" t="str">
        <f t="shared" si="63"/>
        <v>IARTEGP012024</v>
      </c>
      <c r="D1015" t="str">
        <f t="shared" si="64"/>
        <v>IARTEGP012025</v>
      </c>
      <c r="E1015" t="str">
        <f t="shared" si="64"/>
        <v>IARTEGP012026</v>
      </c>
      <c r="F1015" t="str">
        <f t="shared" si="64"/>
        <v>IARTEGP012027</v>
      </c>
      <c r="G1015" t="s">
        <v>1913</v>
      </c>
      <c r="H1015" t="s">
        <v>1536</v>
      </c>
      <c r="I1015" s="38" t="str">
        <f>VLOOKUP(J1015,Planilha2!B:C,2,0)</f>
        <v>GP01</v>
      </c>
      <c r="J1015" s="63" t="s">
        <v>552</v>
      </c>
      <c r="K1015" s="63" t="s">
        <v>145</v>
      </c>
      <c r="L1015" s="63" t="s">
        <v>1537</v>
      </c>
      <c r="M1015" s="63" t="s">
        <v>139</v>
      </c>
      <c r="N1015" s="58" t="s">
        <v>558</v>
      </c>
      <c r="O1015" s="63" t="s">
        <v>1538</v>
      </c>
      <c r="P1015" s="63" t="s">
        <v>44</v>
      </c>
      <c r="Q1015" s="131">
        <v>44335</v>
      </c>
      <c r="R1015" s="63">
        <v>20.5</v>
      </c>
      <c r="S1015" s="63">
        <v>21.5</v>
      </c>
      <c r="T1015" s="63">
        <v>22.5</v>
      </c>
      <c r="U1015" s="63">
        <v>24.5</v>
      </c>
      <c r="V1015" s="63">
        <v>26.5</v>
      </c>
      <c r="W1015" s="63">
        <v>28.5</v>
      </c>
      <c r="X1015" s="63" t="s">
        <v>171</v>
      </c>
      <c r="Y1015" s="63" t="s">
        <v>195</v>
      </c>
      <c r="Z1015" s="63" t="s">
        <v>172</v>
      </c>
      <c r="AA1015" s="63" t="s">
        <v>555</v>
      </c>
      <c r="AB1015" s="63" t="s">
        <v>144</v>
      </c>
      <c r="AC1015" s="63"/>
      <c r="AD1015" s="63" t="s">
        <v>558</v>
      </c>
      <c r="AE1015" s="63" t="s">
        <v>551</v>
      </c>
    </row>
    <row r="1016" spans="1:31" ht="45" hidden="1">
      <c r="A1016" t="str">
        <f t="shared" si="61"/>
        <v>IARTEGP022022</v>
      </c>
      <c r="B1016" t="str">
        <f t="shared" si="62"/>
        <v>IARTEGP022023</v>
      </c>
      <c r="C1016" t="str">
        <f t="shared" si="63"/>
        <v>IARTEGP022024</v>
      </c>
      <c r="D1016" t="str">
        <f t="shared" si="64"/>
        <v>IARTEGP022025</v>
      </c>
      <c r="E1016" t="str">
        <f t="shared" si="64"/>
        <v>IARTEGP022026</v>
      </c>
      <c r="F1016" t="str">
        <f t="shared" si="64"/>
        <v>IARTEGP022027</v>
      </c>
      <c r="G1016" t="s">
        <v>1913</v>
      </c>
      <c r="H1016" t="s">
        <v>1536</v>
      </c>
      <c r="I1016" s="38" t="str">
        <f>VLOOKUP(J1016,Planilha2!B:C,2,0)</f>
        <v>GP02</v>
      </c>
      <c r="J1016" s="63" t="s">
        <v>560</v>
      </c>
      <c r="K1016" s="63" t="s">
        <v>165</v>
      </c>
      <c r="L1016" s="63" t="s">
        <v>1539</v>
      </c>
      <c r="M1016" s="63" t="s">
        <v>139</v>
      </c>
      <c r="N1016" s="58" t="s">
        <v>558</v>
      </c>
      <c r="O1016" s="63" t="s">
        <v>1654</v>
      </c>
      <c r="P1016" s="63" t="s">
        <v>44</v>
      </c>
      <c r="Q1016" s="63">
        <v>89.52</v>
      </c>
      <c r="R1016" s="63">
        <v>89.52</v>
      </c>
      <c r="S1016" s="63">
        <v>89.52</v>
      </c>
      <c r="T1016" s="63">
        <v>89.52</v>
      </c>
      <c r="U1016" s="63">
        <v>89.52</v>
      </c>
      <c r="V1016" s="63">
        <v>89.52</v>
      </c>
      <c r="W1016" s="63">
        <v>89.52</v>
      </c>
      <c r="X1016" s="63" t="s">
        <v>142</v>
      </c>
      <c r="Y1016" s="63" t="s">
        <v>195</v>
      </c>
      <c r="Z1016" s="63"/>
      <c r="AA1016" s="63" t="s">
        <v>1733</v>
      </c>
      <c r="AB1016" s="63" t="s">
        <v>144</v>
      </c>
      <c r="AC1016" s="63"/>
      <c r="AD1016" s="63" t="s">
        <v>1913</v>
      </c>
      <c r="AE1016" s="63" t="s">
        <v>551</v>
      </c>
    </row>
    <row r="1017" spans="1:31" ht="45" hidden="1">
      <c r="A1017" t="str">
        <f t="shared" si="61"/>
        <v>IARTEGP032022</v>
      </c>
      <c r="B1017" t="str">
        <f t="shared" si="62"/>
        <v>IARTEGP032023</v>
      </c>
      <c r="C1017" t="str">
        <f t="shared" si="63"/>
        <v>IARTEGP032024</v>
      </c>
      <c r="D1017" t="str">
        <f t="shared" si="64"/>
        <v>IARTEGP032025</v>
      </c>
      <c r="E1017" t="str">
        <f t="shared" si="64"/>
        <v>IARTEGP032026</v>
      </c>
      <c r="F1017" t="str">
        <f t="shared" si="64"/>
        <v>IARTEGP032027</v>
      </c>
      <c r="G1017" t="s">
        <v>1913</v>
      </c>
      <c r="H1017" t="s">
        <v>1536</v>
      </c>
      <c r="I1017" s="38" t="str">
        <f>VLOOKUP(J1017,Planilha2!B:C,2,0)</f>
        <v>GP03</v>
      </c>
      <c r="J1017" s="63" t="s">
        <v>567</v>
      </c>
      <c r="K1017" s="63" t="s">
        <v>145</v>
      </c>
      <c r="L1017" s="63"/>
      <c r="M1017" s="63" t="s">
        <v>139</v>
      </c>
      <c r="N1017" s="58" t="s">
        <v>558</v>
      </c>
      <c r="O1017" s="63" t="s">
        <v>1592</v>
      </c>
      <c r="P1017" s="63" t="s">
        <v>569</v>
      </c>
      <c r="Q1017" s="63">
        <v>76</v>
      </c>
      <c r="R1017" s="63">
        <v>76</v>
      </c>
      <c r="S1017" s="63">
        <v>77</v>
      </c>
      <c r="T1017" s="63">
        <v>78</v>
      </c>
      <c r="U1017" s="63">
        <v>79</v>
      </c>
      <c r="V1017" s="63">
        <v>80</v>
      </c>
      <c r="W1017" s="63">
        <v>81</v>
      </c>
      <c r="X1017" s="63" t="s">
        <v>363</v>
      </c>
      <c r="Y1017" s="63" t="s">
        <v>172</v>
      </c>
      <c r="Z1017" s="63" t="s">
        <v>195</v>
      </c>
      <c r="AA1017" s="63" t="s">
        <v>570</v>
      </c>
      <c r="AB1017" s="63" t="s">
        <v>144</v>
      </c>
      <c r="AC1017" s="63"/>
      <c r="AD1017" s="63" t="s">
        <v>1913</v>
      </c>
      <c r="AE1017" s="63" t="s">
        <v>551</v>
      </c>
    </row>
    <row r="1018" spans="1:31" ht="45" hidden="1">
      <c r="A1018" t="str">
        <f t="shared" si="61"/>
        <v>IARTEGP042022</v>
      </c>
      <c r="B1018" t="str">
        <f t="shared" si="62"/>
        <v>IARTEGP042023</v>
      </c>
      <c r="C1018" t="str">
        <f t="shared" si="63"/>
        <v>IARTEGP042024</v>
      </c>
      <c r="D1018" t="str">
        <f t="shared" si="64"/>
        <v>IARTEGP042025</v>
      </c>
      <c r="E1018" t="str">
        <f t="shared" si="64"/>
        <v>IARTEGP042026</v>
      </c>
      <c r="F1018" t="str">
        <f t="shared" si="64"/>
        <v>IARTEGP042027</v>
      </c>
      <c r="G1018" t="s">
        <v>1913</v>
      </c>
      <c r="H1018" t="s">
        <v>1536</v>
      </c>
      <c r="I1018" s="38" t="str">
        <f>VLOOKUP(J1018,Planilha2!B:C,2,0)</f>
        <v>GP04</v>
      </c>
      <c r="J1018" s="63" t="s">
        <v>574</v>
      </c>
      <c r="K1018" s="63" t="s">
        <v>165</v>
      </c>
      <c r="L1018" s="63"/>
      <c r="M1018" s="58" t="s">
        <v>164</v>
      </c>
      <c r="N1018" s="58" t="s">
        <v>558</v>
      </c>
      <c r="O1018" s="63"/>
      <c r="P1018" s="63" t="s">
        <v>44</v>
      </c>
      <c r="Q1018" s="63"/>
      <c r="R1018" s="63"/>
      <c r="S1018" s="63"/>
      <c r="T1018" s="63"/>
      <c r="U1018" s="63"/>
      <c r="V1018" s="63"/>
      <c r="W1018" s="63"/>
      <c r="X1018" s="63"/>
      <c r="Y1018" s="63"/>
      <c r="Z1018" s="63"/>
      <c r="AA1018" s="63" t="s">
        <v>1541</v>
      </c>
      <c r="AB1018" s="63"/>
      <c r="AC1018" s="63"/>
      <c r="AD1018" s="63"/>
      <c r="AE1018" s="63" t="s">
        <v>551</v>
      </c>
    </row>
    <row r="1019" spans="1:31" ht="45" hidden="1">
      <c r="A1019" t="str">
        <f t="shared" si="61"/>
        <v>IARTEGP052022</v>
      </c>
      <c r="B1019" t="str">
        <f t="shared" si="62"/>
        <v>IARTEGP052023</v>
      </c>
      <c r="C1019" t="str">
        <f t="shared" si="63"/>
        <v>IARTEGP052024</v>
      </c>
      <c r="D1019" t="str">
        <f t="shared" si="64"/>
        <v>IARTEGP052025</v>
      </c>
      <c r="E1019" t="str">
        <f t="shared" si="64"/>
        <v>IARTEGP052026</v>
      </c>
      <c r="F1019" t="str">
        <f t="shared" si="64"/>
        <v>IARTEGP052027</v>
      </c>
      <c r="G1019" t="s">
        <v>1913</v>
      </c>
      <c r="H1019" t="s">
        <v>1536</v>
      </c>
      <c r="I1019" s="38" t="str">
        <f>VLOOKUP(J1019,Planilha2!B:C,2,0)</f>
        <v>GP05</v>
      </c>
      <c r="J1019" s="63" t="s">
        <v>577</v>
      </c>
      <c r="K1019" s="63" t="s">
        <v>165</v>
      </c>
      <c r="L1019" s="63"/>
      <c r="M1019" s="58" t="s">
        <v>164</v>
      </c>
      <c r="N1019" s="58" t="s">
        <v>558</v>
      </c>
      <c r="O1019" s="63"/>
      <c r="P1019" s="63" t="s">
        <v>44</v>
      </c>
      <c r="Q1019" s="63"/>
      <c r="R1019" s="63"/>
      <c r="S1019" s="63"/>
      <c r="T1019" s="63"/>
      <c r="U1019" s="63"/>
      <c r="V1019" s="63"/>
      <c r="W1019" s="63"/>
      <c r="X1019" s="63"/>
      <c r="Y1019" s="63"/>
      <c r="Z1019" s="63"/>
      <c r="AA1019" s="63" t="s">
        <v>1542</v>
      </c>
      <c r="AB1019" s="63"/>
      <c r="AC1019" s="63"/>
      <c r="AD1019" s="63"/>
      <c r="AE1019" s="63" t="s">
        <v>551</v>
      </c>
    </row>
    <row r="1020" spans="1:31" ht="45" hidden="1">
      <c r="A1020" t="str">
        <f t="shared" si="61"/>
        <v>IARTEGP062022</v>
      </c>
      <c r="B1020" t="str">
        <f t="shared" si="62"/>
        <v>IARTEGP062023</v>
      </c>
      <c r="C1020" t="str">
        <f t="shared" si="63"/>
        <v>IARTEGP062024</v>
      </c>
      <c r="D1020" t="str">
        <f t="shared" si="64"/>
        <v>IARTEGP062025</v>
      </c>
      <c r="E1020" t="str">
        <f t="shared" si="64"/>
        <v>IARTEGP062026</v>
      </c>
      <c r="F1020" t="str">
        <f t="shared" si="64"/>
        <v>IARTEGP062027</v>
      </c>
      <c r="G1020" t="s">
        <v>1913</v>
      </c>
      <c r="H1020" t="s">
        <v>1536</v>
      </c>
      <c r="I1020" s="38" t="str">
        <f>VLOOKUP(J1020,Planilha2!B:C,2,0)</f>
        <v>GP06</v>
      </c>
      <c r="J1020" s="63" t="s">
        <v>579</v>
      </c>
      <c r="K1020" s="63" t="s">
        <v>165</v>
      </c>
      <c r="L1020" s="63"/>
      <c r="M1020" s="58" t="s">
        <v>164</v>
      </c>
      <c r="N1020" s="58" t="s">
        <v>558</v>
      </c>
      <c r="O1020" s="63" t="s">
        <v>1543</v>
      </c>
      <c r="P1020" s="63" t="s">
        <v>44</v>
      </c>
      <c r="Q1020" s="63">
        <v>4.3899999999999997</v>
      </c>
      <c r="R1020" s="63">
        <v>4.4000000000000004</v>
      </c>
      <c r="S1020" s="63">
        <v>4.5</v>
      </c>
      <c r="T1020" s="63">
        <v>4.5999999999999996</v>
      </c>
      <c r="U1020" s="63">
        <v>4.7</v>
      </c>
      <c r="V1020" s="63">
        <v>4.8</v>
      </c>
      <c r="W1020" s="63">
        <v>4.8</v>
      </c>
      <c r="X1020" s="63" t="s">
        <v>142</v>
      </c>
      <c r="Y1020" s="63" t="s">
        <v>172</v>
      </c>
      <c r="Z1020" s="63"/>
      <c r="AA1020" s="63" t="s">
        <v>555</v>
      </c>
      <c r="AB1020" s="63" t="s">
        <v>144</v>
      </c>
      <c r="AC1020" s="63"/>
      <c r="AD1020" s="63" t="s">
        <v>1913</v>
      </c>
      <c r="AE1020" s="63" t="s">
        <v>551</v>
      </c>
    </row>
    <row r="1021" spans="1:31" ht="45" hidden="1">
      <c r="A1021" t="str">
        <f t="shared" si="61"/>
        <v>IARTEGP072022</v>
      </c>
      <c r="B1021" t="str">
        <f t="shared" si="62"/>
        <v>IARTEGP072023</v>
      </c>
      <c r="C1021" t="str">
        <f t="shared" si="63"/>
        <v>IARTEGP072024</v>
      </c>
      <c r="D1021" t="str">
        <f t="shared" si="64"/>
        <v>IARTEGP072025</v>
      </c>
      <c r="E1021" t="str">
        <f t="shared" si="64"/>
        <v>IARTEGP072026</v>
      </c>
      <c r="F1021" t="str">
        <f t="shared" si="64"/>
        <v>IARTEGP072027</v>
      </c>
      <c r="G1021" t="s">
        <v>1913</v>
      </c>
      <c r="H1021" t="s">
        <v>1536</v>
      </c>
      <c r="I1021" s="38" t="str">
        <f>VLOOKUP(J1021,Planilha2!B:C,2,0)</f>
        <v>GP07</v>
      </c>
      <c r="J1021" s="63" t="s">
        <v>583</v>
      </c>
      <c r="K1021" s="63" t="s">
        <v>165</v>
      </c>
      <c r="L1021" s="63"/>
      <c r="M1021" s="58" t="s">
        <v>164</v>
      </c>
      <c r="N1021" s="58" t="s">
        <v>558</v>
      </c>
      <c r="O1021" s="63" t="s">
        <v>1667</v>
      </c>
      <c r="P1021" s="63" t="s">
        <v>44</v>
      </c>
      <c r="Q1021" s="63">
        <v>2</v>
      </c>
      <c r="R1021" s="63">
        <v>2</v>
      </c>
      <c r="S1021" s="63">
        <v>2</v>
      </c>
      <c r="T1021" s="63">
        <v>2</v>
      </c>
      <c r="U1021" s="63">
        <v>2</v>
      </c>
      <c r="V1021" s="63">
        <v>2</v>
      </c>
      <c r="W1021" s="63">
        <v>2</v>
      </c>
      <c r="X1021" s="63" t="s">
        <v>171</v>
      </c>
      <c r="Y1021" s="63" t="s">
        <v>172</v>
      </c>
      <c r="Z1021" s="63"/>
      <c r="AA1021" s="63" t="s">
        <v>555</v>
      </c>
      <c r="AB1021" s="63" t="s">
        <v>144</v>
      </c>
      <c r="AC1021" s="63"/>
      <c r="AD1021" s="63" t="s">
        <v>1913</v>
      </c>
      <c r="AE1021" s="63" t="s">
        <v>551</v>
      </c>
    </row>
    <row r="1022" spans="1:31" ht="60" hidden="1">
      <c r="A1022" t="str">
        <f t="shared" si="61"/>
        <v>IARTEI012022</v>
      </c>
      <c r="B1022" t="str">
        <f t="shared" si="62"/>
        <v>IARTEI012023</v>
      </c>
      <c r="C1022" t="str">
        <f t="shared" si="63"/>
        <v>IARTEI012024</v>
      </c>
      <c r="D1022" t="str">
        <f t="shared" si="64"/>
        <v>IARTEI012025</v>
      </c>
      <c r="E1022" t="str">
        <f t="shared" si="64"/>
        <v>IARTEI012026</v>
      </c>
      <c r="F1022" t="str">
        <f t="shared" si="64"/>
        <v>IARTEI012027</v>
      </c>
      <c r="G1022" t="s">
        <v>1913</v>
      </c>
      <c r="H1022" t="s">
        <v>1545</v>
      </c>
      <c r="I1022" s="38" t="str">
        <f>VLOOKUP(J1022,Planilha2!B:C,2,0)</f>
        <v>I01</v>
      </c>
      <c r="J1022" s="63" t="s">
        <v>923</v>
      </c>
      <c r="K1022" s="63" t="s">
        <v>145</v>
      </c>
      <c r="L1022" s="63" t="s">
        <v>924</v>
      </c>
      <c r="M1022" s="63" t="s">
        <v>926</v>
      </c>
      <c r="N1022" s="58" t="s">
        <v>164</v>
      </c>
      <c r="O1022" s="63" t="s">
        <v>1546</v>
      </c>
      <c r="P1022" s="63" t="s">
        <v>749</v>
      </c>
      <c r="Q1022" s="63">
        <v>0</v>
      </c>
      <c r="R1022" s="63">
        <v>1</v>
      </c>
      <c r="S1022" s="63">
        <v>1</v>
      </c>
      <c r="T1022" s="63">
        <v>1</v>
      </c>
      <c r="U1022" s="63">
        <v>2</v>
      </c>
      <c r="V1022" s="63">
        <v>2</v>
      </c>
      <c r="W1022" s="63">
        <v>2</v>
      </c>
      <c r="X1022" s="63" t="s">
        <v>142</v>
      </c>
      <c r="Y1022" s="63" t="s">
        <v>172</v>
      </c>
      <c r="Z1022" s="63" t="s">
        <v>195</v>
      </c>
      <c r="AA1022" s="63" t="s">
        <v>1735</v>
      </c>
      <c r="AB1022" s="63" t="s">
        <v>144</v>
      </c>
      <c r="AC1022" s="63" t="s">
        <v>1915</v>
      </c>
      <c r="AD1022" s="63" t="s">
        <v>1918</v>
      </c>
      <c r="AE1022" s="63" t="s">
        <v>922</v>
      </c>
    </row>
    <row r="1023" spans="1:31" ht="60" hidden="1">
      <c r="A1023" t="str">
        <f t="shared" si="61"/>
        <v>IARTEI022022</v>
      </c>
      <c r="B1023" t="str">
        <f t="shared" si="62"/>
        <v>IARTEI022023</v>
      </c>
      <c r="C1023" t="str">
        <f t="shared" si="63"/>
        <v>IARTEI022024</v>
      </c>
      <c r="D1023" t="str">
        <f t="shared" si="64"/>
        <v>IARTEI022025</v>
      </c>
      <c r="E1023" t="str">
        <f t="shared" si="64"/>
        <v>IARTEI022026</v>
      </c>
      <c r="F1023" t="str">
        <f t="shared" si="64"/>
        <v>IARTEI022027</v>
      </c>
      <c r="G1023" t="s">
        <v>1913</v>
      </c>
      <c r="H1023" t="s">
        <v>1545</v>
      </c>
      <c r="I1023" s="38" t="str">
        <f>VLOOKUP(J1023,Planilha2!B:C,2,0)</f>
        <v>I02</v>
      </c>
      <c r="J1023" s="63" t="s">
        <v>931</v>
      </c>
      <c r="K1023" s="63" t="s">
        <v>145</v>
      </c>
      <c r="L1023" s="63" t="s">
        <v>932</v>
      </c>
      <c r="M1023" s="63" t="s">
        <v>926</v>
      </c>
      <c r="N1023" s="58" t="s">
        <v>164</v>
      </c>
      <c r="O1023" s="63" t="s">
        <v>1548</v>
      </c>
      <c r="P1023" s="63" t="s">
        <v>749</v>
      </c>
      <c r="Q1023" s="63">
        <v>3</v>
      </c>
      <c r="R1023" s="63">
        <v>3</v>
      </c>
      <c r="S1023" s="63">
        <v>3</v>
      </c>
      <c r="T1023" s="63">
        <v>3</v>
      </c>
      <c r="U1023" s="63">
        <v>4</v>
      </c>
      <c r="V1023" s="63">
        <v>4</v>
      </c>
      <c r="W1023" s="63">
        <v>4</v>
      </c>
      <c r="X1023" s="63" t="s">
        <v>142</v>
      </c>
      <c r="Y1023" s="63" t="s">
        <v>172</v>
      </c>
      <c r="Z1023" s="63" t="s">
        <v>195</v>
      </c>
      <c r="AA1023" s="63" t="s">
        <v>1735</v>
      </c>
      <c r="AB1023" s="63" t="s">
        <v>144</v>
      </c>
      <c r="AC1023" s="63" t="s">
        <v>1915</v>
      </c>
      <c r="AD1023" s="63" t="s">
        <v>1918</v>
      </c>
      <c r="AE1023" s="63" t="s">
        <v>922</v>
      </c>
    </row>
    <row r="1024" spans="1:31" ht="60" hidden="1">
      <c r="A1024" t="str">
        <f t="shared" si="61"/>
        <v>IARTEI052022</v>
      </c>
      <c r="B1024" t="str">
        <f t="shared" si="62"/>
        <v>IARTEI052023</v>
      </c>
      <c r="C1024" t="str">
        <f t="shared" si="63"/>
        <v>IARTEI052024</v>
      </c>
      <c r="D1024" t="str">
        <f t="shared" si="64"/>
        <v>IARTEI052025</v>
      </c>
      <c r="E1024" t="str">
        <f t="shared" si="64"/>
        <v>IARTEI052026</v>
      </c>
      <c r="F1024" t="str">
        <f t="shared" si="64"/>
        <v>IARTEI052027</v>
      </c>
      <c r="G1024" t="s">
        <v>1913</v>
      </c>
      <c r="H1024" t="s">
        <v>1545</v>
      </c>
      <c r="I1024" s="38" t="str">
        <f>VLOOKUP(J1024,Planilha2!B:C,2,0)</f>
        <v>I05</v>
      </c>
      <c r="J1024" s="63" t="s">
        <v>948</v>
      </c>
      <c r="K1024" s="63" t="s">
        <v>145</v>
      </c>
      <c r="L1024" s="63" t="s">
        <v>949</v>
      </c>
      <c r="M1024" s="63" t="s">
        <v>926</v>
      </c>
      <c r="N1024" s="58" t="s">
        <v>164</v>
      </c>
      <c r="O1024" s="63" t="s">
        <v>1549</v>
      </c>
      <c r="P1024" s="63" t="s">
        <v>749</v>
      </c>
      <c r="Q1024" s="63">
        <v>0</v>
      </c>
      <c r="R1024" s="63">
        <v>0</v>
      </c>
      <c r="S1024" s="63">
        <v>0</v>
      </c>
      <c r="T1024" s="63">
        <v>0</v>
      </c>
      <c r="U1024" s="63">
        <v>0</v>
      </c>
      <c r="V1024" s="63">
        <v>0</v>
      </c>
      <c r="W1024" s="63">
        <v>0</v>
      </c>
      <c r="X1024" s="63" t="s">
        <v>142</v>
      </c>
      <c r="Y1024" s="63" t="s">
        <v>172</v>
      </c>
      <c r="Z1024" s="63" t="s">
        <v>195</v>
      </c>
      <c r="AA1024" s="63" t="s">
        <v>1735</v>
      </c>
      <c r="AB1024" s="63" t="s">
        <v>144</v>
      </c>
      <c r="AC1024" s="63"/>
      <c r="AD1024" s="63" t="s">
        <v>1918</v>
      </c>
      <c r="AE1024" s="63" t="s">
        <v>922</v>
      </c>
    </row>
    <row r="1025" spans="1:31" ht="60" hidden="1">
      <c r="A1025" t="str">
        <f t="shared" si="61"/>
        <v>IARTEI062022</v>
      </c>
      <c r="B1025" t="str">
        <f t="shared" si="62"/>
        <v>IARTEI062023</v>
      </c>
      <c r="C1025" t="str">
        <f t="shared" si="63"/>
        <v>IARTEI062024</v>
      </c>
      <c r="D1025" t="str">
        <f t="shared" si="64"/>
        <v>IARTEI062025</v>
      </c>
      <c r="E1025" t="str">
        <f t="shared" si="64"/>
        <v>IARTEI062026</v>
      </c>
      <c r="F1025" t="str">
        <f t="shared" si="64"/>
        <v>IARTEI062027</v>
      </c>
      <c r="G1025" t="s">
        <v>1913</v>
      </c>
      <c r="H1025" t="s">
        <v>1545</v>
      </c>
      <c r="I1025" s="38" t="str">
        <f>VLOOKUP(J1025,Planilha2!B:C,2,0)</f>
        <v>I06</v>
      </c>
      <c r="J1025" s="63" t="s">
        <v>954</v>
      </c>
      <c r="K1025" s="63" t="s">
        <v>145</v>
      </c>
      <c r="L1025" s="63" t="s">
        <v>955</v>
      </c>
      <c r="M1025" s="63" t="s">
        <v>926</v>
      </c>
      <c r="N1025" s="58" t="s">
        <v>164</v>
      </c>
      <c r="O1025" s="63" t="s">
        <v>1660</v>
      </c>
      <c r="P1025" s="63" t="s">
        <v>749</v>
      </c>
      <c r="Q1025" s="63">
        <v>0</v>
      </c>
      <c r="R1025" s="63">
        <v>0</v>
      </c>
      <c r="S1025" s="63">
        <v>0</v>
      </c>
      <c r="T1025" s="63">
        <v>0</v>
      </c>
      <c r="U1025" s="63">
        <v>0</v>
      </c>
      <c r="V1025" s="63">
        <v>0</v>
      </c>
      <c r="W1025" s="63">
        <v>0</v>
      </c>
      <c r="X1025" s="63" t="s">
        <v>363</v>
      </c>
      <c r="Y1025" s="63" t="s">
        <v>172</v>
      </c>
      <c r="Z1025" s="63" t="s">
        <v>195</v>
      </c>
      <c r="AA1025" s="63" t="s">
        <v>1735</v>
      </c>
      <c r="AB1025" s="63" t="s">
        <v>144</v>
      </c>
      <c r="AC1025" s="63"/>
      <c r="AD1025" s="63" t="s">
        <v>1918</v>
      </c>
      <c r="AE1025" s="63" t="s">
        <v>922</v>
      </c>
    </row>
    <row r="1026" spans="1:31" ht="60" hidden="1">
      <c r="A1026" t="str">
        <f t="shared" si="61"/>
        <v>IARTEI072022</v>
      </c>
      <c r="B1026" t="str">
        <f t="shared" si="62"/>
        <v>IARTEI072023</v>
      </c>
      <c r="C1026" t="str">
        <f t="shared" si="63"/>
        <v>IARTEI072024</v>
      </c>
      <c r="D1026" t="str">
        <f t="shared" si="64"/>
        <v>IARTEI072025</v>
      </c>
      <c r="E1026" t="str">
        <f t="shared" si="64"/>
        <v>IARTEI072026</v>
      </c>
      <c r="F1026" t="str">
        <f t="shared" si="64"/>
        <v>IARTEI072027</v>
      </c>
      <c r="G1026" t="s">
        <v>1913</v>
      </c>
      <c r="H1026" t="s">
        <v>1545</v>
      </c>
      <c r="I1026" s="38" t="str">
        <f>VLOOKUP(J1026,Planilha2!B:C,2,0)</f>
        <v>I07</v>
      </c>
      <c r="J1026" s="63" t="s">
        <v>958</v>
      </c>
      <c r="K1026" s="63" t="s">
        <v>145</v>
      </c>
      <c r="L1026" s="63" t="s">
        <v>959</v>
      </c>
      <c r="M1026" s="63" t="s">
        <v>926</v>
      </c>
      <c r="N1026" s="58" t="s">
        <v>164</v>
      </c>
      <c r="O1026" s="63" t="s">
        <v>1552</v>
      </c>
      <c r="P1026" s="63" t="s">
        <v>749</v>
      </c>
      <c r="Q1026" s="63">
        <v>0</v>
      </c>
      <c r="R1026" s="63">
        <v>0</v>
      </c>
      <c r="S1026" s="63">
        <v>0</v>
      </c>
      <c r="T1026" s="63">
        <v>0</v>
      </c>
      <c r="U1026" s="63">
        <v>1</v>
      </c>
      <c r="V1026" s="63">
        <v>1</v>
      </c>
      <c r="W1026" s="63">
        <v>1</v>
      </c>
      <c r="X1026" s="63" t="s">
        <v>142</v>
      </c>
      <c r="Y1026" s="63" t="s">
        <v>172</v>
      </c>
      <c r="Z1026" s="63" t="s">
        <v>195</v>
      </c>
      <c r="AA1026" s="63" t="s">
        <v>1735</v>
      </c>
      <c r="AB1026" s="63" t="s">
        <v>144</v>
      </c>
      <c r="AC1026" s="63" t="s">
        <v>1915</v>
      </c>
      <c r="AD1026" s="63" t="s">
        <v>1918</v>
      </c>
      <c r="AE1026" s="63" t="s">
        <v>922</v>
      </c>
    </row>
    <row r="1027" spans="1:31" ht="60" hidden="1">
      <c r="A1027" t="str">
        <f t="shared" si="61"/>
        <v>IARTEI082022</v>
      </c>
      <c r="B1027" t="str">
        <f t="shared" si="62"/>
        <v>IARTEI082023</v>
      </c>
      <c r="C1027" t="str">
        <f t="shared" si="63"/>
        <v>IARTEI082024</v>
      </c>
      <c r="D1027" t="str">
        <f t="shared" si="64"/>
        <v>IARTEI082025</v>
      </c>
      <c r="E1027" t="str">
        <f t="shared" si="64"/>
        <v>IARTEI082026</v>
      </c>
      <c r="F1027" t="str">
        <f t="shared" si="64"/>
        <v>IARTEI082027</v>
      </c>
      <c r="G1027" t="s">
        <v>1913</v>
      </c>
      <c r="H1027" t="s">
        <v>1545</v>
      </c>
      <c r="I1027" s="38" t="str">
        <f>VLOOKUP(J1027,Planilha2!B:C,2,0)</f>
        <v>I08</v>
      </c>
      <c r="J1027" s="63" t="s">
        <v>964</v>
      </c>
      <c r="K1027" s="63" t="s">
        <v>145</v>
      </c>
      <c r="L1027" s="63" t="s">
        <v>965</v>
      </c>
      <c r="M1027" s="63" t="s">
        <v>926</v>
      </c>
      <c r="N1027" s="58" t="s">
        <v>164</v>
      </c>
      <c r="O1027" s="63" t="s">
        <v>1553</v>
      </c>
      <c r="P1027" s="63" t="s">
        <v>749</v>
      </c>
      <c r="Q1027" s="63">
        <v>1</v>
      </c>
      <c r="R1027" s="63">
        <v>1</v>
      </c>
      <c r="S1027" s="63">
        <v>2</v>
      </c>
      <c r="T1027" s="63">
        <v>1</v>
      </c>
      <c r="U1027" s="63">
        <v>3</v>
      </c>
      <c r="V1027" s="63">
        <v>2</v>
      </c>
      <c r="W1027" s="63">
        <v>3</v>
      </c>
      <c r="X1027" s="63" t="s">
        <v>142</v>
      </c>
      <c r="Y1027" s="63" t="s">
        <v>172</v>
      </c>
      <c r="Z1027" s="63" t="s">
        <v>195</v>
      </c>
      <c r="AA1027" s="63" t="s">
        <v>1735</v>
      </c>
      <c r="AB1027" s="63" t="s">
        <v>144</v>
      </c>
      <c r="AC1027" s="63" t="s">
        <v>1915</v>
      </c>
      <c r="AD1027" s="63" t="s">
        <v>1918</v>
      </c>
      <c r="AE1027" s="63" t="s">
        <v>922</v>
      </c>
    </row>
    <row r="1028" spans="1:31" ht="60" hidden="1">
      <c r="A1028" t="str">
        <f t="shared" ref="A1028:A1091" si="65">$G1028&amp;$I1028&amp;R$1</f>
        <v>IARTEI122022</v>
      </c>
      <c r="B1028" t="str">
        <f t="shared" ref="B1028:B1091" si="66">$G1028&amp;$I1028&amp;S$1</f>
        <v>IARTEI122023</v>
      </c>
      <c r="C1028" t="str">
        <f t="shared" ref="C1028:C1091" si="67">$G1028&amp;$I1028&amp;T$1</f>
        <v>IARTEI122024</v>
      </c>
      <c r="D1028" t="str">
        <f t="shared" ref="D1028:F1091" si="68">$G1028&amp;$I1028&amp;U$1</f>
        <v>IARTEI122025</v>
      </c>
      <c r="E1028" t="str">
        <f t="shared" si="68"/>
        <v>IARTEI122026</v>
      </c>
      <c r="F1028" t="str">
        <f t="shared" si="68"/>
        <v>IARTEI122027</v>
      </c>
      <c r="G1028" t="s">
        <v>1913</v>
      </c>
      <c r="H1028" t="s">
        <v>1545</v>
      </c>
      <c r="I1028" s="38" t="str">
        <f>VLOOKUP(J1028,Planilha2!B:C,2,0)</f>
        <v>I12</v>
      </c>
      <c r="J1028" s="63" t="s">
        <v>980</v>
      </c>
      <c r="K1028" s="63" t="s">
        <v>145</v>
      </c>
      <c r="L1028" s="63" t="s">
        <v>1912</v>
      </c>
      <c r="M1028" s="63" t="s">
        <v>983</v>
      </c>
      <c r="N1028" s="58" t="s">
        <v>164</v>
      </c>
      <c r="O1028" s="63" t="s">
        <v>1595</v>
      </c>
      <c r="P1028" s="63" t="s">
        <v>44</v>
      </c>
      <c r="Q1028" s="63">
        <v>8.64</v>
      </c>
      <c r="R1028" s="63">
        <v>8.64</v>
      </c>
      <c r="S1028" s="63">
        <v>8.64</v>
      </c>
      <c r="T1028" s="63">
        <v>10</v>
      </c>
      <c r="U1028" s="63">
        <v>10</v>
      </c>
      <c r="V1028" s="63">
        <v>10</v>
      </c>
      <c r="W1028" s="63">
        <v>10</v>
      </c>
      <c r="X1028" s="63" t="s">
        <v>142</v>
      </c>
      <c r="Y1028" s="63" t="s">
        <v>172</v>
      </c>
      <c r="Z1028" s="63" t="s">
        <v>195</v>
      </c>
      <c r="AA1028" s="63" t="s">
        <v>1735</v>
      </c>
      <c r="AB1028" s="63" t="s">
        <v>144</v>
      </c>
      <c r="AC1028" s="63" t="s">
        <v>1915</v>
      </c>
      <c r="AD1028" s="63" t="s">
        <v>1918</v>
      </c>
      <c r="AE1028" s="63" t="s">
        <v>922</v>
      </c>
    </row>
    <row r="1029" spans="1:31" ht="60" hidden="1">
      <c r="A1029" t="str">
        <f t="shared" si="65"/>
        <v>IARTEI132022</v>
      </c>
      <c r="B1029" t="str">
        <f t="shared" si="66"/>
        <v>IARTEI132023</v>
      </c>
      <c r="C1029" t="str">
        <f t="shared" si="67"/>
        <v>IARTEI132024</v>
      </c>
      <c r="D1029" t="str">
        <f t="shared" si="68"/>
        <v>IARTEI132025</v>
      </c>
      <c r="E1029" t="str">
        <f t="shared" si="68"/>
        <v>IARTEI132026</v>
      </c>
      <c r="F1029" t="str">
        <f t="shared" si="68"/>
        <v>IARTEI132027</v>
      </c>
      <c r="G1029" t="s">
        <v>1913</v>
      </c>
      <c r="H1029" t="s">
        <v>1545</v>
      </c>
      <c r="I1029" s="38" t="str">
        <f>VLOOKUP(J1029,Planilha2!B:C,2,0)</f>
        <v>I13</v>
      </c>
      <c r="J1029" s="63" t="s">
        <v>985</v>
      </c>
      <c r="K1029" s="63" t="s">
        <v>145</v>
      </c>
      <c r="L1029" s="63" t="s">
        <v>986</v>
      </c>
      <c r="M1029" s="63" t="s">
        <v>988</v>
      </c>
      <c r="N1029" s="63" t="s">
        <v>164</v>
      </c>
      <c r="O1029" s="63" t="s">
        <v>1555</v>
      </c>
      <c r="P1029" s="63" t="s">
        <v>44</v>
      </c>
      <c r="Q1029" s="63">
        <v>-30.77</v>
      </c>
      <c r="R1029" s="63">
        <v>0</v>
      </c>
      <c r="S1029" s="63">
        <v>0</v>
      </c>
      <c r="T1029" s="63">
        <v>0</v>
      </c>
      <c r="U1029" s="63">
        <v>5</v>
      </c>
      <c r="V1029" s="63">
        <v>5</v>
      </c>
      <c r="W1029" s="63">
        <v>5</v>
      </c>
      <c r="X1029" s="63" t="s">
        <v>363</v>
      </c>
      <c r="Y1029" s="63" t="s">
        <v>172</v>
      </c>
      <c r="Z1029" s="63" t="s">
        <v>1919</v>
      </c>
      <c r="AA1029" s="63" t="s">
        <v>1735</v>
      </c>
      <c r="AB1029" s="63" t="s">
        <v>144</v>
      </c>
      <c r="AC1029" s="63" t="s">
        <v>1915</v>
      </c>
      <c r="AD1029" s="63" t="s">
        <v>1918</v>
      </c>
      <c r="AE1029" s="63" t="s">
        <v>922</v>
      </c>
    </row>
    <row r="1030" spans="1:31" ht="45" hidden="1">
      <c r="A1030" t="str">
        <f t="shared" si="65"/>
        <v>IBTECG072022</v>
      </c>
      <c r="B1030" t="str">
        <f t="shared" si="66"/>
        <v>IBTECG072023</v>
      </c>
      <c r="C1030" t="str">
        <f t="shared" si="67"/>
        <v>IBTECG072024</v>
      </c>
      <c r="D1030" t="str">
        <f t="shared" si="68"/>
        <v>IBTECG072025</v>
      </c>
      <c r="E1030" t="str">
        <f t="shared" si="68"/>
        <v>IBTECG072026</v>
      </c>
      <c r="F1030" t="str">
        <f t="shared" si="68"/>
        <v>IBTECG072027</v>
      </c>
      <c r="G1030" t="s">
        <v>1920</v>
      </c>
      <c r="H1030" t="s">
        <v>1429</v>
      </c>
      <c r="I1030" s="38" t="str">
        <f>VLOOKUP(J1030,Planilha2!B:C,2,0)</f>
        <v>G07</v>
      </c>
      <c r="J1030" s="63" t="s">
        <v>1430</v>
      </c>
      <c r="K1030" s="63" t="s">
        <v>145</v>
      </c>
      <c r="L1030" s="63" t="s">
        <v>1669</v>
      </c>
      <c r="M1030" s="63" t="s">
        <v>715</v>
      </c>
      <c r="N1030" s="63" t="s">
        <v>1431</v>
      </c>
      <c r="O1030" s="63" t="s">
        <v>1432</v>
      </c>
      <c r="P1030" s="63" t="s">
        <v>44</v>
      </c>
      <c r="Q1030" s="132">
        <v>0.2</v>
      </c>
      <c r="R1030" s="133">
        <v>0.2</v>
      </c>
      <c r="S1030" s="133">
        <v>0.2</v>
      </c>
      <c r="T1030" s="134">
        <v>0.25</v>
      </c>
      <c r="U1030" s="134">
        <v>0.3</v>
      </c>
      <c r="V1030" s="134">
        <v>0.35</v>
      </c>
      <c r="W1030" s="134">
        <v>0.4</v>
      </c>
      <c r="X1030" s="63" t="s">
        <v>363</v>
      </c>
      <c r="Y1030" s="63" t="s">
        <v>172</v>
      </c>
      <c r="Z1030" s="63" t="s">
        <v>1441</v>
      </c>
      <c r="AA1030" s="63" t="s">
        <v>382</v>
      </c>
      <c r="AB1030" s="63" t="s">
        <v>144</v>
      </c>
      <c r="AC1030" s="63"/>
      <c r="AD1030" s="63" t="s">
        <v>1921</v>
      </c>
      <c r="AE1030" s="63" t="s">
        <v>1672</v>
      </c>
    </row>
    <row r="1031" spans="1:31" ht="60" hidden="1">
      <c r="A1031" t="str">
        <f t="shared" si="65"/>
        <v>IBTECG012022</v>
      </c>
      <c r="B1031" t="str">
        <f t="shared" si="66"/>
        <v>IBTECG012023</v>
      </c>
      <c r="C1031" t="str">
        <f t="shared" si="67"/>
        <v>IBTECG012024</v>
      </c>
      <c r="D1031" t="str">
        <f t="shared" si="68"/>
        <v>IBTECG012025</v>
      </c>
      <c r="E1031" t="str">
        <f t="shared" si="68"/>
        <v>IBTECG012026</v>
      </c>
      <c r="F1031" t="str">
        <f t="shared" si="68"/>
        <v>IBTECG012027</v>
      </c>
      <c r="G1031" t="s">
        <v>1920</v>
      </c>
      <c r="H1031" t="s">
        <v>1429</v>
      </c>
      <c r="I1031" s="38" t="str">
        <f>VLOOKUP(J1031,Planilha2!B:C,2,0)</f>
        <v>G01</v>
      </c>
      <c r="J1031" s="63" t="s">
        <v>41</v>
      </c>
      <c r="K1031" s="63" t="s">
        <v>145</v>
      </c>
      <c r="L1031" s="63" t="s">
        <v>1872</v>
      </c>
      <c r="M1031" s="63" t="s">
        <v>715</v>
      </c>
      <c r="N1031" s="63" t="s">
        <v>1431</v>
      </c>
      <c r="O1031" s="63" t="s">
        <v>1435</v>
      </c>
      <c r="P1031" s="63" t="s">
        <v>44</v>
      </c>
      <c r="Q1031" s="132">
        <v>0.71840000000000004</v>
      </c>
      <c r="R1031" s="134">
        <v>0.72</v>
      </c>
      <c r="S1031" s="134">
        <v>0.75</v>
      </c>
      <c r="T1031" s="134">
        <v>0.77</v>
      </c>
      <c r="U1031" s="134">
        <v>0.78</v>
      </c>
      <c r="V1031" s="134">
        <v>0.79</v>
      </c>
      <c r="W1031" s="134">
        <v>0.8</v>
      </c>
      <c r="X1031" s="63" t="s">
        <v>363</v>
      </c>
      <c r="Y1031" s="63" t="s">
        <v>172</v>
      </c>
      <c r="Z1031" s="63" t="s">
        <v>1441</v>
      </c>
      <c r="AA1031" s="63" t="s">
        <v>382</v>
      </c>
      <c r="AB1031" s="63" t="s">
        <v>144</v>
      </c>
      <c r="AC1031" s="63"/>
      <c r="AD1031" s="63" t="s">
        <v>1921</v>
      </c>
      <c r="AE1031" s="63" t="s">
        <v>1672</v>
      </c>
    </row>
    <row r="1032" spans="1:31" ht="45" hidden="1">
      <c r="A1032" t="str">
        <f t="shared" si="65"/>
        <v>IBTECG022022</v>
      </c>
      <c r="B1032" t="str">
        <f t="shared" si="66"/>
        <v>IBTECG022023</v>
      </c>
      <c r="C1032" t="str">
        <f t="shared" si="67"/>
        <v>IBTECG022024</v>
      </c>
      <c r="D1032" t="str">
        <f t="shared" si="68"/>
        <v>IBTECG022025</v>
      </c>
      <c r="E1032" t="str">
        <f t="shared" si="68"/>
        <v>IBTECG022026</v>
      </c>
      <c r="F1032" t="str">
        <f t="shared" si="68"/>
        <v>IBTECG022027</v>
      </c>
      <c r="G1032" t="s">
        <v>1920</v>
      </c>
      <c r="H1032" t="s">
        <v>1429</v>
      </c>
      <c r="I1032" s="38" t="str">
        <f>VLOOKUP(J1032,Planilha2!B:C,2,0)</f>
        <v>G02</v>
      </c>
      <c r="J1032" s="63" t="s">
        <v>1675</v>
      </c>
      <c r="K1032" s="63" t="s">
        <v>145</v>
      </c>
      <c r="L1032" s="63"/>
      <c r="M1032" s="63" t="s">
        <v>717</v>
      </c>
      <c r="N1032" s="63" t="s">
        <v>1431</v>
      </c>
      <c r="O1032" s="63" t="s">
        <v>1561</v>
      </c>
      <c r="P1032" s="63" t="s">
        <v>44</v>
      </c>
      <c r="Q1032" s="132">
        <v>6.25E-2</v>
      </c>
      <c r="R1032" s="132">
        <v>6.25E-2</v>
      </c>
      <c r="S1032" s="132">
        <v>6.25E-2</v>
      </c>
      <c r="T1032" s="135" t="s">
        <v>1922</v>
      </c>
      <c r="U1032" s="134">
        <v>0.05</v>
      </c>
      <c r="V1032" s="136">
        <v>0.04</v>
      </c>
      <c r="W1032" s="134">
        <v>0.03</v>
      </c>
      <c r="X1032" s="63" t="s">
        <v>363</v>
      </c>
      <c r="Y1032" s="63" t="s">
        <v>172</v>
      </c>
      <c r="Z1032" s="63" t="s">
        <v>1441</v>
      </c>
      <c r="AA1032" s="63" t="s">
        <v>382</v>
      </c>
      <c r="AB1032" s="63" t="s">
        <v>144</v>
      </c>
      <c r="AC1032" s="63"/>
      <c r="AD1032" s="63" t="s">
        <v>1921</v>
      </c>
      <c r="AE1032" s="63" t="s">
        <v>1672</v>
      </c>
    </row>
    <row r="1033" spans="1:31" ht="45" hidden="1">
      <c r="A1033" t="str">
        <f t="shared" si="65"/>
        <v>IBTECG032022</v>
      </c>
      <c r="B1033" t="str">
        <f t="shared" si="66"/>
        <v>IBTECG032023</v>
      </c>
      <c r="C1033" t="str">
        <f t="shared" si="67"/>
        <v>IBTECG032024</v>
      </c>
      <c r="D1033" t="str">
        <f t="shared" si="68"/>
        <v>IBTECG032025</v>
      </c>
      <c r="E1033" t="str">
        <f t="shared" si="68"/>
        <v>IBTECG032026</v>
      </c>
      <c r="F1033" t="str">
        <f t="shared" si="68"/>
        <v>IBTECG032027</v>
      </c>
      <c r="G1033" t="s">
        <v>1920</v>
      </c>
      <c r="H1033" t="s">
        <v>1429</v>
      </c>
      <c r="I1033" s="38" t="str">
        <f>VLOOKUP(J1033,Planilha2!B:C,2,0)</f>
        <v>G03</v>
      </c>
      <c r="J1033" s="63" t="s">
        <v>1677</v>
      </c>
      <c r="K1033" s="63" t="s">
        <v>165</v>
      </c>
      <c r="L1033" s="115" t="s">
        <v>1439</v>
      </c>
      <c r="M1033" s="63" t="s">
        <v>717</v>
      </c>
      <c r="N1033" s="63" t="s">
        <v>1431</v>
      </c>
      <c r="O1033" s="63" t="s">
        <v>1440</v>
      </c>
      <c r="P1033" s="63" t="s">
        <v>44</v>
      </c>
      <c r="Q1033" s="137">
        <v>0</v>
      </c>
      <c r="R1033" s="112">
        <v>0</v>
      </c>
      <c r="S1033" s="112">
        <v>0</v>
      </c>
      <c r="T1033" s="112">
        <v>0</v>
      </c>
      <c r="U1033" s="112">
        <v>0</v>
      </c>
      <c r="V1033" s="112">
        <v>0</v>
      </c>
      <c r="W1033" s="112">
        <v>0</v>
      </c>
      <c r="X1033" s="63" t="s">
        <v>363</v>
      </c>
      <c r="Y1033" s="63" t="s">
        <v>172</v>
      </c>
      <c r="Z1033" s="63" t="s">
        <v>1441</v>
      </c>
      <c r="AA1033" s="63" t="s">
        <v>382</v>
      </c>
      <c r="AB1033" s="63" t="s">
        <v>144</v>
      </c>
      <c r="AC1033" s="63"/>
      <c r="AD1033" s="63" t="s">
        <v>1921</v>
      </c>
      <c r="AE1033" s="63" t="s">
        <v>1672</v>
      </c>
    </row>
    <row r="1034" spans="1:31" ht="45" hidden="1">
      <c r="A1034" t="str">
        <f t="shared" si="65"/>
        <v>IBTECG042022</v>
      </c>
      <c r="B1034" t="str">
        <f t="shared" si="66"/>
        <v>IBTECG042023</v>
      </c>
      <c r="C1034" t="str">
        <f t="shared" si="67"/>
        <v>IBTECG042024</v>
      </c>
      <c r="D1034" t="str">
        <f t="shared" si="68"/>
        <v>IBTECG042025</v>
      </c>
      <c r="E1034" t="str">
        <f t="shared" si="68"/>
        <v>IBTECG042026</v>
      </c>
      <c r="F1034" t="str">
        <f t="shared" si="68"/>
        <v>IBTECG042027</v>
      </c>
      <c r="G1034" t="s">
        <v>1920</v>
      </c>
      <c r="H1034" t="s">
        <v>1429</v>
      </c>
      <c r="I1034" s="38" t="str">
        <f>VLOOKUP(J1034,Planilha2!B:C,2,0)</f>
        <v>G04</v>
      </c>
      <c r="J1034" s="63" t="s">
        <v>1679</v>
      </c>
      <c r="K1034" s="63" t="s">
        <v>145</v>
      </c>
      <c r="L1034" s="63"/>
      <c r="M1034" s="63" t="s">
        <v>717</v>
      </c>
      <c r="N1034" s="63" t="s">
        <v>1431</v>
      </c>
      <c r="O1034" s="63" t="s">
        <v>1566</v>
      </c>
      <c r="P1034" s="63" t="s">
        <v>44</v>
      </c>
      <c r="Q1034" s="132">
        <v>0.74360000000000004</v>
      </c>
      <c r="R1034" s="134">
        <v>0.74</v>
      </c>
      <c r="S1034" s="134">
        <v>0.74</v>
      </c>
      <c r="T1034" s="134">
        <v>0.7</v>
      </c>
      <c r="U1034" s="134">
        <v>0.65</v>
      </c>
      <c r="V1034" s="134">
        <v>0.6</v>
      </c>
      <c r="W1034" s="134">
        <v>0.6</v>
      </c>
      <c r="X1034" s="63" t="s">
        <v>363</v>
      </c>
      <c r="Y1034" s="63" t="s">
        <v>172</v>
      </c>
      <c r="Z1034" s="63" t="s">
        <v>1441</v>
      </c>
      <c r="AA1034" s="63" t="s">
        <v>382</v>
      </c>
      <c r="AB1034" s="63" t="s">
        <v>144</v>
      </c>
      <c r="AC1034" s="63"/>
      <c r="AD1034" s="63" t="s">
        <v>1921</v>
      </c>
      <c r="AE1034" s="63" t="s">
        <v>1672</v>
      </c>
    </row>
    <row r="1035" spans="1:31" ht="45" hidden="1">
      <c r="A1035" t="str">
        <f t="shared" si="65"/>
        <v>IBTECG052022</v>
      </c>
      <c r="B1035" t="str">
        <f t="shared" si="66"/>
        <v>IBTECG052023</v>
      </c>
      <c r="C1035" t="str">
        <f t="shared" si="67"/>
        <v>IBTECG052024</v>
      </c>
      <c r="D1035" t="str">
        <f t="shared" si="68"/>
        <v>IBTECG052025</v>
      </c>
      <c r="E1035" t="str">
        <f t="shared" si="68"/>
        <v>IBTECG052026</v>
      </c>
      <c r="F1035" t="str">
        <f t="shared" si="68"/>
        <v>IBTECG052027</v>
      </c>
      <c r="G1035" t="s">
        <v>1920</v>
      </c>
      <c r="H1035" t="s">
        <v>1429</v>
      </c>
      <c r="I1035" s="38" t="str">
        <f>VLOOKUP(J1035,Planilha2!B:C,2,0)</f>
        <v>G05</v>
      </c>
      <c r="J1035" s="63" t="s">
        <v>1681</v>
      </c>
      <c r="K1035" s="63" t="s">
        <v>165</v>
      </c>
      <c r="L1035" s="115" t="s">
        <v>1439</v>
      </c>
      <c r="M1035" s="63" t="s">
        <v>717</v>
      </c>
      <c r="N1035" s="63" t="s">
        <v>1431</v>
      </c>
      <c r="O1035" s="63" t="s">
        <v>1447</v>
      </c>
      <c r="P1035" s="63" t="s">
        <v>44</v>
      </c>
      <c r="Q1035" s="132">
        <v>0.76500000000000001</v>
      </c>
      <c r="R1035" s="132">
        <v>0.76500000000000001</v>
      </c>
      <c r="S1035" s="132">
        <v>0.76500000000000001</v>
      </c>
      <c r="T1035" s="134">
        <v>0.7</v>
      </c>
      <c r="U1035" s="134">
        <v>0.65</v>
      </c>
      <c r="V1035" s="134">
        <v>0.6</v>
      </c>
      <c r="W1035" s="134">
        <v>0.6</v>
      </c>
      <c r="X1035" s="63" t="s">
        <v>363</v>
      </c>
      <c r="Y1035" s="63" t="s">
        <v>172</v>
      </c>
      <c r="Z1035" s="63" t="s">
        <v>1441</v>
      </c>
      <c r="AA1035" s="63" t="s">
        <v>382</v>
      </c>
      <c r="AB1035" s="63" t="s">
        <v>144</v>
      </c>
      <c r="AC1035" s="63"/>
      <c r="AD1035" s="63" t="s">
        <v>1921</v>
      </c>
      <c r="AE1035" s="63" t="s">
        <v>1672</v>
      </c>
    </row>
    <row r="1036" spans="1:31" ht="45" hidden="1">
      <c r="A1036" t="str">
        <f t="shared" si="65"/>
        <v>IBTECExcluído2022</v>
      </c>
      <c r="B1036" t="str">
        <f t="shared" si="66"/>
        <v>IBTECExcluído2023</v>
      </c>
      <c r="C1036" t="str">
        <f t="shared" si="67"/>
        <v>IBTECExcluído2024</v>
      </c>
      <c r="D1036" t="str">
        <f t="shared" si="68"/>
        <v>IBTECExcluído2025</v>
      </c>
      <c r="E1036" t="str">
        <f t="shared" si="68"/>
        <v>IBTECExcluído2026</v>
      </c>
      <c r="F1036" t="str">
        <f t="shared" si="68"/>
        <v>IBTECExcluído2027</v>
      </c>
      <c r="G1036" t="s">
        <v>1920</v>
      </c>
      <c r="H1036" t="s">
        <v>1429</v>
      </c>
      <c r="I1036" s="38" t="str">
        <f>VLOOKUP(J1036,Planilha2!B:C,2,0)</f>
        <v>Excluído</v>
      </c>
      <c r="J1036" s="63" t="s">
        <v>1449</v>
      </c>
      <c r="K1036" s="63" t="s">
        <v>165</v>
      </c>
      <c r="L1036" s="63" t="s">
        <v>1683</v>
      </c>
      <c r="M1036" s="63" t="s">
        <v>1451</v>
      </c>
      <c r="N1036" s="63" t="s">
        <v>1452</v>
      </c>
      <c r="O1036" s="63" t="s">
        <v>1453</v>
      </c>
      <c r="P1036" s="63" t="s">
        <v>44</v>
      </c>
      <c r="Q1036" s="113">
        <v>0</v>
      </c>
      <c r="R1036" s="112">
        <v>0</v>
      </c>
      <c r="S1036" s="112">
        <v>0</v>
      </c>
      <c r="T1036" s="112">
        <v>0</v>
      </c>
      <c r="U1036" s="112">
        <v>0</v>
      </c>
      <c r="V1036" s="112">
        <v>0</v>
      </c>
      <c r="W1036" s="112">
        <v>0</v>
      </c>
      <c r="X1036" s="63" t="s">
        <v>171</v>
      </c>
      <c r="Y1036" s="63" t="s">
        <v>172</v>
      </c>
      <c r="Z1036" s="63" t="s">
        <v>1441</v>
      </c>
      <c r="AA1036" s="63" t="s">
        <v>382</v>
      </c>
      <c r="AB1036" s="63" t="s">
        <v>144</v>
      </c>
      <c r="AC1036" s="63"/>
      <c r="AD1036" s="63" t="s">
        <v>1921</v>
      </c>
      <c r="AE1036" s="63" t="s">
        <v>1672</v>
      </c>
    </row>
    <row r="1037" spans="1:31" ht="45" hidden="1">
      <c r="A1037" t="str">
        <f t="shared" si="65"/>
        <v>IBTECG062022</v>
      </c>
      <c r="B1037" t="str">
        <f t="shared" si="66"/>
        <v>IBTECG062023</v>
      </c>
      <c r="C1037" t="str">
        <f t="shared" si="67"/>
        <v>IBTECG062024</v>
      </c>
      <c r="D1037" t="str">
        <f t="shared" si="68"/>
        <v>IBTECG062025</v>
      </c>
      <c r="E1037" t="str">
        <f t="shared" si="68"/>
        <v>IBTECG062026</v>
      </c>
      <c r="F1037" t="str">
        <f t="shared" si="68"/>
        <v>IBTECG062027</v>
      </c>
      <c r="G1037" t="s">
        <v>1920</v>
      </c>
      <c r="H1037" t="s">
        <v>1429</v>
      </c>
      <c r="I1037" s="38" t="str">
        <f>VLOOKUP(J1037,Planilha2!B:C,2,0)</f>
        <v>G06</v>
      </c>
      <c r="J1037" s="63" t="s">
        <v>58</v>
      </c>
      <c r="K1037" s="63" t="s">
        <v>145</v>
      </c>
      <c r="L1037" s="63" t="s">
        <v>1685</v>
      </c>
      <c r="M1037" s="63" t="s">
        <v>164</v>
      </c>
      <c r="N1037" s="63" t="s">
        <v>1431</v>
      </c>
      <c r="O1037" s="63" t="s">
        <v>1570</v>
      </c>
      <c r="P1037" s="63" t="s">
        <v>44</v>
      </c>
      <c r="Q1037" s="138">
        <v>0.44379999999999997</v>
      </c>
      <c r="R1037" s="133">
        <v>0.25</v>
      </c>
      <c r="S1037" s="133">
        <v>0.25</v>
      </c>
      <c r="T1037" s="134">
        <v>0.3</v>
      </c>
      <c r="U1037" s="134">
        <v>0.35</v>
      </c>
      <c r="V1037" s="134">
        <v>0.4</v>
      </c>
      <c r="W1037" s="134">
        <v>0.4</v>
      </c>
      <c r="X1037" s="63" t="s">
        <v>363</v>
      </c>
      <c r="Y1037" s="63" t="s">
        <v>172</v>
      </c>
      <c r="Z1037" s="63" t="s">
        <v>1441</v>
      </c>
      <c r="AA1037" s="63" t="s">
        <v>382</v>
      </c>
      <c r="AB1037" s="63" t="s">
        <v>144</v>
      </c>
      <c r="AC1037" s="63"/>
      <c r="AD1037" s="63" t="s">
        <v>1921</v>
      </c>
      <c r="AE1037" s="63" t="s">
        <v>1672</v>
      </c>
    </row>
    <row r="1038" spans="1:31" ht="60" hidden="1">
      <c r="A1038" t="str">
        <f t="shared" si="65"/>
        <v>IBTECG082022</v>
      </c>
      <c r="B1038" t="str">
        <f t="shared" si="66"/>
        <v>IBTECG082023</v>
      </c>
      <c r="C1038" t="str">
        <f t="shared" si="67"/>
        <v>IBTECG082024</v>
      </c>
      <c r="D1038" t="str">
        <f t="shared" si="68"/>
        <v>IBTECG082025</v>
      </c>
      <c r="E1038" t="str">
        <f t="shared" si="68"/>
        <v>IBTECG082026</v>
      </c>
      <c r="F1038" t="str">
        <f t="shared" si="68"/>
        <v>IBTECG082027</v>
      </c>
      <c r="G1038" t="s">
        <v>1920</v>
      </c>
      <c r="H1038" t="s">
        <v>1429</v>
      </c>
      <c r="I1038" s="38" t="str">
        <f>VLOOKUP(J1038,Planilha2!B:C,2,0)</f>
        <v>G08</v>
      </c>
      <c r="J1038" s="63" t="s">
        <v>722</v>
      </c>
      <c r="K1038" s="63" t="s">
        <v>145</v>
      </c>
      <c r="L1038" s="63" t="s">
        <v>723</v>
      </c>
      <c r="M1038" s="63" t="s">
        <v>185</v>
      </c>
      <c r="N1038" s="63" t="s">
        <v>1431</v>
      </c>
      <c r="O1038" s="139"/>
      <c r="P1038" s="63" t="s">
        <v>44</v>
      </c>
      <c r="Q1038" s="113">
        <v>0.27</v>
      </c>
      <c r="R1038" s="113">
        <v>0.27100000000000002</v>
      </c>
      <c r="S1038" s="113">
        <v>0.27100000000000002</v>
      </c>
      <c r="T1038" s="134">
        <v>0.25</v>
      </c>
      <c r="U1038" s="134">
        <v>0.25</v>
      </c>
      <c r="V1038" s="134">
        <v>0.22</v>
      </c>
      <c r="W1038" s="134">
        <v>0.22</v>
      </c>
      <c r="X1038" s="63" t="s">
        <v>363</v>
      </c>
      <c r="Y1038" s="63" t="s">
        <v>172</v>
      </c>
      <c r="Z1038" s="63" t="s">
        <v>1441</v>
      </c>
      <c r="AA1038" s="63" t="s">
        <v>382</v>
      </c>
      <c r="AB1038" s="63" t="s">
        <v>144</v>
      </c>
      <c r="AC1038" s="63"/>
      <c r="AD1038" s="63" t="s">
        <v>1921</v>
      </c>
      <c r="AE1038" s="63" t="s">
        <v>1672</v>
      </c>
    </row>
    <row r="1039" spans="1:31" ht="45" hidden="1">
      <c r="A1039" t="str">
        <f t="shared" si="65"/>
        <v>IBTECG152022</v>
      </c>
      <c r="B1039" t="str">
        <f t="shared" si="66"/>
        <v>IBTECG152023</v>
      </c>
      <c r="C1039" t="str">
        <f t="shared" si="67"/>
        <v>IBTECG152024</v>
      </c>
      <c r="D1039" t="str">
        <f t="shared" si="68"/>
        <v>IBTECG152025</v>
      </c>
      <c r="E1039" t="str">
        <f t="shared" si="68"/>
        <v>IBTECG152026</v>
      </c>
      <c r="F1039" t="str">
        <f t="shared" si="68"/>
        <v>IBTECG152027</v>
      </c>
      <c r="G1039" t="s">
        <v>1920</v>
      </c>
      <c r="H1039" t="s">
        <v>1429</v>
      </c>
      <c r="I1039" s="38" t="str">
        <f>VLOOKUP(J1039,Planilha2!B:C,2,0)</f>
        <v>G15</v>
      </c>
      <c r="J1039" s="63" t="s">
        <v>743</v>
      </c>
      <c r="K1039" s="63" t="s">
        <v>145</v>
      </c>
      <c r="L1039" s="63" t="s">
        <v>744</v>
      </c>
      <c r="M1039" s="63" t="s">
        <v>164</v>
      </c>
      <c r="N1039" s="63" t="s">
        <v>1431</v>
      </c>
      <c r="O1039" s="63" t="s">
        <v>1456</v>
      </c>
      <c r="P1039" s="63" t="s">
        <v>44</v>
      </c>
      <c r="Q1039" s="113">
        <v>0</v>
      </c>
      <c r="R1039" s="63">
        <v>0</v>
      </c>
      <c r="S1039" s="63">
        <v>2</v>
      </c>
      <c r="T1039" s="63">
        <v>0</v>
      </c>
      <c r="U1039" s="63">
        <v>0</v>
      </c>
      <c r="V1039" s="63">
        <v>0</v>
      </c>
      <c r="W1039" s="118">
        <v>0</v>
      </c>
      <c r="X1039" s="63" t="s">
        <v>171</v>
      </c>
      <c r="Y1039" s="63" t="s">
        <v>172</v>
      </c>
      <c r="Z1039" s="63" t="s">
        <v>1441</v>
      </c>
      <c r="AA1039" s="63" t="s">
        <v>382</v>
      </c>
      <c r="AB1039" s="63" t="s">
        <v>144</v>
      </c>
      <c r="AC1039" s="63"/>
      <c r="AD1039" s="63" t="s">
        <v>1921</v>
      </c>
      <c r="AE1039" s="63" t="s">
        <v>1672</v>
      </c>
    </row>
    <row r="1040" spans="1:31" ht="45" hidden="1">
      <c r="A1040" t="str">
        <f t="shared" si="65"/>
        <v>IBTECG162022</v>
      </c>
      <c r="B1040" t="str">
        <f t="shared" si="66"/>
        <v>IBTECG162023</v>
      </c>
      <c r="C1040" t="str">
        <f t="shared" si="67"/>
        <v>IBTECG162024</v>
      </c>
      <c r="D1040" t="str">
        <f t="shared" si="68"/>
        <v>IBTECG162025</v>
      </c>
      <c r="E1040" t="str">
        <f t="shared" si="68"/>
        <v>IBTECG162026</v>
      </c>
      <c r="F1040" t="str">
        <f t="shared" si="68"/>
        <v>IBTECG162027</v>
      </c>
      <c r="G1040" t="s">
        <v>1920</v>
      </c>
      <c r="H1040" t="s">
        <v>1429</v>
      </c>
      <c r="I1040" s="38" t="str">
        <f>VLOOKUP(J1040,Planilha2!B:C,2,0)</f>
        <v>G16</v>
      </c>
      <c r="J1040" s="63" t="s">
        <v>1457</v>
      </c>
      <c r="K1040" s="63" t="s">
        <v>165</v>
      </c>
      <c r="L1040" s="63" t="s">
        <v>747</v>
      </c>
      <c r="M1040" s="63" t="s">
        <v>164</v>
      </c>
      <c r="N1040" s="63" t="s">
        <v>631</v>
      </c>
      <c r="O1040" s="139"/>
      <c r="P1040" s="63" t="s">
        <v>749</v>
      </c>
      <c r="Q1040" s="132">
        <v>0</v>
      </c>
      <c r="R1040" s="135">
        <v>1</v>
      </c>
      <c r="S1040" s="135">
        <v>2</v>
      </c>
      <c r="T1040" s="135">
        <v>2</v>
      </c>
      <c r="U1040" s="135">
        <v>2</v>
      </c>
      <c r="V1040" s="135">
        <v>2</v>
      </c>
      <c r="W1040" s="135">
        <v>2</v>
      </c>
      <c r="X1040" s="63" t="s">
        <v>363</v>
      </c>
      <c r="Y1040" s="63" t="s">
        <v>172</v>
      </c>
      <c r="Z1040" s="63" t="s">
        <v>1441</v>
      </c>
      <c r="AA1040" s="63" t="s">
        <v>382</v>
      </c>
      <c r="AB1040" s="63" t="s">
        <v>144</v>
      </c>
      <c r="AC1040" s="63"/>
      <c r="AD1040" s="63" t="s">
        <v>1921</v>
      </c>
      <c r="AE1040" s="63" t="s">
        <v>1672</v>
      </c>
    </row>
    <row r="1041" spans="1:31" ht="45" hidden="1">
      <c r="A1041" t="str">
        <f t="shared" si="65"/>
        <v>IBTECG092022</v>
      </c>
      <c r="B1041" t="str">
        <f t="shared" si="66"/>
        <v>IBTECG092023</v>
      </c>
      <c r="C1041" t="str">
        <f t="shared" si="67"/>
        <v>IBTECG092024</v>
      </c>
      <c r="D1041" t="str">
        <f t="shared" si="68"/>
        <v>IBTECG092025</v>
      </c>
      <c r="E1041" t="str">
        <f t="shared" si="68"/>
        <v>IBTECG092026</v>
      </c>
      <c r="F1041" t="str">
        <f t="shared" si="68"/>
        <v>IBTECG092027</v>
      </c>
      <c r="G1041" t="s">
        <v>1920</v>
      </c>
      <c r="H1041" t="s">
        <v>1429</v>
      </c>
      <c r="I1041" s="38" t="str">
        <f>VLOOKUP(J1041,Planilha2!B:C,2,0)</f>
        <v>G09</v>
      </c>
      <c r="J1041" s="63" t="s">
        <v>66</v>
      </c>
      <c r="K1041" s="63" t="s">
        <v>145</v>
      </c>
      <c r="L1041" s="63" t="s">
        <v>1689</v>
      </c>
      <c r="M1041" s="63" t="s">
        <v>164</v>
      </c>
      <c r="N1041" s="63" t="s">
        <v>631</v>
      </c>
      <c r="O1041" s="139"/>
      <c r="P1041" s="63" t="s">
        <v>69</v>
      </c>
      <c r="Q1041" s="132">
        <v>0</v>
      </c>
      <c r="R1041" s="135">
        <v>0</v>
      </c>
      <c r="S1041" s="135">
        <v>0</v>
      </c>
      <c r="T1041" s="135">
        <v>0</v>
      </c>
      <c r="U1041" s="135">
        <v>0</v>
      </c>
      <c r="V1041" s="135">
        <v>0</v>
      </c>
      <c r="W1041" s="135">
        <v>0</v>
      </c>
      <c r="X1041" s="139" t="s">
        <v>171</v>
      </c>
      <c r="Y1041" s="63" t="s">
        <v>172</v>
      </c>
      <c r="Z1041" s="63" t="s">
        <v>1441</v>
      </c>
      <c r="AA1041" s="63" t="s">
        <v>382</v>
      </c>
      <c r="AB1041" s="63" t="s">
        <v>144</v>
      </c>
      <c r="AC1041" s="63"/>
      <c r="AD1041" s="63" t="s">
        <v>1921</v>
      </c>
      <c r="AE1041" s="63" t="s">
        <v>1672</v>
      </c>
    </row>
    <row r="1042" spans="1:31" ht="45" hidden="1">
      <c r="A1042" t="str">
        <f t="shared" si="65"/>
        <v>IBTECG112022</v>
      </c>
      <c r="B1042" t="str">
        <f t="shared" si="66"/>
        <v>IBTECG112023</v>
      </c>
      <c r="C1042" t="str">
        <f t="shared" si="67"/>
        <v>IBTECG112024</v>
      </c>
      <c r="D1042" t="str">
        <f t="shared" si="68"/>
        <v>IBTECG112025</v>
      </c>
      <c r="E1042" t="str">
        <f t="shared" si="68"/>
        <v>IBTECG112026</v>
      </c>
      <c r="F1042" t="str">
        <f t="shared" si="68"/>
        <v>IBTECG112027</v>
      </c>
      <c r="G1042" t="s">
        <v>1920</v>
      </c>
      <c r="H1042" t="s">
        <v>1429</v>
      </c>
      <c r="I1042" s="38" t="str">
        <f>VLOOKUP(J1042,Planilha2!B:C,2,0)</f>
        <v>G11</v>
      </c>
      <c r="J1042" s="63" t="s">
        <v>71</v>
      </c>
      <c r="K1042" s="63" t="s">
        <v>145</v>
      </c>
      <c r="L1042" s="63" t="s">
        <v>1689</v>
      </c>
      <c r="M1042" s="63" t="s">
        <v>164</v>
      </c>
      <c r="N1042" s="63" t="s">
        <v>631</v>
      </c>
      <c r="O1042" s="139"/>
      <c r="P1042" s="63" t="s">
        <v>69</v>
      </c>
      <c r="Q1042" s="132">
        <v>0</v>
      </c>
      <c r="R1042" s="140">
        <v>0</v>
      </c>
      <c r="S1042" s="140">
        <v>0</v>
      </c>
      <c r="T1042" s="140">
        <v>0</v>
      </c>
      <c r="U1042" s="140">
        <v>0</v>
      </c>
      <c r="V1042" s="140">
        <v>0</v>
      </c>
      <c r="W1042" s="140">
        <v>0</v>
      </c>
      <c r="X1042" s="139" t="s">
        <v>171</v>
      </c>
      <c r="Y1042" s="63" t="s">
        <v>172</v>
      </c>
      <c r="Z1042" s="63" t="s">
        <v>1441</v>
      </c>
      <c r="AA1042" s="63" t="s">
        <v>382</v>
      </c>
      <c r="AB1042" s="63" t="s">
        <v>144</v>
      </c>
      <c r="AC1042" s="63"/>
      <c r="AD1042" s="63" t="s">
        <v>1921</v>
      </c>
      <c r="AE1042" s="63" t="s">
        <v>1672</v>
      </c>
    </row>
    <row r="1043" spans="1:31" ht="45" hidden="1">
      <c r="A1043" t="str">
        <f t="shared" si="65"/>
        <v>IBTECG172022</v>
      </c>
      <c r="B1043" t="str">
        <f t="shared" si="66"/>
        <v>IBTECG172023</v>
      </c>
      <c r="C1043" t="str">
        <f t="shared" si="67"/>
        <v>IBTECG172024</v>
      </c>
      <c r="D1043" t="str">
        <f t="shared" si="68"/>
        <v>IBTECG172025</v>
      </c>
      <c r="E1043" t="str">
        <f t="shared" si="68"/>
        <v>IBTECG172026</v>
      </c>
      <c r="F1043" t="str">
        <f t="shared" si="68"/>
        <v>IBTECG172027</v>
      </c>
      <c r="G1043" t="s">
        <v>1920</v>
      </c>
      <c r="H1043" t="s">
        <v>1429</v>
      </c>
      <c r="I1043" s="38" t="str">
        <f>VLOOKUP(J1043,Planilha2!B:C,2,0)</f>
        <v>G17</v>
      </c>
      <c r="J1043" s="63" t="s">
        <v>750</v>
      </c>
      <c r="K1043" s="63" t="s">
        <v>165</v>
      </c>
      <c r="L1043" s="63" t="s">
        <v>1691</v>
      </c>
      <c r="M1043" s="63" t="s">
        <v>164</v>
      </c>
      <c r="N1043" s="63" t="s">
        <v>1452</v>
      </c>
      <c r="O1043" s="63" t="s">
        <v>1461</v>
      </c>
      <c r="P1043" s="63" t="s">
        <v>44</v>
      </c>
      <c r="Q1043" s="137">
        <v>0.16600000000000001</v>
      </c>
      <c r="R1043" s="141">
        <v>0.18</v>
      </c>
      <c r="S1043" s="134">
        <v>0.2</v>
      </c>
      <c r="T1043" s="134">
        <v>0.22</v>
      </c>
      <c r="U1043" s="134">
        <v>0.25</v>
      </c>
      <c r="V1043" s="134">
        <v>0.28000000000000003</v>
      </c>
      <c r="W1043" s="134">
        <v>0.3</v>
      </c>
      <c r="X1043" s="63" t="s">
        <v>363</v>
      </c>
      <c r="Y1043" s="63" t="s">
        <v>172</v>
      </c>
      <c r="Z1043" s="63" t="s">
        <v>1441</v>
      </c>
      <c r="AA1043" s="63" t="s">
        <v>382</v>
      </c>
      <c r="AB1043" s="63" t="s">
        <v>144</v>
      </c>
      <c r="AC1043" s="63"/>
      <c r="AD1043" s="63" t="s">
        <v>1921</v>
      </c>
      <c r="AE1043" s="63" t="s">
        <v>1672</v>
      </c>
    </row>
    <row r="1044" spans="1:31" ht="45">
      <c r="A1044" t="str">
        <f t="shared" si="65"/>
        <v>IBTECEC012022</v>
      </c>
      <c r="B1044" t="str">
        <f t="shared" si="66"/>
        <v>IBTECEC012023</v>
      </c>
      <c r="C1044" t="str">
        <f t="shared" si="67"/>
        <v>IBTECEC012024</v>
      </c>
      <c r="D1044" t="str">
        <f t="shared" si="68"/>
        <v>IBTECEC012025</v>
      </c>
      <c r="E1044" t="str">
        <f t="shared" si="68"/>
        <v>IBTECEC012026</v>
      </c>
      <c r="F1044" t="str">
        <f t="shared" si="68"/>
        <v>IBTECEC012027</v>
      </c>
      <c r="G1044" t="s">
        <v>1920</v>
      </c>
      <c r="H1044" t="s">
        <v>1429</v>
      </c>
      <c r="I1044" s="38" t="str">
        <f>VLOOKUP(J1044,Planilha2!B:C,2,0)</f>
        <v>EC01</v>
      </c>
      <c r="J1044" s="63" t="s">
        <v>378</v>
      </c>
      <c r="K1044" s="63" t="s">
        <v>145</v>
      </c>
      <c r="L1044" s="63" t="s">
        <v>379</v>
      </c>
      <c r="M1044" s="63" t="s">
        <v>381</v>
      </c>
      <c r="N1044" s="63" t="s">
        <v>385</v>
      </c>
      <c r="O1044" s="63" t="s">
        <v>1572</v>
      </c>
      <c r="P1044" s="63" t="s">
        <v>44</v>
      </c>
      <c r="Q1044" s="132">
        <v>0.42859999999999998</v>
      </c>
      <c r="R1044" s="132">
        <v>0.42859999999999998</v>
      </c>
      <c r="S1044" s="132">
        <v>0.42859999999999998</v>
      </c>
      <c r="T1044" s="134">
        <v>1</v>
      </c>
      <c r="U1044" s="134">
        <v>1</v>
      </c>
      <c r="V1044" s="134">
        <v>1</v>
      </c>
      <c r="W1044" s="134">
        <v>1</v>
      </c>
      <c r="X1044" s="63" t="s">
        <v>142</v>
      </c>
      <c r="Y1044" s="63" t="s">
        <v>172</v>
      </c>
      <c r="Z1044" s="63" t="s">
        <v>1441</v>
      </c>
      <c r="AA1044" s="63" t="s">
        <v>382</v>
      </c>
      <c r="AB1044" s="63" t="s">
        <v>144</v>
      </c>
      <c r="AC1044" s="63"/>
      <c r="AD1044" s="63" t="s">
        <v>1921</v>
      </c>
      <c r="AE1044" s="63" t="s">
        <v>1672</v>
      </c>
    </row>
    <row r="1045" spans="1:31" ht="45" hidden="1">
      <c r="A1045" t="str">
        <f t="shared" si="65"/>
        <v>IBTECExcluído2022</v>
      </c>
      <c r="B1045" t="str">
        <f t="shared" si="66"/>
        <v>IBTECExcluído2023</v>
      </c>
      <c r="C1045" t="str">
        <f t="shared" si="67"/>
        <v>IBTECExcluído2024</v>
      </c>
      <c r="D1045" t="str">
        <f t="shared" si="68"/>
        <v>IBTECExcluído2025</v>
      </c>
      <c r="E1045" t="str">
        <f t="shared" si="68"/>
        <v>IBTECExcluído2026</v>
      </c>
      <c r="F1045" t="str">
        <f t="shared" si="68"/>
        <v>IBTECExcluído2027</v>
      </c>
      <c r="G1045" t="s">
        <v>1920</v>
      </c>
      <c r="H1045" t="s">
        <v>1429</v>
      </c>
      <c r="I1045" s="38" t="str">
        <f>VLOOKUP(J1045,Planilha2!B:C,2,0)</f>
        <v>Excluído</v>
      </c>
      <c r="J1045" s="63" t="s">
        <v>1464</v>
      </c>
      <c r="K1045" s="139" t="s">
        <v>165</v>
      </c>
      <c r="L1045" s="63" t="s">
        <v>1693</v>
      </c>
      <c r="M1045" s="63" t="s">
        <v>164</v>
      </c>
      <c r="N1045" s="63" t="s">
        <v>1452</v>
      </c>
      <c r="O1045" s="63"/>
      <c r="P1045" s="63" t="s">
        <v>44</v>
      </c>
      <c r="Q1045" s="137"/>
      <c r="R1045" s="139"/>
      <c r="S1045" s="139"/>
      <c r="T1045" s="139"/>
      <c r="U1045" s="139"/>
      <c r="V1045" s="139"/>
      <c r="W1045" s="139"/>
      <c r="X1045" s="63"/>
      <c r="Y1045" s="63" t="s">
        <v>172</v>
      </c>
      <c r="Z1045" s="63" t="s">
        <v>1441</v>
      </c>
      <c r="AA1045" s="63" t="s">
        <v>382</v>
      </c>
      <c r="AB1045" s="63" t="s">
        <v>144</v>
      </c>
      <c r="AC1045" s="63"/>
      <c r="AD1045" s="63" t="s">
        <v>1921</v>
      </c>
      <c r="AE1045" s="63" t="s">
        <v>1672</v>
      </c>
    </row>
    <row r="1046" spans="1:31" ht="60" hidden="1">
      <c r="A1046" t="str">
        <f t="shared" si="65"/>
        <v>IBTECG192022</v>
      </c>
      <c r="B1046" t="str">
        <f t="shared" si="66"/>
        <v>IBTECG192023</v>
      </c>
      <c r="C1046" t="str">
        <f t="shared" si="67"/>
        <v>IBTECG192024</v>
      </c>
      <c r="D1046" t="str">
        <f t="shared" si="68"/>
        <v>IBTECG192025</v>
      </c>
      <c r="E1046" t="str">
        <f t="shared" si="68"/>
        <v>IBTECG192026</v>
      </c>
      <c r="F1046" t="str">
        <f t="shared" si="68"/>
        <v>IBTECG192027</v>
      </c>
      <c r="G1046" t="s">
        <v>1920</v>
      </c>
      <c r="H1046" t="s">
        <v>1429</v>
      </c>
      <c r="I1046" s="38" t="str">
        <f>VLOOKUP(J1046,Planilha2!B:C,2,0)</f>
        <v>G19</v>
      </c>
      <c r="J1046" s="63" t="s">
        <v>759</v>
      </c>
      <c r="K1046" s="139" t="s">
        <v>165</v>
      </c>
      <c r="L1046" s="142" t="s">
        <v>1694</v>
      </c>
      <c r="M1046" s="63" t="s">
        <v>164</v>
      </c>
      <c r="N1046" s="63" t="s">
        <v>1452</v>
      </c>
      <c r="O1046" s="118"/>
      <c r="P1046" s="63" t="s">
        <v>44</v>
      </c>
      <c r="Q1046" s="113"/>
      <c r="R1046" s="112"/>
      <c r="S1046" s="112"/>
      <c r="T1046" s="112"/>
      <c r="U1046" s="112"/>
      <c r="V1046" s="112"/>
      <c r="W1046" s="112"/>
      <c r="X1046" s="63" t="s">
        <v>171</v>
      </c>
      <c r="Y1046" s="63" t="s">
        <v>172</v>
      </c>
      <c r="Z1046" s="63" t="s">
        <v>1441</v>
      </c>
      <c r="AA1046" s="63" t="s">
        <v>382</v>
      </c>
      <c r="AB1046" s="63" t="s">
        <v>144</v>
      </c>
      <c r="AC1046" s="63"/>
      <c r="AD1046" s="63" t="s">
        <v>1921</v>
      </c>
      <c r="AE1046" s="63" t="s">
        <v>1672</v>
      </c>
    </row>
    <row r="1047" spans="1:31" ht="45" hidden="1">
      <c r="A1047" t="str">
        <f t="shared" si="65"/>
        <v>IBTECG182022</v>
      </c>
      <c r="B1047" t="str">
        <f t="shared" si="66"/>
        <v>IBTECG182023</v>
      </c>
      <c r="C1047" t="str">
        <f t="shared" si="67"/>
        <v>IBTECG182024</v>
      </c>
      <c r="D1047" t="str">
        <f t="shared" si="68"/>
        <v>IBTECG182025</v>
      </c>
      <c r="E1047" t="str">
        <f t="shared" si="68"/>
        <v>IBTECG182026</v>
      </c>
      <c r="F1047" t="str">
        <f t="shared" si="68"/>
        <v>IBTECG182027</v>
      </c>
      <c r="G1047" t="s">
        <v>1920</v>
      </c>
      <c r="H1047" t="s">
        <v>1429</v>
      </c>
      <c r="I1047" s="38" t="str">
        <f>VLOOKUP(J1047,Planilha2!B:C,2,0)</f>
        <v>G18</v>
      </c>
      <c r="J1047" s="63" t="s">
        <v>1696</v>
      </c>
      <c r="K1047" s="139" t="s">
        <v>165</v>
      </c>
      <c r="L1047" s="142" t="s">
        <v>1697</v>
      </c>
      <c r="M1047" s="63" t="s">
        <v>164</v>
      </c>
      <c r="N1047" s="63" t="s">
        <v>1452</v>
      </c>
      <c r="O1047" s="118"/>
      <c r="P1047" s="63" t="s">
        <v>994</v>
      </c>
      <c r="Q1047" s="113"/>
      <c r="R1047" s="112"/>
      <c r="S1047" s="112"/>
      <c r="T1047" s="112"/>
      <c r="U1047" s="112"/>
      <c r="V1047" s="112"/>
      <c r="W1047" s="112"/>
      <c r="X1047" s="63" t="s">
        <v>171</v>
      </c>
      <c r="Y1047" s="63" t="s">
        <v>172</v>
      </c>
      <c r="Z1047" s="63" t="s">
        <v>1441</v>
      </c>
      <c r="AA1047" s="63" t="s">
        <v>382</v>
      </c>
      <c r="AB1047" s="63" t="s">
        <v>144</v>
      </c>
      <c r="AC1047" s="63"/>
      <c r="AD1047" s="63" t="s">
        <v>1921</v>
      </c>
      <c r="AE1047" s="63" t="s">
        <v>1672</v>
      </c>
    </row>
    <row r="1048" spans="1:31" ht="45" hidden="1">
      <c r="A1048" t="str">
        <f t="shared" si="65"/>
        <v>IBTECG202022</v>
      </c>
      <c r="B1048" t="str">
        <f t="shared" si="66"/>
        <v>IBTECG202023</v>
      </c>
      <c r="C1048" t="str">
        <f t="shared" si="67"/>
        <v>IBTECG202024</v>
      </c>
      <c r="D1048" t="str">
        <f t="shared" si="68"/>
        <v>IBTECG202025</v>
      </c>
      <c r="E1048" t="str">
        <f t="shared" si="68"/>
        <v>IBTECG202026</v>
      </c>
      <c r="F1048" t="str">
        <f t="shared" si="68"/>
        <v>IBTECG202027</v>
      </c>
      <c r="G1048" t="s">
        <v>1920</v>
      </c>
      <c r="H1048" t="s">
        <v>1429</v>
      </c>
      <c r="I1048" s="38" t="str">
        <f>VLOOKUP(J1048,Planilha2!B:C,2,0)</f>
        <v>G20</v>
      </c>
      <c r="J1048" s="63" t="s">
        <v>762</v>
      </c>
      <c r="K1048" s="139" t="s">
        <v>165</v>
      </c>
      <c r="L1048" s="142" t="s">
        <v>1699</v>
      </c>
      <c r="M1048" s="63" t="s">
        <v>164</v>
      </c>
      <c r="N1048" s="63" t="s">
        <v>1452</v>
      </c>
      <c r="O1048" s="118"/>
      <c r="P1048" s="63" t="s">
        <v>994</v>
      </c>
      <c r="Q1048" s="113"/>
      <c r="R1048" s="112"/>
      <c r="S1048" s="112"/>
      <c r="T1048" s="112"/>
      <c r="U1048" s="112"/>
      <c r="V1048" s="112"/>
      <c r="W1048" s="112"/>
      <c r="X1048" s="63" t="s">
        <v>171</v>
      </c>
      <c r="Y1048" s="63" t="s">
        <v>172</v>
      </c>
      <c r="Z1048" s="63" t="s">
        <v>1441</v>
      </c>
      <c r="AA1048" s="63" t="s">
        <v>382</v>
      </c>
      <c r="AB1048" s="63" t="s">
        <v>144</v>
      </c>
      <c r="AC1048" s="63"/>
      <c r="AD1048" s="63" t="s">
        <v>1921</v>
      </c>
      <c r="AE1048" s="63" t="s">
        <v>1672</v>
      </c>
    </row>
    <row r="1049" spans="1:31" ht="45" hidden="1">
      <c r="A1049" t="str">
        <f t="shared" si="65"/>
        <v>IBTECPP022022</v>
      </c>
      <c r="B1049" t="str">
        <f t="shared" si="66"/>
        <v>IBTECPP022023</v>
      </c>
      <c r="C1049" t="str">
        <f t="shared" si="67"/>
        <v>IBTECPP022024</v>
      </c>
      <c r="D1049" t="str">
        <f t="shared" si="68"/>
        <v>IBTECPP022025</v>
      </c>
      <c r="E1049" t="str">
        <f t="shared" si="68"/>
        <v>IBTECPP022026</v>
      </c>
      <c r="F1049" t="str">
        <f t="shared" si="68"/>
        <v>IBTECPP022027</v>
      </c>
      <c r="G1049" t="s">
        <v>1920</v>
      </c>
      <c r="H1049" t="s">
        <v>1476</v>
      </c>
      <c r="I1049" s="38" t="str">
        <f>VLOOKUP(J1049,Planilha2!B:C,2,0)</f>
        <v>PP02</v>
      </c>
      <c r="J1049" s="63" t="s">
        <v>1701</v>
      </c>
      <c r="K1049" s="63" t="s">
        <v>145</v>
      </c>
      <c r="L1049" s="63" t="s">
        <v>1038</v>
      </c>
      <c r="M1049" s="63" t="s">
        <v>1040</v>
      </c>
      <c r="N1049" s="63" t="s">
        <v>1478</v>
      </c>
      <c r="O1049" s="116" t="s">
        <v>1479</v>
      </c>
      <c r="P1049" s="63" t="s">
        <v>69</v>
      </c>
      <c r="Q1049" s="117">
        <v>4</v>
      </c>
      <c r="R1049" s="117">
        <v>4</v>
      </c>
      <c r="S1049" s="117">
        <v>4</v>
      </c>
      <c r="T1049" s="117">
        <v>4</v>
      </c>
      <c r="U1049" s="117">
        <v>5</v>
      </c>
      <c r="V1049" s="117">
        <v>5</v>
      </c>
      <c r="W1049" s="117">
        <v>5</v>
      </c>
      <c r="X1049" s="63" t="s">
        <v>142</v>
      </c>
      <c r="Y1049" s="63" t="s">
        <v>195</v>
      </c>
      <c r="Z1049" s="63">
        <v>4</v>
      </c>
      <c r="AA1049" s="63" t="s">
        <v>382</v>
      </c>
      <c r="AB1049" s="63" t="s">
        <v>144</v>
      </c>
      <c r="AC1049" s="63" t="s">
        <v>1558</v>
      </c>
      <c r="AD1049" s="63" t="s">
        <v>1920</v>
      </c>
      <c r="AE1049" s="63" t="s">
        <v>1030</v>
      </c>
    </row>
    <row r="1050" spans="1:31" ht="45" hidden="1">
      <c r="A1050" t="str">
        <f t="shared" si="65"/>
        <v>IBTECPP032022</v>
      </c>
      <c r="B1050" t="str">
        <f t="shared" si="66"/>
        <v>IBTECPP032023</v>
      </c>
      <c r="C1050" t="str">
        <f t="shared" si="67"/>
        <v>IBTECPP032024</v>
      </c>
      <c r="D1050" t="str">
        <f t="shared" si="68"/>
        <v>IBTECPP032025</v>
      </c>
      <c r="E1050" t="str">
        <f t="shared" si="68"/>
        <v>IBTECPP032026</v>
      </c>
      <c r="F1050" t="str">
        <f t="shared" si="68"/>
        <v>IBTECPP032027</v>
      </c>
      <c r="G1050" t="s">
        <v>1920</v>
      </c>
      <c r="H1050" t="s">
        <v>1476</v>
      </c>
      <c r="I1050" s="38" t="str">
        <f>VLOOKUP(J1050,Planilha2!B:C,2,0)</f>
        <v>PP03</v>
      </c>
      <c r="J1050" s="63" t="s">
        <v>1704</v>
      </c>
      <c r="K1050" s="63" t="s">
        <v>145</v>
      </c>
      <c r="L1050" s="63" t="s">
        <v>1705</v>
      </c>
      <c r="M1050" s="63" t="s">
        <v>139</v>
      </c>
      <c r="N1050" s="63" t="s">
        <v>1478</v>
      </c>
      <c r="O1050" s="116" t="s">
        <v>1620</v>
      </c>
      <c r="P1050" s="63" t="s">
        <v>309</v>
      </c>
      <c r="Q1050" s="117">
        <v>143</v>
      </c>
      <c r="R1050" s="117">
        <v>143</v>
      </c>
      <c r="S1050" s="117">
        <v>143</v>
      </c>
      <c r="T1050" s="117">
        <v>143</v>
      </c>
      <c r="U1050" s="117">
        <v>143</v>
      </c>
      <c r="V1050" s="117">
        <v>143</v>
      </c>
      <c r="W1050" s="117">
        <v>143</v>
      </c>
      <c r="X1050" s="63" t="s">
        <v>142</v>
      </c>
      <c r="Y1050" s="63" t="s">
        <v>195</v>
      </c>
      <c r="Z1050" s="63">
        <v>4</v>
      </c>
      <c r="AA1050" s="63" t="s">
        <v>382</v>
      </c>
      <c r="AB1050" s="63" t="s">
        <v>144</v>
      </c>
      <c r="AC1050" s="63" t="s">
        <v>1558</v>
      </c>
      <c r="AD1050" s="63" t="s">
        <v>1920</v>
      </c>
      <c r="AE1050" s="63" t="s">
        <v>1030</v>
      </c>
    </row>
    <row r="1051" spans="1:31" ht="45" hidden="1">
      <c r="A1051" t="str">
        <f t="shared" si="65"/>
        <v>IBTECPP012022</v>
      </c>
      <c r="B1051" t="str">
        <f t="shared" si="66"/>
        <v>IBTECPP012023</v>
      </c>
      <c r="C1051" t="str">
        <f t="shared" si="67"/>
        <v>IBTECPP012024</v>
      </c>
      <c r="D1051" t="str">
        <f t="shared" si="68"/>
        <v>IBTECPP012025</v>
      </c>
      <c r="E1051" t="str">
        <f t="shared" si="68"/>
        <v>IBTECPP012026</v>
      </c>
      <c r="F1051" t="str">
        <f t="shared" si="68"/>
        <v>IBTECPP012027</v>
      </c>
      <c r="G1051" t="s">
        <v>1920</v>
      </c>
      <c r="H1051" t="s">
        <v>1476</v>
      </c>
      <c r="I1051" s="38" t="str">
        <f>VLOOKUP(J1051,Planilha2!B:C,2,0)</f>
        <v>PP01</v>
      </c>
      <c r="J1051" s="63" t="s">
        <v>1706</v>
      </c>
      <c r="K1051" s="63" t="s">
        <v>145</v>
      </c>
      <c r="L1051" s="63" t="s">
        <v>1876</v>
      </c>
      <c r="M1051" s="63" t="s">
        <v>139</v>
      </c>
      <c r="N1051" s="63" t="s">
        <v>1036</v>
      </c>
      <c r="O1051" s="116" t="s">
        <v>1488</v>
      </c>
      <c r="P1051" s="63" t="s">
        <v>994</v>
      </c>
      <c r="Q1051" s="117">
        <v>3</v>
      </c>
      <c r="R1051" s="117">
        <v>3</v>
      </c>
      <c r="S1051" s="117">
        <v>3</v>
      </c>
      <c r="T1051" s="117">
        <v>3</v>
      </c>
      <c r="U1051" s="117">
        <v>3</v>
      </c>
      <c r="V1051" s="117">
        <v>3</v>
      </c>
      <c r="W1051" s="117">
        <v>4</v>
      </c>
      <c r="X1051" s="63" t="s">
        <v>142</v>
      </c>
      <c r="Y1051" s="63" t="s">
        <v>195</v>
      </c>
      <c r="Z1051" s="63" t="s">
        <v>172</v>
      </c>
      <c r="AA1051" s="63" t="s">
        <v>382</v>
      </c>
      <c r="AB1051" s="63" t="s">
        <v>144</v>
      </c>
      <c r="AC1051" s="63" t="s">
        <v>1558</v>
      </c>
      <c r="AD1051" s="63" t="s">
        <v>1920</v>
      </c>
      <c r="AE1051" s="63" t="s">
        <v>1030</v>
      </c>
    </row>
    <row r="1052" spans="1:31" ht="45" hidden="1">
      <c r="A1052" t="str">
        <f t="shared" si="65"/>
        <v>IBTECExcluído2022</v>
      </c>
      <c r="B1052" t="str">
        <f t="shared" si="66"/>
        <v>IBTECExcluído2023</v>
      </c>
      <c r="C1052" t="str">
        <f t="shared" si="67"/>
        <v>IBTECExcluído2024</v>
      </c>
      <c r="D1052" t="str">
        <f t="shared" si="68"/>
        <v>IBTECExcluído2025</v>
      </c>
      <c r="E1052" t="str">
        <f t="shared" si="68"/>
        <v>IBTECExcluído2026</v>
      </c>
      <c r="F1052" t="str">
        <f t="shared" si="68"/>
        <v>IBTECExcluído2027</v>
      </c>
      <c r="G1052" t="s">
        <v>1920</v>
      </c>
      <c r="H1052" t="s">
        <v>1476</v>
      </c>
      <c r="I1052" s="38" t="str">
        <f>VLOOKUP(J1052,Planilha2!B:C,2,0)</f>
        <v>Excluído</v>
      </c>
      <c r="J1052" s="63" t="s">
        <v>1489</v>
      </c>
      <c r="K1052" s="63" t="s">
        <v>165</v>
      </c>
      <c r="L1052" s="63" t="s">
        <v>1490</v>
      </c>
      <c r="M1052" s="63" t="s">
        <v>139</v>
      </c>
      <c r="N1052" s="63" t="s">
        <v>1036</v>
      </c>
      <c r="O1052" s="116" t="s">
        <v>1627</v>
      </c>
      <c r="P1052" s="63" t="s">
        <v>1070</v>
      </c>
      <c r="Q1052" s="117">
        <v>0</v>
      </c>
      <c r="R1052" s="117">
        <v>0</v>
      </c>
      <c r="S1052" s="117">
        <v>0</v>
      </c>
      <c r="T1052" s="117">
        <v>30</v>
      </c>
      <c r="U1052" s="117">
        <v>30</v>
      </c>
      <c r="V1052" s="117">
        <v>60</v>
      </c>
      <c r="W1052" s="117">
        <v>60</v>
      </c>
      <c r="X1052" s="63"/>
      <c r="Y1052" s="63"/>
      <c r="Z1052" s="63"/>
      <c r="AA1052" s="63" t="s">
        <v>382</v>
      </c>
      <c r="AB1052" s="63"/>
      <c r="AC1052" s="63"/>
      <c r="AD1052" s="63"/>
      <c r="AE1052" s="63" t="s">
        <v>1030</v>
      </c>
    </row>
    <row r="1053" spans="1:31" ht="45" hidden="1">
      <c r="A1053" t="str">
        <f t="shared" si="65"/>
        <v>IBTECExcluído2022</v>
      </c>
      <c r="B1053" t="str">
        <f t="shared" si="66"/>
        <v>IBTECExcluído2023</v>
      </c>
      <c r="C1053" t="str">
        <f t="shared" si="67"/>
        <v>IBTECExcluído2024</v>
      </c>
      <c r="D1053" t="str">
        <f t="shared" si="68"/>
        <v>IBTECExcluído2025</v>
      </c>
      <c r="E1053" t="str">
        <f t="shared" si="68"/>
        <v>IBTECExcluído2026</v>
      </c>
      <c r="F1053" t="str">
        <f t="shared" si="68"/>
        <v>IBTECExcluído2027</v>
      </c>
      <c r="G1053" t="s">
        <v>1920</v>
      </c>
      <c r="H1053" t="s">
        <v>1476</v>
      </c>
      <c r="I1053" s="38" t="str">
        <f>VLOOKUP(J1053,Planilha2!B:C,2,0)</f>
        <v>Excluído</v>
      </c>
      <c r="J1053" s="63" t="s">
        <v>1493</v>
      </c>
      <c r="K1053" s="63" t="s">
        <v>165</v>
      </c>
      <c r="L1053" s="63" t="s">
        <v>1494</v>
      </c>
      <c r="M1053" s="63" t="s">
        <v>139</v>
      </c>
      <c r="N1053" s="63" t="s">
        <v>1036</v>
      </c>
      <c r="O1053" s="116" t="s">
        <v>1630</v>
      </c>
      <c r="P1053" s="63" t="s">
        <v>1070</v>
      </c>
      <c r="Q1053" s="117">
        <v>0</v>
      </c>
      <c r="R1053" s="117">
        <v>0</v>
      </c>
      <c r="S1053" s="117">
        <v>0</v>
      </c>
      <c r="T1053" s="117">
        <v>0</v>
      </c>
      <c r="U1053" s="117">
        <v>0</v>
      </c>
      <c r="V1053" s="117">
        <v>0</v>
      </c>
      <c r="W1053" s="117">
        <v>0</v>
      </c>
      <c r="X1053" s="63"/>
      <c r="Y1053" s="63"/>
      <c r="Z1053" s="63"/>
      <c r="AA1053" s="63" t="s">
        <v>382</v>
      </c>
      <c r="AB1053" s="63"/>
      <c r="AC1053" s="63"/>
      <c r="AD1053" s="63"/>
      <c r="AE1053" s="63" t="s">
        <v>1030</v>
      </c>
    </row>
    <row r="1054" spans="1:31" ht="45" hidden="1">
      <c r="A1054" t="str">
        <f t="shared" si="65"/>
        <v>IBTECPP042022</v>
      </c>
      <c r="B1054" t="str">
        <f t="shared" si="66"/>
        <v>IBTECPP042023</v>
      </c>
      <c r="C1054" t="str">
        <f t="shared" si="67"/>
        <v>IBTECPP042024</v>
      </c>
      <c r="D1054" t="str">
        <f t="shared" si="68"/>
        <v>IBTECPP042025</v>
      </c>
      <c r="E1054" t="str">
        <f t="shared" si="68"/>
        <v>IBTECPP042026</v>
      </c>
      <c r="F1054" t="str">
        <f t="shared" si="68"/>
        <v>IBTECPP042027</v>
      </c>
      <c r="G1054" t="s">
        <v>1920</v>
      </c>
      <c r="H1054" t="s">
        <v>1476</v>
      </c>
      <c r="I1054" s="38" t="str">
        <f>VLOOKUP(J1054,Planilha2!B:C,2,0)</f>
        <v>PP04</v>
      </c>
      <c r="J1054" s="63" t="s">
        <v>1495</v>
      </c>
      <c r="K1054" s="63" t="s">
        <v>165</v>
      </c>
      <c r="L1054" s="63" t="s">
        <v>1496</v>
      </c>
      <c r="M1054" s="63" t="s">
        <v>139</v>
      </c>
      <c r="N1054" s="63" t="s">
        <v>1036</v>
      </c>
      <c r="O1054" s="116" t="s">
        <v>1826</v>
      </c>
      <c r="P1054" s="63" t="s">
        <v>44</v>
      </c>
      <c r="Q1054" s="117">
        <v>0</v>
      </c>
      <c r="R1054" s="117">
        <v>0</v>
      </c>
      <c r="S1054" s="117">
        <v>0</v>
      </c>
      <c r="T1054" s="143">
        <v>1</v>
      </c>
      <c r="U1054" s="143">
        <v>1</v>
      </c>
      <c r="V1054" s="143">
        <v>2</v>
      </c>
      <c r="W1054" s="143">
        <v>2</v>
      </c>
      <c r="X1054" s="63" t="s">
        <v>142</v>
      </c>
      <c r="Y1054" s="63" t="s">
        <v>195</v>
      </c>
      <c r="Z1054" s="63" t="s">
        <v>172</v>
      </c>
      <c r="AA1054" s="63" t="s">
        <v>382</v>
      </c>
      <c r="AB1054" s="63" t="s">
        <v>144</v>
      </c>
      <c r="AC1054" s="63" t="s">
        <v>1558</v>
      </c>
      <c r="AD1054" s="63" t="s">
        <v>1920</v>
      </c>
      <c r="AE1054" s="63" t="s">
        <v>1030</v>
      </c>
    </row>
    <row r="1055" spans="1:31" ht="45" hidden="1">
      <c r="A1055" t="str">
        <f t="shared" si="65"/>
        <v>IBTEC?2022</v>
      </c>
      <c r="B1055" t="str">
        <f t="shared" si="66"/>
        <v>IBTEC?2023</v>
      </c>
      <c r="C1055" t="str">
        <f t="shared" si="67"/>
        <v>IBTEC?2024</v>
      </c>
      <c r="D1055" t="str">
        <f t="shared" si="68"/>
        <v>IBTEC?2025</v>
      </c>
      <c r="E1055" t="str">
        <f t="shared" si="68"/>
        <v>IBTEC?2026</v>
      </c>
      <c r="F1055" t="str">
        <f t="shared" si="68"/>
        <v>IBTEC?2027</v>
      </c>
      <c r="G1055" t="s">
        <v>1920</v>
      </c>
      <c r="H1055" t="s">
        <v>1476</v>
      </c>
      <c r="I1055" s="38" t="str">
        <f>VLOOKUP(J1055,Planilha2!B:C,2,0)</f>
        <v>?</v>
      </c>
      <c r="J1055" s="63" t="s">
        <v>1497</v>
      </c>
      <c r="K1055" s="63" t="s">
        <v>165</v>
      </c>
      <c r="L1055" s="63" t="s">
        <v>1498</v>
      </c>
      <c r="M1055" s="63" t="s">
        <v>139</v>
      </c>
      <c r="N1055" s="63" t="s">
        <v>1036</v>
      </c>
      <c r="O1055" s="116"/>
      <c r="P1055" s="63"/>
      <c r="Q1055" s="117"/>
      <c r="R1055" s="117"/>
      <c r="S1055" s="117"/>
      <c r="T1055" s="117"/>
      <c r="U1055" s="117"/>
      <c r="V1055" s="117"/>
      <c r="W1055" s="117"/>
      <c r="X1055" s="63"/>
      <c r="Y1055" s="63"/>
      <c r="Z1055" s="63"/>
      <c r="AA1055" s="63"/>
      <c r="AB1055" s="63"/>
      <c r="AC1055" s="63"/>
      <c r="AD1055" s="63"/>
      <c r="AE1055" s="63" t="s">
        <v>1030</v>
      </c>
    </row>
    <row r="1056" spans="1:31" ht="45" hidden="1">
      <c r="A1056" t="str">
        <f t="shared" si="65"/>
        <v>IBTECPP052022</v>
      </c>
      <c r="B1056" t="str">
        <f t="shared" si="66"/>
        <v>IBTECPP052023</v>
      </c>
      <c r="C1056" t="str">
        <f t="shared" si="67"/>
        <v>IBTECPP052024</v>
      </c>
      <c r="D1056" t="str">
        <f t="shared" si="68"/>
        <v>IBTECPP052025</v>
      </c>
      <c r="E1056" t="str">
        <f t="shared" si="68"/>
        <v>IBTECPP052026</v>
      </c>
      <c r="F1056" t="str">
        <f t="shared" si="68"/>
        <v>IBTECPP052027</v>
      </c>
      <c r="G1056" t="s">
        <v>1920</v>
      </c>
      <c r="H1056" t="s">
        <v>1476</v>
      </c>
      <c r="I1056" s="38" t="str">
        <f>VLOOKUP(J1056,Planilha2!B:C,2,0)</f>
        <v>PP05</v>
      </c>
      <c r="J1056" s="63" t="s">
        <v>1047</v>
      </c>
      <c r="K1056" s="63" t="s">
        <v>165</v>
      </c>
      <c r="L1056" s="63" t="s">
        <v>1828</v>
      </c>
      <c r="M1056" s="63" t="s">
        <v>139</v>
      </c>
      <c r="N1056" s="63" t="s">
        <v>1036</v>
      </c>
      <c r="O1056" s="116"/>
      <c r="P1056" s="63"/>
      <c r="Q1056" s="117"/>
      <c r="R1056" s="117"/>
      <c r="S1056" s="117"/>
      <c r="T1056" s="117"/>
      <c r="U1056" s="117"/>
      <c r="V1056" s="117"/>
      <c r="W1056" s="117"/>
      <c r="X1056" s="63"/>
      <c r="Y1056" s="63"/>
      <c r="Z1056" s="63"/>
      <c r="AA1056" s="63"/>
      <c r="AB1056" s="63"/>
      <c r="AC1056" s="63"/>
      <c r="AD1056" s="63"/>
      <c r="AE1056" s="63" t="s">
        <v>1030</v>
      </c>
    </row>
    <row r="1057" spans="1:31" ht="45" hidden="1">
      <c r="A1057" t="str">
        <f t="shared" si="65"/>
        <v>IBTECPP062022</v>
      </c>
      <c r="B1057" t="str">
        <f t="shared" si="66"/>
        <v>IBTECPP062023</v>
      </c>
      <c r="C1057" t="str">
        <f t="shared" si="67"/>
        <v>IBTECPP062024</v>
      </c>
      <c r="D1057" t="str">
        <f t="shared" si="68"/>
        <v>IBTECPP062025</v>
      </c>
      <c r="E1057" t="str">
        <f t="shared" si="68"/>
        <v>IBTECPP062026</v>
      </c>
      <c r="F1057" t="str">
        <f t="shared" si="68"/>
        <v>IBTECPP062027</v>
      </c>
      <c r="G1057" t="s">
        <v>1920</v>
      </c>
      <c r="H1057" t="s">
        <v>1476</v>
      </c>
      <c r="I1057" s="38" t="str">
        <f>VLOOKUP(J1057,Planilha2!B:C,2,0)</f>
        <v>PP06</v>
      </c>
      <c r="J1057" s="63" t="s">
        <v>1050</v>
      </c>
      <c r="K1057" s="63" t="s">
        <v>165</v>
      </c>
      <c r="L1057" s="63" t="s">
        <v>1713</v>
      </c>
      <c r="M1057" s="63" t="s">
        <v>139</v>
      </c>
      <c r="N1057" s="63" t="s">
        <v>1036</v>
      </c>
      <c r="O1057" s="116" t="s">
        <v>1799</v>
      </c>
      <c r="P1057" s="63"/>
      <c r="Q1057" s="117"/>
      <c r="R1057" s="117"/>
      <c r="S1057" s="117"/>
      <c r="T1057" s="117"/>
      <c r="U1057" s="117"/>
      <c r="V1057" s="117"/>
      <c r="W1057" s="117"/>
      <c r="X1057" s="63"/>
      <c r="Y1057" s="63"/>
      <c r="Z1057" s="63"/>
      <c r="AA1057" s="63"/>
      <c r="AB1057" s="63"/>
      <c r="AC1057" s="63"/>
      <c r="AD1057" s="63"/>
      <c r="AE1057" s="63" t="s">
        <v>1030</v>
      </c>
    </row>
    <row r="1058" spans="1:31" ht="45" hidden="1">
      <c r="A1058" t="str">
        <f t="shared" si="65"/>
        <v>IBTECPP072022</v>
      </c>
      <c r="B1058" t="str">
        <f t="shared" si="66"/>
        <v>IBTECPP072023</v>
      </c>
      <c r="C1058" t="str">
        <f t="shared" si="67"/>
        <v>IBTECPP072024</v>
      </c>
      <c r="D1058" t="str">
        <f t="shared" si="68"/>
        <v>IBTECPP072025</v>
      </c>
      <c r="E1058" t="str">
        <f t="shared" si="68"/>
        <v>IBTECPP072026</v>
      </c>
      <c r="F1058" t="str">
        <f t="shared" si="68"/>
        <v>IBTECPP072027</v>
      </c>
      <c r="G1058" t="s">
        <v>1920</v>
      </c>
      <c r="H1058" t="s">
        <v>1476</v>
      </c>
      <c r="I1058" s="38" t="str">
        <f>VLOOKUP(J1058,Planilha2!B:C,2,0)</f>
        <v>PP07</v>
      </c>
      <c r="J1058" s="63" t="s">
        <v>1054</v>
      </c>
      <c r="K1058" s="63" t="s">
        <v>165</v>
      </c>
      <c r="L1058" s="63" t="s">
        <v>1055</v>
      </c>
      <c r="M1058" s="63" t="s">
        <v>139</v>
      </c>
      <c r="N1058" s="63" t="s">
        <v>1036</v>
      </c>
      <c r="O1058" s="116" t="s">
        <v>1800</v>
      </c>
      <c r="P1058" s="63"/>
      <c r="Q1058" s="117"/>
      <c r="R1058" s="117"/>
      <c r="S1058" s="117"/>
      <c r="T1058" s="117"/>
      <c r="U1058" s="117"/>
      <c r="V1058" s="117"/>
      <c r="W1058" s="117"/>
      <c r="X1058" s="63"/>
      <c r="Y1058" s="63"/>
      <c r="Z1058" s="63"/>
      <c r="AA1058" s="63"/>
      <c r="AB1058" s="63"/>
      <c r="AC1058" s="63"/>
      <c r="AD1058" s="63"/>
      <c r="AE1058" s="63" t="s">
        <v>1030</v>
      </c>
    </row>
    <row r="1059" spans="1:31" ht="108.75" hidden="1">
      <c r="A1059" t="str">
        <f t="shared" si="65"/>
        <v>IBTECPP082022</v>
      </c>
      <c r="B1059" t="str">
        <f t="shared" si="66"/>
        <v>IBTECPP082023</v>
      </c>
      <c r="C1059" t="str">
        <f t="shared" si="67"/>
        <v>IBTECPP082024</v>
      </c>
      <c r="D1059" t="str">
        <f t="shared" si="68"/>
        <v>IBTECPP082025</v>
      </c>
      <c r="E1059" t="str">
        <f t="shared" si="68"/>
        <v>IBTECPP082026</v>
      </c>
      <c r="F1059" t="str">
        <f t="shared" si="68"/>
        <v>IBTECPP082027</v>
      </c>
      <c r="G1059" t="s">
        <v>1920</v>
      </c>
      <c r="H1059" t="s">
        <v>1476</v>
      </c>
      <c r="I1059" s="38" t="s">
        <v>112</v>
      </c>
      <c r="J1059" s="63" t="s">
        <v>1714</v>
      </c>
      <c r="K1059" s="63" t="s">
        <v>165</v>
      </c>
      <c r="L1059" s="63" t="s">
        <v>1058</v>
      </c>
      <c r="M1059" s="63" t="s">
        <v>381</v>
      </c>
      <c r="N1059" s="63" t="s">
        <v>1501</v>
      </c>
      <c r="O1059" s="116" t="s">
        <v>1877</v>
      </c>
      <c r="P1059" s="63" t="s">
        <v>44</v>
      </c>
      <c r="Q1059" s="117">
        <v>100</v>
      </c>
      <c r="R1059" s="117">
        <v>100</v>
      </c>
      <c r="S1059" s="117">
        <v>100</v>
      </c>
      <c r="T1059" s="117">
        <v>100</v>
      </c>
      <c r="U1059" s="117">
        <v>100</v>
      </c>
      <c r="V1059" s="117">
        <v>100</v>
      </c>
      <c r="W1059" s="117">
        <v>100</v>
      </c>
      <c r="X1059" s="63" t="s">
        <v>142</v>
      </c>
      <c r="Y1059" s="63" t="s">
        <v>195</v>
      </c>
      <c r="Z1059" s="63" t="s">
        <v>172</v>
      </c>
      <c r="AA1059" s="63" t="s">
        <v>382</v>
      </c>
      <c r="AB1059" s="63" t="s">
        <v>144</v>
      </c>
      <c r="AC1059" s="63" t="s">
        <v>1558</v>
      </c>
      <c r="AD1059" s="63" t="s">
        <v>1920</v>
      </c>
      <c r="AE1059" s="63" t="s">
        <v>1030</v>
      </c>
    </row>
    <row r="1060" spans="1:31" ht="81" hidden="1">
      <c r="A1060" t="str">
        <f t="shared" si="65"/>
        <v>IBTECPP092022</v>
      </c>
      <c r="B1060" t="str">
        <f t="shared" si="66"/>
        <v>IBTECPP092023</v>
      </c>
      <c r="C1060" t="str">
        <f t="shared" si="67"/>
        <v>IBTECPP092024</v>
      </c>
      <c r="D1060" t="str">
        <f t="shared" si="68"/>
        <v>IBTECPP092025</v>
      </c>
      <c r="E1060" t="str">
        <f t="shared" si="68"/>
        <v>IBTECPP092026</v>
      </c>
      <c r="F1060" t="str">
        <f t="shared" si="68"/>
        <v>IBTECPP092027</v>
      </c>
      <c r="G1060" t="s">
        <v>1920</v>
      </c>
      <c r="H1060" t="s">
        <v>1476</v>
      </c>
      <c r="I1060" s="38" t="s">
        <v>113</v>
      </c>
      <c r="J1060" s="63" t="s">
        <v>1916</v>
      </c>
      <c r="K1060" s="63" t="s">
        <v>145</v>
      </c>
      <c r="L1060" s="63" t="s">
        <v>1716</v>
      </c>
      <c r="M1060" s="63" t="s">
        <v>164</v>
      </c>
      <c r="N1060" s="63" t="s">
        <v>1501</v>
      </c>
      <c r="O1060" s="116" t="s">
        <v>1635</v>
      </c>
      <c r="P1060" s="63" t="s">
        <v>44</v>
      </c>
      <c r="Q1060" s="117">
        <v>69.7</v>
      </c>
      <c r="R1060" s="117">
        <v>71</v>
      </c>
      <c r="S1060" s="117">
        <v>73</v>
      </c>
      <c r="T1060" s="117">
        <v>75</v>
      </c>
      <c r="U1060" s="117">
        <v>76</v>
      </c>
      <c r="V1060" s="117">
        <v>78</v>
      </c>
      <c r="W1060" s="117">
        <v>80</v>
      </c>
      <c r="X1060" s="63" t="s">
        <v>142</v>
      </c>
      <c r="Y1060" s="63" t="s">
        <v>195</v>
      </c>
      <c r="Z1060" s="63" t="s">
        <v>172</v>
      </c>
      <c r="AA1060" s="63" t="s">
        <v>382</v>
      </c>
      <c r="AB1060" s="63" t="s">
        <v>144</v>
      </c>
      <c r="AC1060" s="63" t="s">
        <v>1558</v>
      </c>
      <c r="AD1060" s="63" t="s">
        <v>1920</v>
      </c>
      <c r="AE1060" s="63" t="s">
        <v>1030</v>
      </c>
    </row>
    <row r="1061" spans="1:31" ht="45" hidden="1">
      <c r="A1061" t="str">
        <f t="shared" si="65"/>
        <v>IBTECPP102022</v>
      </c>
      <c r="B1061" t="str">
        <f t="shared" si="66"/>
        <v>IBTECPP102023</v>
      </c>
      <c r="C1061" t="str">
        <f t="shared" si="67"/>
        <v>IBTECPP102024</v>
      </c>
      <c r="D1061" t="str">
        <f t="shared" si="68"/>
        <v>IBTECPP102025</v>
      </c>
      <c r="E1061" t="str">
        <f t="shared" si="68"/>
        <v>IBTECPP102026</v>
      </c>
      <c r="F1061" t="str">
        <f t="shared" si="68"/>
        <v>IBTECPP102027</v>
      </c>
      <c r="G1061" t="s">
        <v>1920</v>
      </c>
      <c r="H1061" t="s">
        <v>1476</v>
      </c>
      <c r="I1061" s="38" t="str">
        <f>VLOOKUP(J1061,Planilha2!B:C,2,0)</f>
        <v>PP10</v>
      </c>
      <c r="J1061" s="63" t="s">
        <v>1063</v>
      </c>
      <c r="K1061" s="63" t="s">
        <v>145</v>
      </c>
      <c r="L1061" s="63" t="s">
        <v>1718</v>
      </c>
      <c r="M1061" s="63" t="s">
        <v>164</v>
      </c>
      <c r="N1061" s="63" t="s">
        <v>1501</v>
      </c>
      <c r="O1061" s="116" t="s">
        <v>1509</v>
      </c>
      <c r="P1061" s="63" t="s">
        <v>749</v>
      </c>
      <c r="Q1061" s="117">
        <v>21.25</v>
      </c>
      <c r="R1061" s="117">
        <v>22</v>
      </c>
      <c r="S1061" s="117">
        <v>23</v>
      </c>
      <c r="T1061" s="117">
        <v>24</v>
      </c>
      <c r="U1061" s="117">
        <v>26</v>
      </c>
      <c r="V1061" s="117">
        <v>28</v>
      </c>
      <c r="W1061" s="117">
        <v>30</v>
      </c>
      <c r="X1061" s="63" t="s">
        <v>142</v>
      </c>
      <c r="Y1061" s="63" t="s">
        <v>195</v>
      </c>
      <c r="Z1061" s="63" t="s">
        <v>172</v>
      </c>
      <c r="AA1061" s="63" t="s">
        <v>382</v>
      </c>
      <c r="AB1061" s="63" t="s">
        <v>144</v>
      </c>
      <c r="AC1061" s="63" t="s">
        <v>1558</v>
      </c>
      <c r="AD1061" s="63" t="s">
        <v>1920</v>
      </c>
      <c r="AE1061" s="63" t="s">
        <v>1030</v>
      </c>
    </row>
    <row r="1062" spans="1:31" ht="45" hidden="1">
      <c r="A1062" t="str">
        <f t="shared" si="65"/>
        <v>IBTECExcluído2022</v>
      </c>
      <c r="B1062" t="str">
        <f t="shared" si="66"/>
        <v>IBTECExcluído2023</v>
      </c>
      <c r="C1062" t="str">
        <f t="shared" si="67"/>
        <v>IBTECExcluído2024</v>
      </c>
      <c r="D1062" t="str">
        <f t="shared" si="68"/>
        <v>IBTECExcluído2025</v>
      </c>
      <c r="E1062" t="str">
        <f t="shared" si="68"/>
        <v>IBTECExcluído2026</v>
      </c>
      <c r="F1062" t="str">
        <f t="shared" si="68"/>
        <v>IBTECExcluído2027</v>
      </c>
      <c r="G1062" t="s">
        <v>1920</v>
      </c>
      <c r="H1062" t="s">
        <v>1476</v>
      </c>
      <c r="I1062" s="38" t="str">
        <f>VLOOKUP(J1062,Planilha2!B:C,2,0)</f>
        <v>Excluído</v>
      </c>
      <c r="J1062" s="63" t="s">
        <v>1511</v>
      </c>
      <c r="K1062" s="63" t="s">
        <v>165</v>
      </c>
      <c r="L1062" s="63" t="s">
        <v>1512</v>
      </c>
      <c r="M1062" s="63" t="s">
        <v>164</v>
      </c>
      <c r="N1062" s="63" t="s">
        <v>1501</v>
      </c>
      <c r="O1062" s="63" t="s">
        <v>1776</v>
      </c>
      <c r="P1062" s="63" t="s">
        <v>44</v>
      </c>
      <c r="Q1062" s="63">
        <v>38.299999999999997</v>
      </c>
      <c r="R1062" s="63">
        <v>40</v>
      </c>
      <c r="S1062" s="63">
        <v>41</v>
      </c>
      <c r="T1062" s="63">
        <v>42</v>
      </c>
      <c r="U1062" s="118">
        <v>42</v>
      </c>
      <c r="V1062" s="118">
        <v>42</v>
      </c>
      <c r="W1062" s="118">
        <v>42</v>
      </c>
      <c r="X1062" s="63" t="s">
        <v>142</v>
      </c>
      <c r="Y1062" s="63" t="s">
        <v>195</v>
      </c>
      <c r="Z1062" s="63" t="s">
        <v>172</v>
      </c>
      <c r="AA1062" s="63" t="s">
        <v>382</v>
      </c>
      <c r="AB1062" s="63" t="s">
        <v>144</v>
      </c>
      <c r="AC1062" s="63" t="s">
        <v>1558</v>
      </c>
      <c r="AD1062" s="63" t="s">
        <v>1920</v>
      </c>
      <c r="AE1062" s="63" t="s">
        <v>1030</v>
      </c>
    </row>
    <row r="1063" spans="1:31" ht="45" hidden="1">
      <c r="A1063" t="str">
        <f t="shared" si="65"/>
        <v>IBTECExcluído2022</v>
      </c>
      <c r="B1063" t="str">
        <f t="shared" si="66"/>
        <v>IBTECExcluído2023</v>
      </c>
      <c r="C1063" t="str">
        <f t="shared" si="67"/>
        <v>IBTECExcluído2024</v>
      </c>
      <c r="D1063" t="str">
        <f t="shared" si="68"/>
        <v>IBTECExcluído2025</v>
      </c>
      <c r="E1063" t="str">
        <f t="shared" si="68"/>
        <v>IBTECExcluído2026</v>
      </c>
      <c r="F1063" t="str">
        <f t="shared" si="68"/>
        <v>IBTECExcluído2027</v>
      </c>
      <c r="G1063" t="s">
        <v>1920</v>
      </c>
      <c r="H1063" t="s">
        <v>1476</v>
      </c>
      <c r="I1063" s="38" t="str">
        <f>VLOOKUP(J1063,Planilha2!B:C,2,0)</f>
        <v>Excluído</v>
      </c>
      <c r="J1063" s="63" t="s">
        <v>1067</v>
      </c>
      <c r="K1063" s="63" t="s">
        <v>145</v>
      </c>
      <c r="L1063" s="63" t="s">
        <v>1068</v>
      </c>
      <c r="M1063" s="63" t="s">
        <v>164</v>
      </c>
      <c r="N1063" s="63" t="s">
        <v>1501</v>
      </c>
      <c r="O1063" s="63" t="s">
        <v>1664</v>
      </c>
      <c r="P1063" s="63" t="s">
        <v>1070</v>
      </c>
      <c r="Q1063" s="63">
        <v>140</v>
      </c>
      <c r="R1063" s="63">
        <v>140</v>
      </c>
      <c r="S1063" s="63">
        <v>140</v>
      </c>
      <c r="T1063" s="63">
        <v>140</v>
      </c>
      <c r="U1063" s="63">
        <v>140</v>
      </c>
      <c r="V1063" s="63">
        <v>140</v>
      </c>
      <c r="W1063" s="63">
        <v>140</v>
      </c>
      <c r="X1063" s="63" t="s">
        <v>142</v>
      </c>
      <c r="Y1063" s="63" t="s">
        <v>195</v>
      </c>
      <c r="Z1063" s="63" t="s">
        <v>172</v>
      </c>
      <c r="AA1063" s="63" t="s">
        <v>382</v>
      </c>
      <c r="AB1063" s="63" t="s">
        <v>144</v>
      </c>
      <c r="AC1063" s="63" t="s">
        <v>1558</v>
      </c>
      <c r="AD1063" s="63" t="s">
        <v>1920</v>
      </c>
      <c r="AE1063" s="63" t="s">
        <v>1030</v>
      </c>
    </row>
    <row r="1064" spans="1:31" ht="45" hidden="1">
      <c r="A1064" t="str">
        <f t="shared" si="65"/>
        <v>IBTECExcluído2022</v>
      </c>
      <c r="B1064" t="str">
        <f t="shared" si="66"/>
        <v>IBTECExcluído2023</v>
      </c>
      <c r="C1064" t="str">
        <f t="shared" si="67"/>
        <v>IBTECExcluído2024</v>
      </c>
      <c r="D1064" t="str">
        <f t="shared" si="68"/>
        <v>IBTECExcluído2025</v>
      </c>
      <c r="E1064" t="str">
        <f t="shared" si="68"/>
        <v>IBTECExcluído2026</v>
      </c>
      <c r="F1064" t="str">
        <f t="shared" si="68"/>
        <v>IBTECExcluído2027</v>
      </c>
      <c r="G1064" t="s">
        <v>1920</v>
      </c>
      <c r="H1064" t="s">
        <v>1476</v>
      </c>
      <c r="I1064" s="38" t="str">
        <f>VLOOKUP(J1064,Planilha2!B:C,2,0)</f>
        <v>Excluído</v>
      </c>
      <c r="J1064" s="63" t="s">
        <v>1722</v>
      </c>
      <c r="K1064" s="63" t="s">
        <v>145</v>
      </c>
      <c r="L1064" s="63" t="s">
        <v>1076</v>
      </c>
      <c r="M1064" s="63" t="s">
        <v>164</v>
      </c>
      <c r="N1064" s="63" t="s">
        <v>1501</v>
      </c>
      <c r="O1064" s="63" t="s">
        <v>1835</v>
      </c>
      <c r="P1064" s="63" t="s">
        <v>1070</v>
      </c>
      <c r="Q1064" s="63">
        <v>21</v>
      </c>
      <c r="R1064" s="63">
        <v>26</v>
      </c>
      <c r="S1064" s="63">
        <v>31</v>
      </c>
      <c r="T1064" s="63">
        <v>36</v>
      </c>
      <c r="U1064" s="63">
        <v>37</v>
      </c>
      <c r="V1064" s="63">
        <v>38</v>
      </c>
      <c r="W1064" s="63">
        <v>40</v>
      </c>
      <c r="X1064" s="63" t="s">
        <v>142</v>
      </c>
      <c r="Y1064" s="63" t="s">
        <v>195</v>
      </c>
      <c r="Z1064" s="63" t="s">
        <v>172</v>
      </c>
      <c r="AA1064" s="63" t="s">
        <v>382</v>
      </c>
      <c r="AB1064" s="63" t="s">
        <v>144</v>
      </c>
      <c r="AC1064" s="63" t="s">
        <v>1558</v>
      </c>
      <c r="AD1064" s="63" t="s">
        <v>1920</v>
      </c>
      <c r="AE1064" s="63" t="s">
        <v>1030</v>
      </c>
    </row>
    <row r="1065" spans="1:31" ht="45" hidden="1">
      <c r="A1065" t="str">
        <f t="shared" si="65"/>
        <v>IBTECExcluído2022</v>
      </c>
      <c r="B1065" t="str">
        <f t="shared" si="66"/>
        <v>IBTECExcluído2023</v>
      </c>
      <c r="C1065" t="str">
        <f t="shared" si="67"/>
        <v>IBTECExcluído2024</v>
      </c>
      <c r="D1065" t="str">
        <f t="shared" si="68"/>
        <v>IBTECExcluído2025</v>
      </c>
      <c r="E1065" t="str">
        <f t="shared" si="68"/>
        <v>IBTECExcluído2026</v>
      </c>
      <c r="F1065" t="str">
        <f t="shared" si="68"/>
        <v>IBTECExcluído2027</v>
      </c>
      <c r="G1065" t="s">
        <v>1920</v>
      </c>
      <c r="H1065" t="s">
        <v>1476</v>
      </c>
      <c r="I1065" s="38" t="str">
        <f>VLOOKUP(J1065,Planilha2!B:C,2,0)</f>
        <v>Excluído</v>
      </c>
      <c r="J1065" s="63" t="s">
        <v>1079</v>
      </c>
      <c r="K1065" s="63" t="s">
        <v>145</v>
      </c>
      <c r="L1065" s="63" t="s">
        <v>1080</v>
      </c>
      <c r="M1065" s="63" t="s">
        <v>164</v>
      </c>
      <c r="N1065" s="63" t="s">
        <v>1501</v>
      </c>
      <c r="O1065" s="63" t="s">
        <v>1587</v>
      </c>
      <c r="P1065" s="63" t="s">
        <v>1082</v>
      </c>
      <c r="Q1065" s="63">
        <v>0</v>
      </c>
      <c r="R1065" s="63">
        <v>0</v>
      </c>
      <c r="S1065" s="63">
        <v>0</v>
      </c>
      <c r="T1065" s="63">
        <v>1</v>
      </c>
      <c r="U1065" s="63">
        <v>2</v>
      </c>
      <c r="V1065" s="63">
        <v>3</v>
      </c>
      <c r="W1065" s="63">
        <v>3</v>
      </c>
      <c r="X1065" s="63" t="s">
        <v>142</v>
      </c>
      <c r="Y1065" s="63" t="s">
        <v>195</v>
      </c>
      <c r="Z1065" s="63">
        <v>4</v>
      </c>
      <c r="AA1065" s="63" t="s">
        <v>382</v>
      </c>
      <c r="AB1065" s="63" t="s">
        <v>144</v>
      </c>
      <c r="AC1065" s="63" t="s">
        <v>1558</v>
      </c>
      <c r="AD1065" s="63" t="s">
        <v>1920</v>
      </c>
      <c r="AE1065" s="63" t="s">
        <v>1030</v>
      </c>
    </row>
    <row r="1066" spans="1:31" ht="45" hidden="1">
      <c r="A1066" t="str">
        <f t="shared" si="65"/>
        <v>IBTECExcluído2022</v>
      </c>
      <c r="B1066" t="str">
        <f t="shared" si="66"/>
        <v>IBTECExcluído2023</v>
      </c>
      <c r="C1066" t="str">
        <f t="shared" si="67"/>
        <v>IBTECExcluído2024</v>
      </c>
      <c r="D1066" t="str">
        <f t="shared" si="68"/>
        <v>IBTECExcluído2025</v>
      </c>
      <c r="E1066" t="str">
        <f t="shared" si="68"/>
        <v>IBTECExcluído2026</v>
      </c>
      <c r="F1066" t="str">
        <f t="shared" si="68"/>
        <v>IBTECExcluído2027</v>
      </c>
      <c r="G1066" t="s">
        <v>1920</v>
      </c>
      <c r="H1066" t="s">
        <v>1476</v>
      </c>
      <c r="I1066" s="38" t="str">
        <f>VLOOKUP(J1066,Planilha2!B:C,2,0)</f>
        <v>Excluído</v>
      </c>
      <c r="J1066" s="63" t="s">
        <v>1085</v>
      </c>
      <c r="K1066" s="63" t="s">
        <v>1923</v>
      </c>
      <c r="L1066" s="63" t="s">
        <v>1086</v>
      </c>
      <c r="M1066" s="63" t="s">
        <v>139</v>
      </c>
      <c r="N1066" s="63" t="s">
        <v>1501</v>
      </c>
      <c r="O1066" s="63" t="s">
        <v>1516</v>
      </c>
      <c r="P1066" s="63" t="s">
        <v>1070</v>
      </c>
      <c r="Q1066" s="63">
        <v>44</v>
      </c>
      <c r="R1066" s="63">
        <v>47</v>
      </c>
      <c r="S1066" s="63">
        <v>48</v>
      </c>
      <c r="T1066" s="63">
        <v>49</v>
      </c>
      <c r="U1066" s="63">
        <v>50</v>
      </c>
      <c r="V1066" s="63">
        <v>55</v>
      </c>
      <c r="W1066" s="63">
        <v>60</v>
      </c>
      <c r="X1066" s="63" t="s">
        <v>142</v>
      </c>
      <c r="Y1066" s="63" t="s">
        <v>195</v>
      </c>
      <c r="Z1066" s="63">
        <v>4</v>
      </c>
      <c r="AA1066" s="63" t="s">
        <v>382</v>
      </c>
      <c r="AB1066" s="63" t="s">
        <v>144</v>
      </c>
      <c r="AC1066" s="63" t="s">
        <v>1558</v>
      </c>
      <c r="AD1066" s="63" t="s">
        <v>1920</v>
      </c>
      <c r="AE1066" s="63" t="s">
        <v>1030</v>
      </c>
    </row>
    <row r="1067" spans="1:31" ht="45" hidden="1">
      <c r="A1067" t="str">
        <f t="shared" si="65"/>
        <v>IBTECExcluído2022</v>
      </c>
      <c r="B1067" t="str">
        <f t="shared" si="66"/>
        <v>IBTECExcluído2023</v>
      </c>
      <c r="C1067" t="str">
        <f t="shared" si="67"/>
        <v>IBTECExcluído2024</v>
      </c>
      <c r="D1067" t="str">
        <f t="shared" si="68"/>
        <v>IBTECExcluído2025</v>
      </c>
      <c r="E1067" t="str">
        <f t="shared" si="68"/>
        <v>IBTECExcluído2026</v>
      </c>
      <c r="F1067" t="str">
        <f t="shared" si="68"/>
        <v>IBTECExcluído2027</v>
      </c>
      <c r="G1067" t="s">
        <v>1920</v>
      </c>
      <c r="H1067" t="s">
        <v>1476</v>
      </c>
      <c r="I1067" s="38" t="str">
        <f>VLOOKUP(J1067,Planilha2!B:C,2,0)</f>
        <v>Excluído</v>
      </c>
      <c r="J1067" s="63" t="s">
        <v>1090</v>
      </c>
      <c r="K1067" s="63" t="s">
        <v>145</v>
      </c>
      <c r="L1067" s="63" t="s">
        <v>1091</v>
      </c>
      <c r="M1067" s="63" t="s">
        <v>139</v>
      </c>
      <c r="N1067" s="63" t="s">
        <v>1501</v>
      </c>
      <c r="O1067" s="63" t="s">
        <v>1517</v>
      </c>
      <c r="P1067" s="63" t="s">
        <v>1070</v>
      </c>
      <c r="Q1067" s="63">
        <v>16</v>
      </c>
      <c r="R1067" s="63">
        <v>20</v>
      </c>
      <c r="S1067" s="63">
        <v>23</v>
      </c>
      <c r="T1067" s="63">
        <v>25</v>
      </c>
      <c r="U1067" s="63">
        <v>27</v>
      </c>
      <c r="V1067" s="63">
        <v>30</v>
      </c>
      <c r="W1067" s="63">
        <v>35</v>
      </c>
      <c r="X1067" s="63" t="s">
        <v>142</v>
      </c>
      <c r="Y1067" s="63" t="s">
        <v>195</v>
      </c>
      <c r="Z1067" s="63">
        <v>4</v>
      </c>
      <c r="AA1067" s="63" t="s">
        <v>382</v>
      </c>
      <c r="AB1067" s="63" t="s">
        <v>144</v>
      </c>
      <c r="AC1067" s="63" t="s">
        <v>1558</v>
      </c>
      <c r="AD1067" s="63" t="s">
        <v>1920</v>
      </c>
      <c r="AE1067" s="63" t="s">
        <v>1030</v>
      </c>
    </row>
    <row r="1068" spans="1:31" ht="45" hidden="1">
      <c r="A1068" t="str">
        <f t="shared" si="65"/>
        <v>IBTECExcluído2022</v>
      </c>
      <c r="B1068" t="str">
        <f t="shared" si="66"/>
        <v>IBTECExcluído2023</v>
      </c>
      <c r="C1068" t="str">
        <f t="shared" si="67"/>
        <v>IBTECExcluído2024</v>
      </c>
      <c r="D1068" t="str">
        <f t="shared" si="68"/>
        <v>IBTECExcluído2025</v>
      </c>
      <c r="E1068" t="str">
        <f t="shared" si="68"/>
        <v>IBTECExcluído2026</v>
      </c>
      <c r="F1068" t="str">
        <f t="shared" si="68"/>
        <v>IBTECExcluído2027</v>
      </c>
      <c r="G1068" t="s">
        <v>1920</v>
      </c>
      <c r="H1068" t="s">
        <v>1476</v>
      </c>
      <c r="I1068" s="38" t="str">
        <f>VLOOKUP(J1068,Planilha2!B:C,2,0)</f>
        <v>Excluído</v>
      </c>
      <c r="J1068" s="63" t="s">
        <v>1095</v>
      </c>
      <c r="K1068" s="63" t="s">
        <v>145</v>
      </c>
      <c r="L1068" s="63" t="s">
        <v>1096</v>
      </c>
      <c r="M1068" s="63" t="s">
        <v>139</v>
      </c>
      <c r="N1068" s="63" t="s">
        <v>1501</v>
      </c>
      <c r="O1068" s="63" t="s">
        <v>1518</v>
      </c>
      <c r="P1068" s="63" t="s">
        <v>1070</v>
      </c>
      <c r="Q1068" s="63">
        <v>0</v>
      </c>
      <c r="R1068" s="63">
        <v>2</v>
      </c>
      <c r="S1068" s="63">
        <v>4</v>
      </c>
      <c r="T1068" s="63">
        <v>6</v>
      </c>
      <c r="U1068" s="63">
        <v>8</v>
      </c>
      <c r="V1068" s="63">
        <v>10</v>
      </c>
      <c r="W1068" s="63">
        <v>12</v>
      </c>
      <c r="X1068" s="63" t="s">
        <v>142</v>
      </c>
      <c r="Y1068" s="63" t="s">
        <v>172</v>
      </c>
      <c r="Z1068" s="63">
        <v>4</v>
      </c>
      <c r="AA1068" s="63" t="s">
        <v>382</v>
      </c>
      <c r="AB1068" s="63" t="s">
        <v>144</v>
      </c>
      <c r="AC1068" s="63" t="s">
        <v>1558</v>
      </c>
      <c r="AD1068" s="63" t="s">
        <v>1920</v>
      </c>
      <c r="AE1068" s="63" t="s">
        <v>1030</v>
      </c>
    </row>
    <row r="1069" spans="1:31" ht="45" hidden="1">
      <c r="A1069" t="str">
        <f t="shared" si="65"/>
        <v>IBTECEC092022</v>
      </c>
      <c r="B1069" t="str">
        <f t="shared" si="66"/>
        <v>IBTECEC092023</v>
      </c>
      <c r="C1069" t="str">
        <f t="shared" si="67"/>
        <v>IBTECEC092024</v>
      </c>
      <c r="D1069" t="str">
        <f t="shared" si="68"/>
        <v>IBTECEC092025</v>
      </c>
      <c r="E1069" t="str">
        <f t="shared" si="68"/>
        <v>IBTECEC092026</v>
      </c>
      <c r="F1069" t="str">
        <f t="shared" si="68"/>
        <v>IBTECEC092027</v>
      </c>
      <c r="G1069" t="s">
        <v>1920</v>
      </c>
      <c r="H1069" t="s">
        <v>1519</v>
      </c>
      <c r="I1069" s="38" t="str">
        <f>VLOOKUP(J1069,Planilha2!B:C,2,0)</f>
        <v>EC09</v>
      </c>
      <c r="J1069" s="63" t="s">
        <v>1878</v>
      </c>
      <c r="K1069" s="63" t="s">
        <v>165</v>
      </c>
      <c r="L1069" s="63" t="s">
        <v>419</v>
      </c>
      <c r="M1069" s="63" t="s">
        <v>381</v>
      </c>
      <c r="N1069" s="63" t="s">
        <v>385</v>
      </c>
      <c r="O1069" s="63" t="s">
        <v>1521</v>
      </c>
      <c r="P1069" s="63" t="s">
        <v>44</v>
      </c>
      <c r="Q1069" s="141">
        <v>0.51</v>
      </c>
      <c r="R1069" s="134">
        <v>0.55000000000000004</v>
      </c>
      <c r="S1069" s="134">
        <v>0.55000000000000004</v>
      </c>
      <c r="T1069" s="134">
        <v>0.6</v>
      </c>
      <c r="U1069" s="134">
        <v>0.65</v>
      </c>
      <c r="V1069" s="134">
        <v>0.7</v>
      </c>
      <c r="W1069" s="134">
        <v>0.8</v>
      </c>
      <c r="X1069" s="63" t="s">
        <v>142</v>
      </c>
      <c r="Y1069" s="63" t="s">
        <v>1441</v>
      </c>
      <c r="Z1069" s="63" t="s">
        <v>1857</v>
      </c>
      <c r="AA1069" s="63" t="s">
        <v>382</v>
      </c>
      <c r="AB1069" s="63" t="s">
        <v>144</v>
      </c>
      <c r="AC1069" s="63"/>
      <c r="AD1069" s="63" t="s">
        <v>1921</v>
      </c>
      <c r="AE1069" s="63" t="s">
        <v>377</v>
      </c>
    </row>
    <row r="1070" spans="1:31" ht="45" hidden="1">
      <c r="A1070" t="str">
        <f t="shared" si="65"/>
        <v>IBTECEC102022</v>
      </c>
      <c r="B1070" t="str">
        <f t="shared" si="66"/>
        <v>IBTECEC102023</v>
      </c>
      <c r="C1070" t="str">
        <f t="shared" si="67"/>
        <v>IBTECEC102024</v>
      </c>
      <c r="D1070" t="str">
        <f t="shared" si="68"/>
        <v>IBTECEC102025</v>
      </c>
      <c r="E1070" t="str">
        <f t="shared" si="68"/>
        <v>IBTECEC102026</v>
      </c>
      <c r="F1070" t="str">
        <f t="shared" si="68"/>
        <v>IBTECEC102027</v>
      </c>
      <c r="G1070" t="s">
        <v>1920</v>
      </c>
      <c r="H1070" t="s">
        <v>1519</v>
      </c>
      <c r="I1070" s="38" t="str">
        <f>VLOOKUP(J1070,Planilha2!B:C,2,0)</f>
        <v>EC10</v>
      </c>
      <c r="J1070" s="63" t="s">
        <v>1880</v>
      </c>
      <c r="K1070" s="63" t="s">
        <v>165</v>
      </c>
      <c r="L1070" s="63" t="s">
        <v>422</v>
      </c>
      <c r="M1070" s="63" t="s">
        <v>381</v>
      </c>
      <c r="N1070" s="63" t="s">
        <v>385</v>
      </c>
      <c r="O1070" s="63" t="s">
        <v>1526</v>
      </c>
      <c r="P1070" s="63" t="s">
        <v>44</v>
      </c>
      <c r="Q1070" s="144">
        <v>0.32</v>
      </c>
      <c r="R1070" s="145">
        <v>0.35</v>
      </c>
      <c r="S1070" s="145">
        <v>0.4</v>
      </c>
      <c r="T1070" s="145">
        <v>0.6</v>
      </c>
      <c r="U1070" s="145">
        <v>0.65</v>
      </c>
      <c r="V1070" s="145">
        <v>0.7</v>
      </c>
      <c r="W1070" s="145">
        <v>0.8</v>
      </c>
      <c r="X1070" s="63" t="s">
        <v>142</v>
      </c>
      <c r="Y1070" s="63" t="s">
        <v>1441</v>
      </c>
      <c r="Z1070" s="63" t="s">
        <v>1857</v>
      </c>
      <c r="AA1070" s="63" t="s">
        <v>382</v>
      </c>
      <c r="AB1070" s="63" t="s">
        <v>144</v>
      </c>
      <c r="AC1070" s="63"/>
      <c r="AD1070" s="63" t="s">
        <v>1921</v>
      </c>
      <c r="AE1070" s="63" t="s">
        <v>377</v>
      </c>
    </row>
    <row r="1071" spans="1:31" ht="45" hidden="1">
      <c r="A1071" t="str">
        <f t="shared" si="65"/>
        <v>IBTECEC082022</v>
      </c>
      <c r="B1071" t="str">
        <f t="shared" si="66"/>
        <v>IBTECEC082023</v>
      </c>
      <c r="C1071" t="str">
        <f t="shared" si="67"/>
        <v>IBTECEC082024</v>
      </c>
      <c r="D1071" t="str">
        <f t="shared" si="68"/>
        <v>IBTECEC082025</v>
      </c>
      <c r="E1071" t="str">
        <f t="shared" si="68"/>
        <v>IBTECEC082026</v>
      </c>
      <c r="F1071" t="str">
        <f t="shared" si="68"/>
        <v>IBTECEC082027</v>
      </c>
      <c r="G1071" t="s">
        <v>1920</v>
      </c>
      <c r="H1071" t="s">
        <v>1519</v>
      </c>
      <c r="I1071" s="38" t="str">
        <f>VLOOKUP(J1071,Planilha2!B:C,2,0)</f>
        <v>EC08</v>
      </c>
      <c r="J1071" s="63" t="s">
        <v>415</v>
      </c>
      <c r="K1071" s="63" t="s">
        <v>145</v>
      </c>
      <c r="L1071" s="63" t="s">
        <v>1528</v>
      </c>
      <c r="M1071" s="63" t="s">
        <v>381</v>
      </c>
      <c r="N1071" s="63" t="s">
        <v>1529</v>
      </c>
      <c r="O1071" s="63" t="s">
        <v>1588</v>
      </c>
      <c r="P1071" s="63" t="s">
        <v>44</v>
      </c>
      <c r="Q1071" s="146">
        <v>1</v>
      </c>
      <c r="R1071" s="145">
        <v>1</v>
      </c>
      <c r="S1071" s="145">
        <v>1</v>
      </c>
      <c r="T1071" s="145">
        <v>1</v>
      </c>
      <c r="U1071" s="145">
        <v>1</v>
      </c>
      <c r="V1071" s="145">
        <v>1</v>
      </c>
      <c r="W1071" s="145">
        <v>1</v>
      </c>
      <c r="X1071" s="63" t="s">
        <v>171</v>
      </c>
      <c r="Y1071" s="63" t="s">
        <v>1441</v>
      </c>
      <c r="Z1071" s="63" t="s">
        <v>1857</v>
      </c>
      <c r="AA1071" s="63" t="s">
        <v>382</v>
      </c>
      <c r="AB1071" s="63" t="s">
        <v>144</v>
      </c>
      <c r="AC1071" s="63"/>
      <c r="AD1071" s="63" t="s">
        <v>1921</v>
      </c>
      <c r="AE1071" s="63" t="s">
        <v>377</v>
      </c>
    </row>
    <row r="1072" spans="1:31" ht="45" hidden="1">
      <c r="A1072" t="str">
        <f t="shared" si="65"/>
        <v>IBTECEC282022</v>
      </c>
      <c r="B1072" t="str">
        <f t="shared" si="66"/>
        <v>IBTECEC282023</v>
      </c>
      <c r="C1072" t="str">
        <f t="shared" si="67"/>
        <v>IBTECEC282024</v>
      </c>
      <c r="D1072" t="str">
        <f t="shared" si="68"/>
        <v>IBTECEC282025</v>
      </c>
      <c r="E1072" t="str">
        <f t="shared" si="68"/>
        <v>IBTECEC282026</v>
      </c>
      <c r="F1072" t="str">
        <f t="shared" si="68"/>
        <v>IBTECEC282027</v>
      </c>
      <c r="G1072" t="s">
        <v>1920</v>
      </c>
      <c r="H1072" t="s">
        <v>1519</v>
      </c>
      <c r="I1072" s="38" t="str">
        <f>VLOOKUP(J1072,Planilha2!B:C,2,0)</f>
        <v>EC28</v>
      </c>
      <c r="J1072" s="63" t="s">
        <v>503</v>
      </c>
      <c r="K1072" s="63" t="s">
        <v>165</v>
      </c>
      <c r="L1072" s="63" t="s">
        <v>504</v>
      </c>
      <c r="M1072" s="63" t="s">
        <v>381</v>
      </c>
      <c r="N1072" s="63" t="s">
        <v>1530</v>
      </c>
      <c r="O1072" s="63" t="s">
        <v>1589</v>
      </c>
      <c r="P1072" s="63" t="s">
        <v>44</v>
      </c>
      <c r="Q1072" s="144">
        <v>1</v>
      </c>
      <c r="R1072" s="145">
        <v>1</v>
      </c>
      <c r="S1072" s="145">
        <v>1</v>
      </c>
      <c r="T1072" s="145">
        <v>1</v>
      </c>
      <c r="U1072" s="145">
        <v>1</v>
      </c>
      <c r="V1072" s="145">
        <v>1</v>
      </c>
      <c r="W1072" s="145">
        <v>1</v>
      </c>
      <c r="X1072" s="63" t="s">
        <v>171</v>
      </c>
      <c r="Y1072" s="63" t="s">
        <v>1441</v>
      </c>
      <c r="Z1072" s="63" t="s">
        <v>1857</v>
      </c>
      <c r="AA1072" s="63" t="s">
        <v>382</v>
      </c>
      <c r="AB1072" s="63" t="s">
        <v>144</v>
      </c>
      <c r="AC1072" s="63"/>
      <c r="AD1072" s="63" t="s">
        <v>1921</v>
      </c>
      <c r="AE1072" s="63" t="s">
        <v>377</v>
      </c>
    </row>
    <row r="1073" spans="1:31" ht="45" hidden="1">
      <c r="A1073" t="str">
        <f t="shared" si="65"/>
        <v>IBTECEC052022</v>
      </c>
      <c r="B1073" t="str">
        <f t="shared" si="66"/>
        <v>IBTECEC052023</v>
      </c>
      <c r="C1073" t="str">
        <f t="shared" si="67"/>
        <v>IBTECEC052024</v>
      </c>
      <c r="D1073" t="str">
        <f t="shared" si="68"/>
        <v>IBTECEC052025</v>
      </c>
      <c r="E1073" t="str">
        <f t="shared" si="68"/>
        <v>IBTECEC052026</v>
      </c>
      <c r="F1073" t="str">
        <f t="shared" si="68"/>
        <v>IBTECEC052027</v>
      </c>
      <c r="G1073" t="s">
        <v>1920</v>
      </c>
      <c r="H1073" t="s">
        <v>1519</v>
      </c>
      <c r="I1073" s="38" t="str">
        <f>VLOOKUP(J1073,Planilha2!B:C,2,0)</f>
        <v>EC05</v>
      </c>
      <c r="J1073" s="63" t="s">
        <v>1729</v>
      </c>
      <c r="K1073" s="63" t="s">
        <v>165</v>
      </c>
      <c r="L1073" s="63" t="s">
        <v>1730</v>
      </c>
      <c r="M1073" s="63" t="s">
        <v>164</v>
      </c>
      <c r="N1073" s="63" t="s">
        <v>1529</v>
      </c>
      <c r="O1073" s="63" t="s">
        <v>1881</v>
      </c>
      <c r="P1073" s="63" t="s">
        <v>309</v>
      </c>
      <c r="Q1073" s="147"/>
      <c r="R1073" s="63"/>
      <c r="S1073" s="63"/>
      <c r="T1073" s="63"/>
      <c r="U1073" s="63"/>
      <c r="V1073" s="63"/>
      <c r="W1073" s="63"/>
      <c r="X1073" s="63"/>
      <c r="Y1073" s="63" t="s">
        <v>1441</v>
      </c>
      <c r="Z1073" s="63" t="s">
        <v>1857</v>
      </c>
      <c r="AA1073" s="63" t="s">
        <v>382</v>
      </c>
      <c r="AB1073" s="63" t="s">
        <v>144</v>
      </c>
      <c r="AC1073" s="63"/>
      <c r="AD1073" s="63" t="s">
        <v>1921</v>
      </c>
      <c r="AE1073" s="63" t="s">
        <v>377</v>
      </c>
    </row>
    <row r="1074" spans="1:31" ht="45" hidden="1">
      <c r="A1074" t="str">
        <f t="shared" si="65"/>
        <v>IBTECEC072022</v>
      </c>
      <c r="B1074" t="str">
        <f t="shared" si="66"/>
        <v>IBTECEC072023</v>
      </c>
      <c r="C1074" t="str">
        <f t="shared" si="67"/>
        <v>IBTECEC072024</v>
      </c>
      <c r="D1074" t="str">
        <f t="shared" si="68"/>
        <v>IBTECEC072025</v>
      </c>
      <c r="E1074" t="str">
        <f t="shared" si="68"/>
        <v>IBTECEC072026</v>
      </c>
      <c r="F1074" t="str">
        <f t="shared" si="68"/>
        <v>IBTECEC072027</v>
      </c>
      <c r="G1074" t="s">
        <v>1920</v>
      </c>
      <c r="H1074" t="s">
        <v>1519</v>
      </c>
      <c r="I1074" s="38" t="str">
        <f>VLOOKUP(J1074,Planilha2!B:C,2,0)</f>
        <v>EC07</v>
      </c>
      <c r="J1074" s="63" t="s">
        <v>1534</v>
      </c>
      <c r="K1074" s="63" t="s">
        <v>165</v>
      </c>
      <c r="L1074" s="63" t="s">
        <v>1535</v>
      </c>
      <c r="M1074" s="63" t="s">
        <v>381</v>
      </c>
      <c r="N1074" s="63" t="s">
        <v>1529</v>
      </c>
      <c r="O1074" s="63"/>
      <c r="P1074" s="63" t="s">
        <v>44</v>
      </c>
      <c r="Q1074" s="63">
        <v>0</v>
      </c>
      <c r="R1074" s="63">
        <v>0</v>
      </c>
      <c r="S1074" s="63">
        <v>100</v>
      </c>
      <c r="T1074" s="63">
        <v>100</v>
      </c>
      <c r="U1074" s="63">
        <v>100</v>
      </c>
      <c r="V1074" s="63">
        <v>100</v>
      </c>
      <c r="W1074" s="63">
        <v>100</v>
      </c>
      <c r="X1074" s="63" t="s">
        <v>363</v>
      </c>
      <c r="Y1074" s="63" t="s">
        <v>1441</v>
      </c>
      <c r="Z1074" s="63" t="s">
        <v>1857</v>
      </c>
      <c r="AA1074" s="63" t="s">
        <v>382</v>
      </c>
      <c r="AB1074" s="63" t="s">
        <v>144</v>
      </c>
      <c r="AC1074" s="63"/>
      <c r="AD1074" s="63" t="s">
        <v>1921</v>
      </c>
      <c r="AE1074" s="63" t="s">
        <v>377</v>
      </c>
    </row>
    <row r="1075" spans="1:31" ht="45" hidden="1">
      <c r="A1075" t="str">
        <f t="shared" si="65"/>
        <v>IBTECEC332022</v>
      </c>
      <c r="B1075" t="str">
        <f t="shared" si="66"/>
        <v>IBTECEC332023</v>
      </c>
      <c r="C1075" t="str">
        <f t="shared" si="67"/>
        <v>IBTECEC332024</v>
      </c>
      <c r="D1075" t="str">
        <f t="shared" si="68"/>
        <v>IBTECEC332025</v>
      </c>
      <c r="E1075" t="str">
        <f t="shared" si="68"/>
        <v>IBTECEC332026</v>
      </c>
      <c r="F1075" t="str">
        <f t="shared" si="68"/>
        <v>IBTECEC332027</v>
      </c>
      <c r="G1075" t="s">
        <v>1920</v>
      </c>
      <c r="H1075" t="s">
        <v>1519</v>
      </c>
      <c r="I1075" s="38" t="str">
        <f>VLOOKUP(J1075,Planilha2!B:C,2,0)</f>
        <v>EC33</v>
      </c>
      <c r="J1075" s="63" t="s">
        <v>527</v>
      </c>
      <c r="K1075" s="63" t="s">
        <v>165</v>
      </c>
      <c r="L1075" s="63" t="s">
        <v>528</v>
      </c>
      <c r="M1075" s="63" t="s">
        <v>164</v>
      </c>
      <c r="N1075" s="63" t="s">
        <v>1529</v>
      </c>
      <c r="O1075" s="63"/>
      <c r="P1075" s="63" t="s">
        <v>530</v>
      </c>
      <c r="Q1075" s="63"/>
      <c r="R1075" s="63"/>
      <c r="S1075" s="63"/>
      <c r="T1075" s="63"/>
      <c r="U1075" s="63"/>
      <c r="V1075" s="63"/>
      <c r="W1075" s="63"/>
      <c r="X1075" s="63"/>
      <c r="Y1075" s="63" t="s">
        <v>1441</v>
      </c>
      <c r="Z1075" s="63" t="s">
        <v>1857</v>
      </c>
      <c r="AA1075" s="63" t="s">
        <v>382</v>
      </c>
      <c r="AB1075" s="63" t="s">
        <v>144</v>
      </c>
      <c r="AC1075" s="63"/>
      <c r="AD1075" s="63" t="s">
        <v>1921</v>
      </c>
      <c r="AE1075" s="63" t="s">
        <v>377</v>
      </c>
    </row>
    <row r="1076" spans="1:31" ht="45" hidden="1">
      <c r="A1076" t="str">
        <f t="shared" si="65"/>
        <v>IBTECGP012022</v>
      </c>
      <c r="B1076" t="str">
        <f t="shared" si="66"/>
        <v>IBTECGP012023</v>
      </c>
      <c r="C1076" t="str">
        <f t="shared" si="67"/>
        <v>IBTECGP012024</v>
      </c>
      <c r="D1076" t="str">
        <f t="shared" si="68"/>
        <v>IBTECGP012025</v>
      </c>
      <c r="E1076" t="str">
        <f t="shared" si="68"/>
        <v>IBTECGP012026</v>
      </c>
      <c r="F1076" t="str">
        <f t="shared" si="68"/>
        <v>IBTECGP012027</v>
      </c>
      <c r="G1076" t="s">
        <v>1920</v>
      </c>
      <c r="H1076" t="s">
        <v>1536</v>
      </c>
      <c r="I1076" s="38" t="str">
        <f>VLOOKUP(J1076,Planilha2!B:C,2,0)</f>
        <v>GP01</v>
      </c>
      <c r="J1076" s="63" t="s">
        <v>552</v>
      </c>
      <c r="K1076" s="63" t="s">
        <v>145</v>
      </c>
      <c r="L1076" s="63" t="s">
        <v>1537</v>
      </c>
      <c r="M1076" s="63" t="s">
        <v>139</v>
      </c>
      <c r="N1076" s="58" t="s">
        <v>558</v>
      </c>
      <c r="O1076" s="63" t="s">
        <v>1538</v>
      </c>
      <c r="P1076" s="63" t="s">
        <v>44</v>
      </c>
      <c r="Q1076" s="63">
        <v>26.23</v>
      </c>
      <c r="R1076" s="63">
        <v>26.23</v>
      </c>
      <c r="S1076" s="63">
        <v>33</v>
      </c>
      <c r="T1076" s="63">
        <v>33</v>
      </c>
      <c r="U1076" s="63">
        <v>33</v>
      </c>
      <c r="V1076" s="63">
        <v>33</v>
      </c>
      <c r="W1076" s="63">
        <v>33</v>
      </c>
      <c r="X1076" s="63" t="s">
        <v>142</v>
      </c>
      <c r="Y1076" s="63" t="s">
        <v>172</v>
      </c>
      <c r="Z1076" s="63" t="s">
        <v>1471</v>
      </c>
      <c r="AA1076" s="63" t="s">
        <v>555</v>
      </c>
      <c r="AB1076" s="63" t="s">
        <v>144</v>
      </c>
      <c r="AC1076" s="63"/>
      <c r="AD1076" s="63" t="s">
        <v>1920</v>
      </c>
      <c r="AE1076" s="63" t="s">
        <v>551</v>
      </c>
    </row>
    <row r="1077" spans="1:31" ht="45" hidden="1">
      <c r="A1077" t="str">
        <f t="shared" si="65"/>
        <v>IBTECGP022022</v>
      </c>
      <c r="B1077" t="str">
        <f t="shared" si="66"/>
        <v>IBTECGP022023</v>
      </c>
      <c r="C1077" t="str">
        <f t="shared" si="67"/>
        <v>IBTECGP022024</v>
      </c>
      <c r="D1077" t="str">
        <f t="shared" si="68"/>
        <v>IBTECGP022025</v>
      </c>
      <c r="E1077" t="str">
        <f t="shared" si="68"/>
        <v>IBTECGP022026</v>
      </c>
      <c r="F1077" t="str">
        <f t="shared" si="68"/>
        <v>IBTECGP022027</v>
      </c>
      <c r="G1077" t="s">
        <v>1920</v>
      </c>
      <c r="H1077" t="s">
        <v>1536</v>
      </c>
      <c r="I1077" s="38" t="str">
        <f>VLOOKUP(J1077,Planilha2!B:C,2,0)</f>
        <v>GP02</v>
      </c>
      <c r="J1077" s="63" t="s">
        <v>560</v>
      </c>
      <c r="K1077" s="63" t="s">
        <v>165</v>
      </c>
      <c r="L1077" s="63" t="s">
        <v>1539</v>
      </c>
      <c r="M1077" s="63" t="s">
        <v>139</v>
      </c>
      <c r="N1077" s="58" t="s">
        <v>558</v>
      </c>
      <c r="O1077" s="63" t="s">
        <v>1591</v>
      </c>
      <c r="P1077" s="63" t="s">
        <v>44</v>
      </c>
      <c r="Q1077" s="63">
        <v>91.8</v>
      </c>
      <c r="R1077" s="63">
        <v>91.8</v>
      </c>
      <c r="S1077" s="63">
        <v>100</v>
      </c>
      <c r="T1077" s="63">
        <v>100</v>
      </c>
      <c r="U1077" s="63">
        <v>100</v>
      </c>
      <c r="V1077" s="63">
        <v>100</v>
      </c>
      <c r="W1077" s="63">
        <v>100</v>
      </c>
      <c r="X1077" s="63" t="s">
        <v>142</v>
      </c>
      <c r="Y1077" s="63" t="s">
        <v>195</v>
      </c>
      <c r="Z1077" s="63" t="s">
        <v>172</v>
      </c>
      <c r="AA1077" s="63" t="s">
        <v>1733</v>
      </c>
      <c r="AB1077" s="63" t="s">
        <v>144</v>
      </c>
      <c r="AC1077" s="63"/>
      <c r="AD1077" s="63" t="s">
        <v>1920</v>
      </c>
      <c r="AE1077" s="63" t="s">
        <v>551</v>
      </c>
    </row>
    <row r="1078" spans="1:31" ht="45" hidden="1">
      <c r="A1078" t="str">
        <f t="shared" si="65"/>
        <v>IBTECGP032022</v>
      </c>
      <c r="B1078" t="str">
        <f t="shared" si="66"/>
        <v>IBTECGP032023</v>
      </c>
      <c r="C1078" t="str">
        <f t="shared" si="67"/>
        <v>IBTECGP032024</v>
      </c>
      <c r="D1078" t="str">
        <f t="shared" si="68"/>
        <v>IBTECGP032025</v>
      </c>
      <c r="E1078" t="str">
        <f t="shared" si="68"/>
        <v>IBTECGP032026</v>
      </c>
      <c r="F1078" t="str">
        <f t="shared" si="68"/>
        <v>IBTECGP032027</v>
      </c>
      <c r="G1078" t="s">
        <v>1920</v>
      </c>
      <c r="H1078" t="s">
        <v>1536</v>
      </c>
      <c r="I1078" s="38" t="str">
        <f>VLOOKUP(J1078,Planilha2!B:C,2,0)</f>
        <v>GP03</v>
      </c>
      <c r="J1078" s="63" t="s">
        <v>567</v>
      </c>
      <c r="K1078" s="63" t="s">
        <v>145</v>
      </c>
      <c r="L1078" s="63"/>
      <c r="M1078" s="63" t="s">
        <v>139</v>
      </c>
      <c r="N1078" s="58" t="s">
        <v>558</v>
      </c>
      <c r="O1078" s="63" t="s">
        <v>1592</v>
      </c>
      <c r="P1078" s="63" t="s">
        <v>569</v>
      </c>
      <c r="Q1078" s="63">
        <v>37</v>
      </c>
      <c r="R1078" s="63">
        <v>37</v>
      </c>
      <c r="S1078" s="63">
        <v>38</v>
      </c>
      <c r="T1078" s="63">
        <v>39</v>
      </c>
      <c r="U1078" s="63">
        <v>39</v>
      </c>
      <c r="V1078" s="63">
        <v>40</v>
      </c>
      <c r="W1078" s="63">
        <v>40</v>
      </c>
      <c r="X1078" s="63" t="s">
        <v>142</v>
      </c>
      <c r="Y1078" s="63" t="s">
        <v>172</v>
      </c>
      <c r="Z1078" s="63" t="s">
        <v>1471</v>
      </c>
      <c r="AA1078" s="63" t="s">
        <v>570</v>
      </c>
      <c r="AB1078" s="63" t="s">
        <v>144</v>
      </c>
      <c r="AC1078" s="63"/>
      <c r="AD1078" s="63" t="s">
        <v>1920</v>
      </c>
      <c r="AE1078" s="63" t="s">
        <v>551</v>
      </c>
    </row>
    <row r="1079" spans="1:31" ht="45" hidden="1">
      <c r="A1079" t="str">
        <f t="shared" si="65"/>
        <v>IBTECGP042022</v>
      </c>
      <c r="B1079" t="str">
        <f t="shared" si="66"/>
        <v>IBTECGP042023</v>
      </c>
      <c r="C1079" t="str">
        <f t="shared" si="67"/>
        <v>IBTECGP042024</v>
      </c>
      <c r="D1079" t="str">
        <f t="shared" si="68"/>
        <v>IBTECGP042025</v>
      </c>
      <c r="E1079" t="str">
        <f t="shared" si="68"/>
        <v>IBTECGP042026</v>
      </c>
      <c r="F1079" t="str">
        <f t="shared" si="68"/>
        <v>IBTECGP042027</v>
      </c>
      <c r="G1079" t="s">
        <v>1920</v>
      </c>
      <c r="H1079" t="s">
        <v>1536</v>
      </c>
      <c r="I1079" s="38" t="str">
        <f>VLOOKUP(J1079,Planilha2!B:C,2,0)</f>
        <v>GP04</v>
      </c>
      <c r="J1079" s="63" t="s">
        <v>574</v>
      </c>
      <c r="K1079" s="63" t="s">
        <v>165</v>
      </c>
      <c r="L1079" s="63"/>
      <c r="M1079" s="58" t="s">
        <v>164</v>
      </c>
      <c r="N1079" s="58" t="s">
        <v>558</v>
      </c>
      <c r="O1079" s="63"/>
      <c r="P1079" s="63" t="s">
        <v>44</v>
      </c>
      <c r="Q1079" s="63"/>
      <c r="R1079" s="63"/>
      <c r="S1079" s="63"/>
      <c r="T1079" s="63"/>
      <c r="U1079" s="63"/>
      <c r="V1079" s="63"/>
      <c r="W1079" s="63"/>
      <c r="X1079" s="63"/>
      <c r="Y1079" s="63"/>
      <c r="Z1079" s="63"/>
      <c r="AA1079" s="63" t="s">
        <v>1541</v>
      </c>
      <c r="AB1079" s="63"/>
      <c r="AC1079" s="63"/>
      <c r="AD1079" s="63"/>
      <c r="AE1079" s="63" t="s">
        <v>551</v>
      </c>
    </row>
    <row r="1080" spans="1:31" ht="45" hidden="1">
      <c r="A1080" t="str">
        <f t="shared" si="65"/>
        <v>IBTECGP052022</v>
      </c>
      <c r="B1080" t="str">
        <f t="shared" si="66"/>
        <v>IBTECGP052023</v>
      </c>
      <c r="C1080" t="str">
        <f t="shared" si="67"/>
        <v>IBTECGP052024</v>
      </c>
      <c r="D1080" t="str">
        <f t="shared" si="68"/>
        <v>IBTECGP052025</v>
      </c>
      <c r="E1080" t="str">
        <f t="shared" si="68"/>
        <v>IBTECGP052026</v>
      </c>
      <c r="F1080" t="str">
        <f t="shared" si="68"/>
        <v>IBTECGP052027</v>
      </c>
      <c r="G1080" t="s">
        <v>1920</v>
      </c>
      <c r="H1080" t="s">
        <v>1536</v>
      </c>
      <c r="I1080" s="38" t="str">
        <f>VLOOKUP(J1080,Planilha2!B:C,2,0)</f>
        <v>GP05</v>
      </c>
      <c r="J1080" s="63" t="s">
        <v>577</v>
      </c>
      <c r="K1080" s="63" t="s">
        <v>165</v>
      </c>
      <c r="L1080" s="63"/>
      <c r="M1080" s="58" t="s">
        <v>164</v>
      </c>
      <c r="N1080" s="58" t="s">
        <v>558</v>
      </c>
      <c r="O1080" s="63"/>
      <c r="P1080" s="63" t="s">
        <v>44</v>
      </c>
      <c r="Q1080" s="63"/>
      <c r="R1080" s="63"/>
      <c r="S1080" s="63"/>
      <c r="T1080" s="63"/>
      <c r="U1080" s="63"/>
      <c r="V1080" s="63"/>
      <c r="W1080" s="63"/>
      <c r="X1080" s="63"/>
      <c r="Y1080" s="63"/>
      <c r="Z1080" s="63"/>
      <c r="AA1080" s="63" t="s">
        <v>1542</v>
      </c>
      <c r="AB1080" s="63"/>
      <c r="AC1080" s="63"/>
      <c r="AD1080" s="63"/>
      <c r="AE1080" s="63" t="s">
        <v>551</v>
      </c>
    </row>
    <row r="1081" spans="1:31" ht="45" hidden="1">
      <c r="A1081" t="str">
        <f t="shared" si="65"/>
        <v>IBTECGP062022</v>
      </c>
      <c r="B1081" t="str">
        <f t="shared" si="66"/>
        <v>IBTECGP062023</v>
      </c>
      <c r="C1081" t="str">
        <f t="shared" si="67"/>
        <v>IBTECGP062024</v>
      </c>
      <c r="D1081" t="str">
        <f t="shared" si="68"/>
        <v>IBTECGP062025</v>
      </c>
      <c r="E1081" t="str">
        <f t="shared" si="68"/>
        <v>IBTECGP062026</v>
      </c>
      <c r="F1081" t="str">
        <f t="shared" si="68"/>
        <v>IBTECGP062027</v>
      </c>
      <c r="G1081" t="s">
        <v>1920</v>
      </c>
      <c r="H1081" t="s">
        <v>1536</v>
      </c>
      <c r="I1081" s="38" t="str">
        <f>VLOOKUP(J1081,Planilha2!B:C,2,0)</f>
        <v>GP06</v>
      </c>
      <c r="J1081" s="63" t="s">
        <v>579</v>
      </c>
      <c r="K1081" s="63" t="s">
        <v>165</v>
      </c>
      <c r="L1081" s="63"/>
      <c r="M1081" s="58" t="s">
        <v>164</v>
      </c>
      <c r="N1081" s="58" t="s">
        <v>558</v>
      </c>
      <c r="O1081" s="63" t="s">
        <v>1666</v>
      </c>
      <c r="P1081" s="63" t="s">
        <v>44</v>
      </c>
      <c r="Q1081" s="63">
        <v>5</v>
      </c>
      <c r="R1081" s="63">
        <v>5</v>
      </c>
      <c r="S1081" s="63">
        <v>5</v>
      </c>
      <c r="T1081" s="63">
        <v>5</v>
      </c>
      <c r="U1081" s="63">
        <v>5</v>
      </c>
      <c r="V1081" s="63">
        <v>5</v>
      </c>
      <c r="W1081" s="63">
        <v>5</v>
      </c>
      <c r="X1081" s="63" t="s">
        <v>142</v>
      </c>
      <c r="Y1081" s="63" t="s">
        <v>172</v>
      </c>
      <c r="Z1081" s="63" t="s">
        <v>1471</v>
      </c>
      <c r="AA1081" s="63" t="s">
        <v>555</v>
      </c>
      <c r="AB1081" s="63"/>
      <c r="AC1081" s="63"/>
      <c r="AD1081" s="63"/>
      <c r="AE1081" s="63" t="s">
        <v>551</v>
      </c>
    </row>
    <row r="1082" spans="1:31" ht="45" hidden="1">
      <c r="A1082" t="str">
        <f t="shared" si="65"/>
        <v>IBTECGP072022</v>
      </c>
      <c r="B1082" t="str">
        <f t="shared" si="66"/>
        <v>IBTECGP072023</v>
      </c>
      <c r="C1082" t="str">
        <f t="shared" si="67"/>
        <v>IBTECGP072024</v>
      </c>
      <c r="D1082" t="str">
        <f t="shared" si="68"/>
        <v>IBTECGP072025</v>
      </c>
      <c r="E1082" t="str">
        <f t="shared" si="68"/>
        <v>IBTECGP072026</v>
      </c>
      <c r="F1082" t="str">
        <f t="shared" si="68"/>
        <v>IBTECGP072027</v>
      </c>
      <c r="G1082" t="s">
        <v>1920</v>
      </c>
      <c r="H1082" t="s">
        <v>1536</v>
      </c>
      <c r="I1082" s="38" t="str">
        <f>VLOOKUP(J1082,Planilha2!B:C,2,0)</f>
        <v>GP07</v>
      </c>
      <c r="J1082" s="63" t="s">
        <v>583</v>
      </c>
      <c r="K1082" s="63" t="s">
        <v>165</v>
      </c>
      <c r="L1082" s="63"/>
      <c r="M1082" s="58" t="s">
        <v>164</v>
      </c>
      <c r="N1082" s="58" t="s">
        <v>558</v>
      </c>
      <c r="O1082" s="63" t="s">
        <v>1544</v>
      </c>
      <c r="P1082" s="63" t="s">
        <v>44</v>
      </c>
      <c r="Q1082" s="63">
        <v>2.5</v>
      </c>
      <c r="R1082" s="63">
        <v>2.5</v>
      </c>
      <c r="S1082" s="63">
        <v>2.9</v>
      </c>
      <c r="T1082" s="63">
        <v>3.1</v>
      </c>
      <c r="U1082" s="63">
        <v>3.3</v>
      </c>
      <c r="V1082" s="63">
        <v>3.5</v>
      </c>
      <c r="W1082" s="63">
        <v>3.7</v>
      </c>
      <c r="X1082" s="63" t="s">
        <v>142</v>
      </c>
      <c r="Y1082" s="63" t="s">
        <v>172</v>
      </c>
      <c r="Z1082" s="63" t="s">
        <v>1471</v>
      </c>
      <c r="AA1082" s="63" t="s">
        <v>555</v>
      </c>
      <c r="AB1082" s="63" t="s">
        <v>144</v>
      </c>
      <c r="AC1082" s="63"/>
      <c r="AD1082" s="63" t="s">
        <v>1920</v>
      </c>
      <c r="AE1082" s="63" t="s">
        <v>551</v>
      </c>
    </row>
    <row r="1083" spans="1:31" ht="60" hidden="1">
      <c r="A1083" t="str">
        <f t="shared" si="65"/>
        <v>IBTECI012022</v>
      </c>
      <c r="B1083" t="str">
        <f t="shared" si="66"/>
        <v>IBTECI012023</v>
      </c>
      <c r="C1083" t="str">
        <f t="shared" si="67"/>
        <v>IBTECI012024</v>
      </c>
      <c r="D1083" t="str">
        <f t="shared" si="68"/>
        <v>IBTECI012025</v>
      </c>
      <c r="E1083" t="str">
        <f t="shared" si="68"/>
        <v>IBTECI012026</v>
      </c>
      <c r="F1083" t="str">
        <f t="shared" si="68"/>
        <v>IBTECI012027</v>
      </c>
      <c r="G1083" t="s">
        <v>1920</v>
      </c>
      <c r="H1083" t="s">
        <v>1545</v>
      </c>
      <c r="I1083" s="38" t="str">
        <f>VLOOKUP(J1083,Planilha2!B:C,2,0)</f>
        <v>I01</v>
      </c>
      <c r="J1083" s="63" t="s">
        <v>923</v>
      </c>
      <c r="K1083" s="63" t="s">
        <v>145</v>
      </c>
      <c r="L1083" s="63" t="s">
        <v>924</v>
      </c>
      <c r="M1083" s="63" t="s">
        <v>926</v>
      </c>
      <c r="N1083" s="58" t="s">
        <v>164</v>
      </c>
      <c r="O1083" s="63" t="s">
        <v>1546</v>
      </c>
      <c r="P1083" s="63" t="s">
        <v>749</v>
      </c>
      <c r="Q1083" s="63">
        <v>0</v>
      </c>
      <c r="R1083" s="135">
        <v>1</v>
      </c>
      <c r="S1083" s="135">
        <v>2</v>
      </c>
      <c r="T1083" s="135">
        <v>2</v>
      </c>
      <c r="U1083" s="135">
        <v>2</v>
      </c>
      <c r="V1083" s="135">
        <v>2</v>
      </c>
      <c r="W1083" s="135">
        <v>2</v>
      </c>
      <c r="X1083" s="63" t="s">
        <v>363</v>
      </c>
      <c r="Y1083" s="63" t="s">
        <v>1471</v>
      </c>
      <c r="Z1083" s="63" t="s">
        <v>1441</v>
      </c>
      <c r="AA1083" s="63" t="s">
        <v>1735</v>
      </c>
      <c r="AB1083" s="63" t="s">
        <v>144</v>
      </c>
      <c r="AC1083" s="63"/>
      <c r="AD1083" s="63" t="s">
        <v>1921</v>
      </c>
      <c r="AE1083" s="63" t="s">
        <v>922</v>
      </c>
    </row>
    <row r="1084" spans="1:31" ht="60" hidden="1">
      <c r="A1084" t="str">
        <f t="shared" si="65"/>
        <v>IBTECI022022</v>
      </c>
      <c r="B1084" t="str">
        <f t="shared" si="66"/>
        <v>IBTECI022023</v>
      </c>
      <c r="C1084" t="str">
        <f t="shared" si="67"/>
        <v>IBTECI022024</v>
      </c>
      <c r="D1084" t="str">
        <f t="shared" si="68"/>
        <v>IBTECI022025</v>
      </c>
      <c r="E1084" t="str">
        <f t="shared" si="68"/>
        <v>IBTECI022026</v>
      </c>
      <c r="F1084" t="str">
        <f t="shared" si="68"/>
        <v>IBTECI022027</v>
      </c>
      <c r="G1084" t="s">
        <v>1920</v>
      </c>
      <c r="H1084" t="s">
        <v>1545</v>
      </c>
      <c r="I1084" s="38" t="str">
        <f>VLOOKUP(J1084,Planilha2!B:C,2,0)</f>
        <v>I02</v>
      </c>
      <c r="J1084" s="63" t="s">
        <v>931</v>
      </c>
      <c r="K1084" s="63" t="s">
        <v>145</v>
      </c>
      <c r="L1084" s="63" t="s">
        <v>932</v>
      </c>
      <c r="M1084" s="63" t="s">
        <v>926</v>
      </c>
      <c r="N1084" s="58" t="s">
        <v>164</v>
      </c>
      <c r="O1084" s="63" t="s">
        <v>1548</v>
      </c>
      <c r="P1084" s="63" t="s">
        <v>749</v>
      </c>
      <c r="Q1084" s="148">
        <v>0</v>
      </c>
      <c r="R1084" s="140">
        <v>1</v>
      </c>
      <c r="S1084" s="140">
        <v>1</v>
      </c>
      <c r="T1084" s="140">
        <v>1</v>
      </c>
      <c r="U1084" s="140">
        <v>1</v>
      </c>
      <c r="V1084" s="140">
        <v>1</v>
      </c>
      <c r="W1084" s="140">
        <v>1</v>
      </c>
      <c r="X1084" s="63" t="s">
        <v>363</v>
      </c>
      <c r="Y1084" s="63" t="s">
        <v>1471</v>
      </c>
      <c r="Z1084" s="63" t="s">
        <v>1441</v>
      </c>
      <c r="AA1084" s="63" t="s">
        <v>1735</v>
      </c>
      <c r="AB1084" s="63" t="s">
        <v>144</v>
      </c>
      <c r="AC1084" s="63"/>
      <c r="AD1084" s="63" t="s">
        <v>1921</v>
      </c>
      <c r="AE1084" s="63" t="s">
        <v>922</v>
      </c>
    </row>
    <row r="1085" spans="1:31" ht="60" hidden="1">
      <c r="A1085" t="str">
        <f t="shared" si="65"/>
        <v>IBTECI052022</v>
      </c>
      <c r="B1085" t="str">
        <f t="shared" si="66"/>
        <v>IBTECI052023</v>
      </c>
      <c r="C1085" t="str">
        <f t="shared" si="67"/>
        <v>IBTECI052024</v>
      </c>
      <c r="D1085" t="str">
        <f t="shared" si="68"/>
        <v>IBTECI052025</v>
      </c>
      <c r="E1085" t="str">
        <f t="shared" si="68"/>
        <v>IBTECI052026</v>
      </c>
      <c r="F1085" t="str">
        <f t="shared" si="68"/>
        <v>IBTECI052027</v>
      </c>
      <c r="G1085" t="s">
        <v>1920</v>
      </c>
      <c r="H1085" t="s">
        <v>1545</v>
      </c>
      <c r="I1085" s="38" t="str">
        <f>VLOOKUP(J1085,Planilha2!B:C,2,0)</f>
        <v>I05</v>
      </c>
      <c r="J1085" s="63" t="s">
        <v>948</v>
      </c>
      <c r="K1085" s="63" t="s">
        <v>145</v>
      </c>
      <c r="L1085" s="63" t="s">
        <v>949</v>
      </c>
      <c r="M1085" s="63" t="s">
        <v>926</v>
      </c>
      <c r="N1085" s="58" t="s">
        <v>164</v>
      </c>
      <c r="O1085" s="63" t="s">
        <v>1594</v>
      </c>
      <c r="P1085" s="63" t="s">
        <v>749</v>
      </c>
      <c r="Q1085" s="148">
        <v>2</v>
      </c>
      <c r="R1085" s="140">
        <v>2</v>
      </c>
      <c r="S1085" s="140">
        <v>2</v>
      </c>
      <c r="T1085" s="140">
        <v>3</v>
      </c>
      <c r="U1085" s="140">
        <v>3</v>
      </c>
      <c r="V1085" s="140">
        <v>3</v>
      </c>
      <c r="W1085" s="140">
        <v>3</v>
      </c>
      <c r="X1085" s="63" t="s">
        <v>363</v>
      </c>
      <c r="Y1085" s="63" t="s">
        <v>1471</v>
      </c>
      <c r="Z1085" s="63" t="s">
        <v>1441</v>
      </c>
      <c r="AA1085" s="63" t="s">
        <v>1735</v>
      </c>
      <c r="AB1085" s="63" t="s">
        <v>144</v>
      </c>
      <c r="AC1085" s="63"/>
      <c r="AD1085" s="63" t="s">
        <v>1921</v>
      </c>
      <c r="AE1085" s="63" t="s">
        <v>922</v>
      </c>
    </row>
    <row r="1086" spans="1:31" ht="60" hidden="1">
      <c r="A1086" t="str">
        <f t="shared" si="65"/>
        <v>IBTECI062022</v>
      </c>
      <c r="B1086" t="str">
        <f t="shared" si="66"/>
        <v>IBTECI062023</v>
      </c>
      <c r="C1086" t="str">
        <f t="shared" si="67"/>
        <v>IBTECI062024</v>
      </c>
      <c r="D1086" t="str">
        <f t="shared" si="68"/>
        <v>IBTECI062025</v>
      </c>
      <c r="E1086" t="str">
        <f t="shared" si="68"/>
        <v>IBTECI062026</v>
      </c>
      <c r="F1086" t="str">
        <f t="shared" si="68"/>
        <v>IBTECI062027</v>
      </c>
      <c r="G1086" t="s">
        <v>1920</v>
      </c>
      <c r="H1086" t="s">
        <v>1545</v>
      </c>
      <c r="I1086" s="38" t="str">
        <f>VLOOKUP(J1086,Planilha2!B:C,2,0)</f>
        <v>I06</v>
      </c>
      <c r="J1086" s="63" t="s">
        <v>954</v>
      </c>
      <c r="K1086" s="63" t="s">
        <v>145</v>
      </c>
      <c r="L1086" s="63" t="s">
        <v>955</v>
      </c>
      <c r="M1086" s="63" t="s">
        <v>926</v>
      </c>
      <c r="N1086" s="58" t="s">
        <v>164</v>
      </c>
      <c r="O1086" s="63" t="s">
        <v>1550</v>
      </c>
      <c r="P1086" s="63" t="s">
        <v>749</v>
      </c>
      <c r="Q1086" s="149">
        <v>0</v>
      </c>
      <c r="R1086" s="150">
        <v>0</v>
      </c>
      <c r="S1086" s="150">
        <v>0</v>
      </c>
      <c r="T1086" s="150">
        <v>0</v>
      </c>
      <c r="U1086" s="150">
        <v>0</v>
      </c>
      <c r="V1086" s="150">
        <v>1</v>
      </c>
      <c r="W1086" s="150">
        <v>1</v>
      </c>
      <c r="X1086" s="63" t="s">
        <v>363</v>
      </c>
      <c r="Y1086" s="63" t="s">
        <v>1471</v>
      </c>
      <c r="Z1086" s="63" t="s">
        <v>1441</v>
      </c>
      <c r="AA1086" s="63" t="s">
        <v>1735</v>
      </c>
      <c r="AB1086" s="63" t="s">
        <v>144</v>
      </c>
      <c r="AC1086" s="63"/>
      <c r="AD1086" s="63" t="s">
        <v>1921</v>
      </c>
      <c r="AE1086" s="63" t="s">
        <v>922</v>
      </c>
    </row>
    <row r="1087" spans="1:31" ht="60" hidden="1">
      <c r="A1087" t="str">
        <f t="shared" si="65"/>
        <v>IBTECI072022</v>
      </c>
      <c r="B1087" t="str">
        <f t="shared" si="66"/>
        <v>IBTECI072023</v>
      </c>
      <c r="C1087" t="str">
        <f t="shared" si="67"/>
        <v>IBTECI072024</v>
      </c>
      <c r="D1087" t="str">
        <f t="shared" si="68"/>
        <v>IBTECI072025</v>
      </c>
      <c r="E1087" t="str">
        <f t="shared" si="68"/>
        <v>IBTECI072026</v>
      </c>
      <c r="F1087" t="str">
        <f t="shared" si="68"/>
        <v>IBTECI072027</v>
      </c>
      <c r="G1087" t="s">
        <v>1920</v>
      </c>
      <c r="H1087" t="s">
        <v>1545</v>
      </c>
      <c r="I1087" s="38" t="str">
        <f>VLOOKUP(J1087,Planilha2!B:C,2,0)</f>
        <v>I07</v>
      </c>
      <c r="J1087" s="63" t="s">
        <v>958</v>
      </c>
      <c r="K1087" s="63" t="s">
        <v>145</v>
      </c>
      <c r="L1087" s="63" t="s">
        <v>959</v>
      </c>
      <c r="M1087" s="63" t="s">
        <v>926</v>
      </c>
      <c r="N1087" s="58" t="s">
        <v>164</v>
      </c>
      <c r="O1087" s="63" t="s">
        <v>1552</v>
      </c>
      <c r="P1087" s="63" t="s">
        <v>749</v>
      </c>
      <c r="Q1087" s="60">
        <v>1</v>
      </c>
      <c r="R1087" s="150">
        <v>2</v>
      </c>
      <c r="S1087" s="150">
        <v>2</v>
      </c>
      <c r="T1087" s="150">
        <v>2</v>
      </c>
      <c r="U1087" s="150">
        <v>2</v>
      </c>
      <c r="V1087" s="150">
        <v>2</v>
      </c>
      <c r="W1087" s="150">
        <v>2</v>
      </c>
      <c r="X1087" s="63" t="s">
        <v>363</v>
      </c>
      <c r="Y1087" s="63" t="s">
        <v>1471</v>
      </c>
      <c r="Z1087" s="63" t="s">
        <v>1441</v>
      </c>
      <c r="AA1087" s="63" t="s">
        <v>1735</v>
      </c>
      <c r="AB1087" s="63" t="s">
        <v>144</v>
      </c>
      <c r="AC1087" s="63"/>
      <c r="AD1087" s="63" t="s">
        <v>1921</v>
      </c>
      <c r="AE1087" s="63" t="s">
        <v>922</v>
      </c>
    </row>
    <row r="1088" spans="1:31" ht="60" hidden="1">
      <c r="A1088" t="str">
        <f t="shared" si="65"/>
        <v>IBTECI082022</v>
      </c>
      <c r="B1088" t="str">
        <f t="shared" si="66"/>
        <v>IBTECI082023</v>
      </c>
      <c r="C1088" t="str">
        <f t="shared" si="67"/>
        <v>IBTECI082024</v>
      </c>
      <c r="D1088" t="str">
        <f t="shared" si="68"/>
        <v>IBTECI082025</v>
      </c>
      <c r="E1088" t="str">
        <f t="shared" si="68"/>
        <v>IBTECI082026</v>
      </c>
      <c r="F1088" t="str">
        <f t="shared" si="68"/>
        <v>IBTECI082027</v>
      </c>
      <c r="G1088" t="s">
        <v>1920</v>
      </c>
      <c r="H1088" t="s">
        <v>1545</v>
      </c>
      <c r="I1088" s="38" t="str">
        <f>VLOOKUP(J1088,Planilha2!B:C,2,0)</f>
        <v>I08</v>
      </c>
      <c r="J1088" s="139" t="s">
        <v>964</v>
      </c>
      <c r="K1088" s="63" t="s">
        <v>145</v>
      </c>
      <c r="L1088" s="63" t="s">
        <v>965</v>
      </c>
      <c r="M1088" s="63" t="s">
        <v>926</v>
      </c>
      <c r="N1088" s="58" t="s">
        <v>164</v>
      </c>
      <c r="O1088" s="63" t="s">
        <v>1553</v>
      </c>
      <c r="P1088" s="63" t="s">
        <v>749</v>
      </c>
      <c r="Q1088" s="148">
        <v>0</v>
      </c>
      <c r="R1088" s="140">
        <v>0</v>
      </c>
      <c r="S1088" s="140">
        <v>0</v>
      </c>
      <c r="T1088" s="140">
        <v>0</v>
      </c>
      <c r="U1088" s="140">
        <v>0</v>
      </c>
      <c r="V1088" s="140">
        <v>1</v>
      </c>
      <c r="W1088" s="140">
        <v>1</v>
      </c>
      <c r="X1088" s="63" t="s">
        <v>363</v>
      </c>
      <c r="Y1088" s="63" t="s">
        <v>1471</v>
      </c>
      <c r="Z1088" s="63" t="s">
        <v>1441</v>
      </c>
      <c r="AA1088" s="63" t="s">
        <v>1735</v>
      </c>
      <c r="AB1088" s="63" t="s">
        <v>144</v>
      </c>
      <c r="AC1088" s="63"/>
      <c r="AD1088" s="63" t="s">
        <v>1921</v>
      </c>
      <c r="AE1088" s="63" t="s">
        <v>922</v>
      </c>
    </row>
    <row r="1089" spans="1:31" ht="60" hidden="1">
      <c r="A1089" t="str">
        <f t="shared" si="65"/>
        <v>IBTECI122022</v>
      </c>
      <c r="B1089" t="str">
        <f t="shared" si="66"/>
        <v>IBTECI122023</v>
      </c>
      <c r="C1089" t="str">
        <f t="shared" si="67"/>
        <v>IBTECI122024</v>
      </c>
      <c r="D1089" t="str">
        <f t="shared" si="68"/>
        <v>IBTECI122025</v>
      </c>
      <c r="E1089" t="str">
        <f t="shared" si="68"/>
        <v>IBTECI122026</v>
      </c>
      <c r="F1089" t="str">
        <f t="shared" si="68"/>
        <v>IBTECI122027</v>
      </c>
      <c r="G1089" t="s">
        <v>1920</v>
      </c>
      <c r="H1089" t="s">
        <v>1545</v>
      </c>
      <c r="I1089" s="38" t="str">
        <f>VLOOKUP(J1089,Planilha2!B:C,2,0)</f>
        <v>I12</v>
      </c>
      <c r="J1089" s="63" t="s">
        <v>980</v>
      </c>
      <c r="K1089" s="63" t="s">
        <v>145</v>
      </c>
      <c r="L1089" s="63" t="s">
        <v>1912</v>
      </c>
      <c r="M1089" s="63" t="s">
        <v>983</v>
      </c>
      <c r="N1089" s="58" t="s">
        <v>164</v>
      </c>
      <c r="O1089" s="63" t="s">
        <v>1595</v>
      </c>
      <c r="P1089" s="63" t="s">
        <v>44</v>
      </c>
      <c r="Q1089" s="151">
        <v>0.21</v>
      </c>
      <c r="R1089" s="117">
        <v>22</v>
      </c>
      <c r="S1089" s="117">
        <v>23</v>
      </c>
      <c r="T1089" s="117">
        <v>24</v>
      </c>
      <c r="U1089" s="117">
        <v>26</v>
      </c>
      <c r="V1089" s="117">
        <v>28</v>
      </c>
      <c r="W1089" s="117">
        <v>30</v>
      </c>
      <c r="X1089" s="63" t="s">
        <v>363</v>
      </c>
      <c r="Y1089" s="63" t="s">
        <v>1471</v>
      </c>
      <c r="Z1089" s="63" t="s">
        <v>1441</v>
      </c>
      <c r="AA1089" s="63" t="s">
        <v>1735</v>
      </c>
      <c r="AB1089" s="63" t="s">
        <v>144</v>
      </c>
      <c r="AC1089" s="63"/>
      <c r="AD1089" s="63" t="s">
        <v>1921</v>
      </c>
      <c r="AE1089" s="63" t="s">
        <v>922</v>
      </c>
    </row>
    <row r="1090" spans="1:31" ht="60" hidden="1">
      <c r="A1090" t="str">
        <f t="shared" si="65"/>
        <v>IBTECI132022</v>
      </c>
      <c r="B1090" t="str">
        <f t="shared" si="66"/>
        <v>IBTECI132023</v>
      </c>
      <c r="C1090" t="str">
        <f t="shared" si="67"/>
        <v>IBTECI132024</v>
      </c>
      <c r="D1090" t="str">
        <f t="shared" si="68"/>
        <v>IBTECI132025</v>
      </c>
      <c r="E1090" t="str">
        <f t="shared" si="68"/>
        <v>IBTECI132026</v>
      </c>
      <c r="F1090" t="str">
        <f t="shared" si="68"/>
        <v>IBTECI132027</v>
      </c>
      <c r="G1090" t="s">
        <v>1920</v>
      </c>
      <c r="H1090" t="s">
        <v>1545</v>
      </c>
      <c r="I1090" s="38" t="str">
        <f>VLOOKUP(J1090,Planilha2!B:C,2,0)</f>
        <v>I13</v>
      </c>
      <c r="J1090" s="63" t="s">
        <v>985</v>
      </c>
      <c r="K1090" s="63" t="s">
        <v>145</v>
      </c>
      <c r="L1090" s="63" t="s">
        <v>986</v>
      </c>
      <c r="M1090" s="63" t="s">
        <v>988</v>
      </c>
      <c r="N1090" s="63" t="s">
        <v>164</v>
      </c>
      <c r="O1090" s="63" t="s">
        <v>1555</v>
      </c>
      <c r="P1090" s="63" t="s">
        <v>44</v>
      </c>
      <c r="Q1090" s="151">
        <v>8.1000000000000003E-2</v>
      </c>
      <c r="R1090" s="150">
        <v>0</v>
      </c>
      <c r="S1090" s="150">
        <v>0</v>
      </c>
      <c r="T1090" s="150">
        <v>8.1</v>
      </c>
      <c r="U1090" s="150">
        <v>10</v>
      </c>
      <c r="V1090" s="150">
        <v>10</v>
      </c>
      <c r="W1090" s="150">
        <v>10</v>
      </c>
      <c r="X1090" s="63" t="s">
        <v>363</v>
      </c>
      <c r="Y1090" s="63" t="s">
        <v>1471</v>
      </c>
      <c r="Z1090" s="63" t="s">
        <v>1441</v>
      </c>
      <c r="AA1090" s="63" t="s">
        <v>1735</v>
      </c>
      <c r="AB1090" s="63" t="s">
        <v>144</v>
      </c>
      <c r="AC1090" s="63"/>
      <c r="AD1090" s="63" t="s">
        <v>1921</v>
      </c>
      <c r="AE1090" s="63" t="s">
        <v>922</v>
      </c>
    </row>
    <row r="1091" spans="1:31" ht="45" hidden="1">
      <c r="A1091" t="str">
        <f t="shared" si="65"/>
        <v>ICBIMG072022</v>
      </c>
      <c r="B1091" t="str">
        <f t="shared" si="66"/>
        <v>ICBIMG072023</v>
      </c>
      <c r="C1091" t="str">
        <f t="shared" si="67"/>
        <v>ICBIMG072024</v>
      </c>
      <c r="D1091" t="str">
        <f t="shared" si="68"/>
        <v>ICBIMG072025</v>
      </c>
      <c r="E1091" t="str">
        <f t="shared" si="68"/>
        <v>ICBIMG072026</v>
      </c>
      <c r="F1091" t="str">
        <f t="shared" si="68"/>
        <v>ICBIMG072027</v>
      </c>
      <c r="G1091" t="s">
        <v>1924</v>
      </c>
      <c r="H1091" t="s">
        <v>1429</v>
      </c>
      <c r="I1091" s="38" t="str">
        <f>VLOOKUP(J1091,Planilha2!B:C,2,0)</f>
        <v>G07</v>
      </c>
      <c r="J1091" s="80" t="s">
        <v>1430</v>
      </c>
      <c r="K1091" s="80" t="s">
        <v>145</v>
      </c>
      <c r="L1091" s="80" t="s">
        <v>63</v>
      </c>
      <c r="M1091" s="80" t="s">
        <v>715</v>
      </c>
      <c r="N1091" s="80" t="s">
        <v>1431</v>
      </c>
      <c r="O1091" s="71" t="s">
        <v>1432</v>
      </c>
      <c r="P1091" s="69" t="s">
        <v>44</v>
      </c>
      <c r="Q1091" s="71">
        <v>41</v>
      </c>
      <c r="R1091" s="71">
        <v>50</v>
      </c>
      <c r="S1091" s="71">
        <v>56</v>
      </c>
      <c r="T1091" s="71">
        <v>62</v>
      </c>
      <c r="U1091" s="71">
        <v>68</v>
      </c>
      <c r="V1091" s="71">
        <v>74</v>
      </c>
      <c r="W1091" s="71">
        <v>80</v>
      </c>
      <c r="X1091" s="71" t="s">
        <v>142</v>
      </c>
      <c r="Y1091" s="71" t="s">
        <v>172</v>
      </c>
      <c r="Z1091" s="71"/>
      <c r="AA1091" s="83" t="s">
        <v>382</v>
      </c>
      <c r="AB1091" s="71" t="s">
        <v>144</v>
      </c>
      <c r="AC1091" s="71"/>
      <c r="AD1091" s="71" t="s">
        <v>1924</v>
      </c>
      <c r="AE1091" s="69" t="s">
        <v>40</v>
      </c>
    </row>
    <row r="1092" spans="1:31" ht="60" hidden="1">
      <c r="A1092" t="str">
        <f t="shared" ref="A1092:A1155" si="69">$G1092&amp;$I1092&amp;R$1</f>
        <v>ICBIMG012022</v>
      </c>
      <c r="B1092" t="str">
        <f t="shared" ref="B1092:B1155" si="70">$G1092&amp;$I1092&amp;S$1</f>
        <v>ICBIMG012023</v>
      </c>
      <c r="C1092" t="str">
        <f t="shared" ref="C1092:C1155" si="71">$G1092&amp;$I1092&amp;T$1</f>
        <v>ICBIMG012024</v>
      </c>
      <c r="D1092" t="str">
        <f t="shared" ref="D1092:F1155" si="72">$G1092&amp;$I1092&amp;U$1</f>
        <v>ICBIMG012025</v>
      </c>
      <c r="E1092" t="str">
        <f t="shared" si="72"/>
        <v>ICBIMG012026</v>
      </c>
      <c r="F1092" t="str">
        <f t="shared" si="72"/>
        <v>ICBIMG012027</v>
      </c>
      <c r="G1092" t="s">
        <v>1924</v>
      </c>
      <c r="H1092" t="s">
        <v>1429</v>
      </c>
      <c r="I1092" s="38" t="str">
        <f>VLOOKUP(J1092,Planilha2!B:C,2,0)</f>
        <v>G01</v>
      </c>
      <c r="J1092" s="80" t="s">
        <v>41</v>
      </c>
      <c r="K1092" s="80" t="s">
        <v>145</v>
      </c>
      <c r="L1092" s="80" t="s">
        <v>1598</v>
      </c>
      <c r="M1092" s="80" t="s">
        <v>715</v>
      </c>
      <c r="N1092" s="80" t="s">
        <v>1431</v>
      </c>
      <c r="O1092" s="71" t="s">
        <v>1435</v>
      </c>
      <c r="P1092" s="69" t="s">
        <v>44</v>
      </c>
      <c r="Q1092" s="71">
        <v>68.8</v>
      </c>
      <c r="R1092" s="71">
        <v>71</v>
      </c>
      <c r="S1092" s="71">
        <v>74</v>
      </c>
      <c r="T1092" s="71">
        <v>77</v>
      </c>
      <c r="U1092" s="71">
        <v>80</v>
      </c>
      <c r="V1092" s="71">
        <v>83</v>
      </c>
      <c r="W1092" s="71">
        <v>86</v>
      </c>
      <c r="X1092" s="71" t="s">
        <v>142</v>
      </c>
      <c r="Y1092" s="71" t="s">
        <v>172</v>
      </c>
      <c r="Z1092" s="71"/>
      <c r="AA1092" s="83" t="s">
        <v>382</v>
      </c>
      <c r="AB1092" s="71" t="s">
        <v>144</v>
      </c>
      <c r="AC1092" s="71"/>
      <c r="AD1092" s="71" t="s">
        <v>1924</v>
      </c>
      <c r="AE1092" s="69" t="s">
        <v>40</v>
      </c>
    </row>
    <row r="1093" spans="1:31" ht="45" hidden="1">
      <c r="A1093" t="str">
        <f t="shared" si="69"/>
        <v>ICBIMG022022</v>
      </c>
      <c r="B1093" t="str">
        <f t="shared" si="70"/>
        <v>ICBIMG022023</v>
      </c>
      <c r="C1093" t="str">
        <f t="shared" si="71"/>
        <v>ICBIMG022024</v>
      </c>
      <c r="D1093" t="str">
        <f t="shared" si="72"/>
        <v>ICBIMG022025</v>
      </c>
      <c r="E1093" t="str">
        <f t="shared" si="72"/>
        <v>ICBIMG022026</v>
      </c>
      <c r="F1093" t="str">
        <f t="shared" si="72"/>
        <v>ICBIMG022027</v>
      </c>
      <c r="G1093" t="s">
        <v>1924</v>
      </c>
      <c r="H1093" t="s">
        <v>1429</v>
      </c>
      <c r="I1093" s="38" t="str">
        <f>VLOOKUP(J1093,Planilha2!B:C,2,0)</f>
        <v>G02</v>
      </c>
      <c r="J1093" s="80" t="s">
        <v>1600</v>
      </c>
      <c r="K1093" s="80" t="s">
        <v>145</v>
      </c>
      <c r="L1093" s="80"/>
      <c r="M1093" s="80" t="s">
        <v>717</v>
      </c>
      <c r="N1093" s="80" t="s">
        <v>1431</v>
      </c>
      <c r="O1093" s="71" t="s">
        <v>1561</v>
      </c>
      <c r="P1093" s="69" t="s">
        <v>44</v>
      </c>
      <c r="Q1093" s="71">
        <v>5.66</v>
      </c>
      <c r="R1093" s="71">
        <v>5.33</v>
      </c>
      <c r="S1093" s="71">
        <v>5</v>
      </c>
      <c r="T1093" s="71">
        <v>4.7</v>
      </c>
      <c r="U1093" s="71">
        <v>4.4000000000000004</v>
      </c>
      <c r="V1093" s="71">
        <v>4.0999999999999996</v>
      </c>
      <c r="W1093" s="71">
        <v>3.8</v>
      </c>
      <c r="X1093" s="71" t="s">
        <v>142</v>
      </c>
      <c r="Y1093" s="71" t="s">
        <v>172</v>
      </c>
      <c r="Z1093" s="71"/>
      <c r="AA1093" s="83" t="s">
        <v>382</v>
      </c>
      <c r="AB1093" s="71" t="s">
        <v>144</v>
      </c>
      <c r="AC1093" s="71"/>
      <c r="AD1093" s="71" t="s">
        <v>1924</v>
      </c>
      <c r="AE1093" s="69" t="s">
        <v>40</v>
      </c>
    </row>
    <row r="1094" spans="1:31" ht="45" hidden="1">
      <c r="A1094" t="str">
        <f t="shared" si="69"/>
        <v>ICBIMG032022</v>
      </c>
      <c r="B1094" t="str">
        <f t="shared" si="70"/>
        <v>ICBIMG032023</v>
      </c>
      <c r="C1094" t="str">
        <f t="shared" si="71"/>
        <v>ICBIMG032024</v>
      </c>
      <c r="D1094" t="str">
        <f t="shared" si="72"/>
        <v>ICBIMG032025</v>
      </c>
      <c r="E1094" t="str">
        <f t="shared" si="72"/>
        <v>ICBIMG032026</v>
      </c>
      <c r="F1094" t="str">
        <f t="shared" si="72"/>
        <v>ICBIMG032027</v>
      </c>
      <c r="G1094" t="s">
        <v>1924</v>
      </c>
      <c r="H1094" t="s">
        <v>1429</v>
      </c>
      <c r="I1094" s="38" t="str">
        <f>VLOOKUP(J1094,Planilha2!B:C,2,0)</f>
        <v>G03</v>
      </c>
      <c r="J1094" s="80" t="s">
        <v>1602</v>
      </c>
      <c r="K1094" s="80" t="s">
        <v>165</v>
      </c>
      <c r="L1094" s="84" t="s">
        <v>1439</v>
      </c>
      <c r="M1094" s="80" t="s">
        <v>717</v>
      </c>
      <c r="N1094" s="80" t="s">
        <v>1431</v>
      </c>
      <c r="O1094" s="71" t="s">
        <v>1563</v>
      </c>
      <c r="P1094" s="69" t="s">
        <v>44</v>
      </c>
      <c r="Q1094" s="71">
        <v>2.2999999999999998</v>
      </c>
      <c r="R1094" s="71">
        <v>2.1</v>
      </c>
      <c r="S1094" s="71">
        <v>1.9</v>
      </c>
      <c r="T1094" s="71">
        <v>1.7</v>
      </c>
      <c r="U1094" s="71">
        <v>1.5</v>
      </c>
      <c r="V1094" s="71">
        <v>1.2</v>
      </c>
      <c r="W1094" s="71">
        <v>1</v>
      </c>
      <c r="X1094" s="71" t="s">
        <v>142</v>
      </c>
      <c r="Y1094" s="71" t="s">
        <v>172</v>
      </c>
      <c r="Z1094" s="71"/>
      <c r="AA1094" s="83" t="s">
        <v>382</v>
      </c>
      <c r="AB1094" s="71" t="s">
        <v>144</v>
      </c>
      <c r="AC1094" s="71"/>
      <c r="AD1094" s="71" t="s">
        <v>1924</v>
      </c>
      <c r="AE1094" s="69" t="s">
        <v>40</v>
      </c>
    </row>
    <row r="1095" spans="1:31" ht="45" hidden="1">
      <c r="A1095" t="str">
        <f t="shared" si="69"/>
        <v>ICBIMG042022</v>
      </c>
      <c r="B1095" t="str">
        <f t="shared" si="70"/>
        <v>ICBIMG042023</v>
      </c>
      <c r="C1095" t="str">
        <f t="shared" si="71"/>
        <v>ICBIMG042024</v>
      </c>
      <c r="D1095" t="str">
        <f t="shared" si="72"/>
        <v>ICBIMG042025</v>
      </c>
      <c r="E1095" t="str">
        <f t="shared" si="72"/>
        <v>ICBIMG042026</v>
      </c>
      <c r="F1095" t="str">
        <f t="shared" si="72"/>
        <v>ICBIMG042027</v>
      </c>
      <c r="G1095" t="s">
        <v>1924</v>
      </c>
      <c r="H1095" t="s">
        <v>1429</v>
      </c>
      <c r="I1095" s="38" t="str">
        <f>VLOOKUP(J1095,Planilha2!B:C,2,0)</f>
        <v>G04</v>
      </c>
      <c r="J1095" s="80" t="s">
        <v>1603</v>
      </c>
      <c r="K1095" s="80" t="s">
        <v>145</v>
      </c>
      <c r="L1095" s="80"/>
      <c r="M1095" s="80" t="s">
        <v>717</v>
      </c>
      <c r="N1095" s="80" t="s">
        <v>1431</v>
      </c>
      <c r="O1095" s="71" t="s">
        <v>1566</v>
      </c>
      <c r="P1095" s="69" t="s">
        <v>44</v>
      </c>
      <c r="Q1095" s="71">
        <v>48</v>
      </c>
      <c r="R1095" s="71">
        <v>43</v>
      </c>
      <c r="S1095" s="71">
        <v>38</v>
      </c>
      <c r="T1095" s="71">
        <v>33</v>
      </c>
      <c r="U1095" s="71">
        <v>28</v>
      </c>
      <c r="V1095" s="71">
        <v>23</v>
      </c>
      <c r="W1095" s="71">
        <v>18</v>
      </c>
      <c r="X1095" s="71" t="s">
        <v>142</v>
      </c>
      <c r="Y1095" s="71" t="s">
        <v>172</v>
      </c>
      <c r="Z1095" s="71"/>
      <c r="AA1095" s="83" t="s">
        <v>382</v>
      </c>
      <c r="AB1095" s="71" t="s">
        <v>144</v>
      </c>
      <c r="AC1095" s="71"/>
      <c r="AD1095" s="71" t="s">
        <v>1924</v>
      </c>
      <c r="AE1095" s="69" t="s">
        <v>40</v>
      </c>
    </row>
    <row r="1096" spans="1:31" ht="45" hidden="1">
      <c r="A1096" t="str">
        <f t="shared" si="69"/>
        <v>ICBIMG052022</v>
      </c>
      <c r="B1096" t="str">
        <f t="shared" si="70"/>
        <v>ICBIMG052023</v>
      </c>
      <c r="C1096" t="str">
        <f t="shared" si="71"/>
        <v>ICBIMG052024</v>
      </c>
      <c r="D1096" t="str">
        <f t="shared" si="72"/>
        <v>ICBIMG052025</v>
      </c>
      <c r="E1096" t="str">
        <f t="shared" si="72"/>
        <v>ICBIMG052026</v>
      </c>
      <c r="F1096" t="str">
        <f t="shared" si="72"/>
        <v>ICBIMG052027</v>
      </c>
      <c r="G1096" t="s">
        <v>1924</v>
      </c>
      <c r="H1096" t="s">
        <v>1429</v>
      </c>
      <c r="I1096" s="38" t="str">
        <f>VLOOKUP(J1096,Planilha2!B:C,2,0)</f>
        <v>G05</v>
      </c>
      <c r="J1096" s="80" t="s">
        <v>1605</v>
      </c>
      <c r="K1096" s="80" t="s">
        <v>165</v>
      </c>
      <c r="L1096" s="84" t="s">
        <v>1439</v>
      </c>
      <c r="M1096" s="80" t="s">
        <v>717</v>
      </c>
      <c r="N1096" s="80" t="s">
        <v>1431</v>
      </c>
      <c r="O1096" s="71" t="s">
        <v>1447</v>
      </c>
      <c r="P1096" s="69" t="s">
        <v>44</v>
      </c>
      <c r="Q1096" s="71">
        <v>46.2</v>
      </c>
      <c r="R1096" s="71">
        <v>42</v>
      </c>
      <c r="S1096" s="71">
        <v>37</v>
      </c>
      <c r="T1096" s="71">
        <v>32</v>
      </c>
      <c r="U1096" s="71">
        <v>27</v>
      </c>
      <c r="V1096" s="71">
        <v>22</v>
      </c>
      <c r="W1096" s="71">
        <v>17</v>
      </c>
      <c r="X1096" s="71" t="s">
        <v>142</v>
      </c>
      <c r="Y1096" s="71" t="s">
        <v>172</v>
      </c>
      <c r="Z1096" s="71"/>
      <c r="AA1096" s="83" t="s">
        <v>382</v>
      </c>
      <c r="AB1096" s="71" t="s">
        <v>144</v>
      </c>
      <c r="AC1096" s="71"/>
      <c r="AD1096" s="71" t="s">
        <v>1924</v>
      </c>
      <c r="AE1096" s="69" t="s">
        <v>40</v>
      </c>
    </row>
    <row r="1097" spans="1:31" ht="45" hidden="1">
      <c r="A1097" t="str">
        <f t="shared" si="69"/>
        <v>ICBIMExcluído2022</v>
      </c>
      <c r="B1097" t="str">
        <f t="shared" si="70"/>
        <v>ICBIMExcluído2023</v>
      </c>
      <c r="C1097" t="str">
        <f t="shared" si="71"/>
        <v>ICBIMExcluído2024</v>
      </c>
      <c r="D1097" t="str">
        <f t="shared" si="72"/>
        <v>ICBIMExcluído2025</v>
      </c>
      <c r="E1097" t="str">
        <f t="shared" si="72"/>
        <v>ICBIMExcluído2026</v>
      </c>
      <c r="F1097" t="str">
        <f t="shared" si="72"/>
        <v>ICBIMExcluído2027</v>
      </c>
      <c r="G1097" t="s">
        <v>1924</v>
      </c>
      <c r="H1097" t="s">
        <v>1429</v>
      </c>
      <c r="I1097" s="38" t="str">
        <f>VLOOKUP(J1097,Planilha2!B:C,2,0)</f>
        <v>Excluído</v>
      </c>
      <c r="J1097" s="80" t="s">
        <v>1449</v>
      </c>
      <c r="K1097" s="80" t="s">
        <v>165</v>
      </c>
      <c r="L1097" s="80" t="s">
        <v>1450</v>
      </c>
      <c r="M1097" s="80" t="s">
        <v>1451</v>
      </c>
      <c r="N1097" s="80" t="s">
        <v>1452</v>
      </c>
      <c r="O1097" s="71" t="s">
        <v>1453</v>
      </c>
      <c r="P1097" s="69" t="s">
        <v>44</v>
      </c>
      <c r="Q1097" s="71">
        <v>0</v>
      </c>
      <c r="R1097" s="71">
        <v>0</v>
      </c>
      <c r="S1097" s="71">
        <v>0</v>
      </c>
      <c r="T1097" s="71">
        <v>0</v>
      </c>
      <c r="U1097" s="71">
        <v>0</v>
      </c>
      <c r="V1097" s="71">
        <v>0</v>
      </c>
      <c r="W1097" s="71">
        <v>0</v>
      </c>
      <c r="X1097" s="71" t="s">
        <v>171</v>
      </c>
      <c r="Y1097" s="71" t="s">
        <v>172</v>
      </c>
      <c r="Z1097" s="71"/>
      <c r="AA1097" s="83" t="s">
        <v>382</v>
      </c>
      <c r="AB1097" s="71" t="s">
        <v>144</v>
      </c>
      <c r="AC1097" s="71"/>
      <c r="AD1097" s="71" t="s">
        <v>1924</v>
      </c>
      <c r="AE1097" s="69" t="s">
        <v>40</v>
      </c>
    </row>
    <row r="1098" spans="1:31" ht="45" hidden="1">
      <c r="A1098" t="str">
        <f t="shared" si="69"/>
        <v>ICBIMG062022</v>
      </c>
      <c r="B1098" t="str">
        <f t="shared" si="70"/>
        <v>ICBIMG062023</v>
      </c>
      <c r="C1098" t="str">
        <f t="shared" si="71"/>
        <v>ICBIMG062024</v>
      </c>
      <c r="D1098" t="str">
        <f t="shared" si="72"/>
        <v>ICBIMG062025</v>
      </c>
      <c r="E1098" t="str">
        <f t="shared" si="72"/>
        <v>ICBIMG062026</v>
      </c>
      <c r="F1098" t="str">
        <f t="shared" si="72"/>
        <v>ICBIMG062027</v>
      </c>
      <c r="G1098" t="s">
        <v>1924</v>
      </c>
      <c r="H1098" t="s">
        <v>1429</v>
      </c>
      <c r="I1098" s="38" t="str">
        <f>VLOOKUP(J1098,Planilha2!B:C,2,0)</f>
        <v>G06</v>
      </c>
      <c r="J1098" s="80" t="s">
        <v>58</v>
      </c>
      <c r="K1098" s="80" t="s">
        <v>145</v>
      </c>
      <c r="L1098" s="80" t="s">
        <v>59</v>
      </c>
      <c r="M1098" s="80" t="s">
        <v>164</v>
      </c>
      <c r="N1098" s="80" t="s">
        <v>1431</v>
      </c>
      <c r="O1098" s="71" t="s">
        <v>1570</v>
      </c>
      <c r="P1098" s="69" t="s">
        <v>44</v>
      </c>
      <c r="Q1098" s="71">
        <v>51.12</v>
      </c>
      <c r="R1098" s="71">
        <v>56</v>
      </c>
      <c r="S1098" s="71">
        <v>61</v>
      </c>
      <c r="T1098" s="71">
        <v>66</v>
      </c>
      <c r="U1098" s="71">
        <v>71</v>
      </c>
      <c r="V1098" s="71">
        <v>76</v>
      </c>
      <c r="W1098" s="71">
        <v>81</v>
      </c>
      <c r="X1098" s="71" t="s">
        <v>142</v>
      </c>
      <c r="Y1098" s="71" t="s">
        <v>172</v>
      </c>
      <c r="Z1098" s="71"/>
      <c r="AA1098" s="83" t="s">
        <v>382</v>
      </c>
      <c r="AB1098" s="71" t="s">
        <v>144</v>
      </c>
      <c r="AC1098" s="71"/>
      <c r="AD1098" s="71" t="s">
        <v>1924</v>
      </c>
      <c r="AE1098" s="69" t="s">
        <v>40</v>
      </c>
    </row>
    <row r="1099" spans="1:31" ht="60" hidden="1">
      <c r="A1099" t="str">
        <f t="shared" si="69"/>
        <v>ICBIMG082022</v>
      </c>
      <c r="B1099" t="str">
        <f t="shared" si="70"/>
        <v>ICBIMG082023</v>
      </c>
      <c r="C1099" t="str">
        <f t="shared" si="71"/>
        <v>ICBIMG082024</v>
      </c>
      <c r="D1099" t="str">
        <f t="shared" si="72"/>
        <v>ICBIMG082025</v>
      </c>
      <c r="E1099" t="str">
        <f t="shared" si="72"/>
        <v>ICBIMG082026</v>
      </c>
      <c r="F1099" t="str">
        <f t="shared" si="72"/>
        <v>ICBIMG082027</v>
      </c>
      <c r="G1099" t="s">
        <v>1924</v>
      </c>
      <c r="H1099" t="s">
        <v>1429</v>
      </c>
      <c r="I1099" s="38" t="str">
        <f>VLOOKUP(J1099,Planilha2!B:C,2,0)</f>
        <v>G08</v>
      </c>
      <c r="J1099" s="80" t="s">
        <v>722</v>
      </c>
      <c r="K1099" s="80" t="s">
        <v>145</v>
      </c>
      <c r="L1099" s="80" t="s">
        <v>723</v>
      </c>
      <c r="M1099" s="80" t="s">
        <v>185</v>
      </c>
      <c r="N1099" s="80" t="s">
        <v>1431</v>
      </c>
      <c r="O1099" s="71" t="s">
        <v>1607</v>
      </c>
      <c r="P1099" s="69" t="s">
        <v>44</v>
      </c>
      <c r="Q1099" s="71">
        <v>19.350000000000001</v>
      </c>
      <c r="R1099" s="71">
        <v>17</v>
      </c>
      <c r="S1099" s="71">
        <v>15</v>
      </c>
      <c r="T1099" s="71">
        <v>13</v>
      </c>
      <c r="U1099" s="71">
        <v>12</v>
      </c>
      <c r="V1099" s="71">
        <v>11</v>
      </c>
      <c r="W1099" s="71">
        <v>9</v>
      </c>
      <c r="X1099" s="71" t="s">
        <v>142</v>
      </c>
      <c r="Y1099" s="71" t="s">
        <v>172</v>
      </c>
      <c r="Z1099" s="71"/>
      <c r="AA1099" s="83" t="s">
        <v>382</v>
      </c>
      <c r="AB1099" s="71" t="s">
        <v>144</v>
      </c>
      <c r="AC1099" s="71"/>
      <c r="AD1099" s="71" t="s">
        <v>1924</v>
      </c>
      <c r="AE1099" s="69" t="s">
        <v>40</v>
      </c>
    </row>
    <row r="1100" spans="1:31" ht="45" hidden="1">
      <c r="A1100" t="str">
        <f t="shared" si="69"/>
        <v>ICBIMG152022</v>
      </c>
      <c r="B1100" t="str">
        <f t="shared" si="70"/>
        <v>ICBIMG152023</v>
      </c>
      <c r="C1100" t="str">
        <f t="shared" si="71"/>
        <v>ICBIMG152024</v>
      </c>
      <c r="D1100" t="str">
        <f t="shared" si="72"/>
        <v>ICBIMG152025</v>
      </c>
      <c r="E1100" t="str">
        <f t="shared" si="72"/>
        <v>ICBIMG152026</v>
      </c>
      <c r="F1100" t="str">
        <f t="shared" si="72"/>
        <v>ICBIMG152027</v>
      </c>
      <c r="G1100" t="s">
        <v>1924</v>
      </c>
      <c r="H1100" t="s">
        <v>1429</v>
      </c>
      <c r="I1100" s="38" t="str">
        <f>VLOOKUP(J1100,Planilha2!B:C,2,0)</f>
        <v>G15</v>
      </c>
      <c r="J1100" s="80" t="s">
        <v>743</v>
      </c>
      <c r="K1100" s="80" t="s">
        <v>145</v>
      </c>
      <c r="L1100" s="80" t="s">
        <v>744</v>
      </c>
      <c r="M1100" s="80" t="s">
        <v>164</v>
      </c>
      <c r="N1100" s="80" t="s">
        <v>1431</v>
      </c>
      <c r="O1100" s="71" t="s">
        <v>1456</v>
      </c>
      <c r="P1100" s="69" t="s">
        <v>44</v>
      </c>
      <c r="Q1100" s="71">
        <v>0</v>
      </c>
      <c r="R1100" s="71">
        <v>0</v>
      </c>
      <c r="S1100" s="71">
        <v>100</v>
      </c>
      <c r="T1100" s="71">
        <v>0</v>
      </c>
      <c r="U1100" s="71">
        <v>0</v>
      </c>
      <c r="V1100" s="71">
        <v>0</v>
      </c>
      <c r="W1100" s="71">
        <v>100</v>
      </c>
      <c r="X1100" s="71" t="s">
        <v>171</v>
      </c>
      <c r="Y1100" s="71" t="s">
        <v>172</v>
      </c>
      <c r="Z1100" s="71"/>
      <c r="AA1100" s="83" t="s">
        <v>382</v>
      </c>
      <c r="AB1100" s="71" t="s">
        <v>144</v>
      </c>
      <c r="AC1100" s="71"/>
      <c r="AD1100" s="71" t="s">
        <v>1924</v>
      </c>
      <c r="AE1100" s="69" t="s">
        <v>40</v>
      </c>
    </row>
    <row r="1101" spans="1:31" ht="45" hidden="1">
      <c r="A1101" t="str">
        <f t="shared" si="69"/>
        <v>ICBIMG162022</v>
      </c>
      <c r="B1101" t="str">
        <f t="shared" si="70"/>
        <v>ICBIMG162023</v>
      </c>
      <c r="C1101" t="str">
        <f t="shared" si="71"/>
        <v>ICBIMG162024</v>
      </c>
      <c r="D1101" t="str">
        <f t="shared" si="72"/>
        <v>ICBIMG162025</v>
      </c>
      <c r="E1101" t="str">
        <f t="shared" si="72"/>
        <v>ICBIMG162026</v>
      </c>
      <c r="F1101" t="str">
        <f t="shared" si="72"/>
        <v>ICBIMG162027</v>
      </c>
      <c r="G1101" t="s">
        <v>1924</v>
      </c>
      <c r="H1101" t="s">
        <v>1429</v>
      </c>
      <c r="I1101" s="38" t="str">
        <f>VLOOKUP(J1101,Planilha2!B:C,2,0)</f>
        <v>G16</v>
      </c>
      <c r="J1101" s="80" t="s">
        <v>1457</v>
      </c>
      <c r="K1101" s="80" t="s">
        <v>165</v>
      </c>
      <c r="L1101" s="80" t="s">
        <v>747</v>
      </c>
      <c r="M1101" s="80" t="s">
        <v>164</v>
      </c>
      <c r="N1101" s="80" t="s">
        <v>631</v>
      </c>
      <c r="O1101" s="71" t="s">
        <v>1458</v>
      </c>
      <c r="P1101" s="69" t="s">
        <v>749</v>
      </c>
      <c r="Q1101" s="71">
        <v>1</v>
      </c>
      <c r="R1101" s="71">
        <v>1</v>
      </c>
      <c r="S1101" s="71">
        <v>2</v>
      </c>
      <c r="T1101" s="71">
        <v>2</v>
      </c>
      <c r="U1101" s="71">
        <v>3</v>
      </c>
      <c r="V1101" s="71">
        <v>3</v>
      </c>
      <c r="W1101" s="71">
        <v>4</v>
      </c>
      <c r="X1101" s="71" t="s">
        <v>363</v>
      </c>
      <c r="Y1101" s="71" t="s">
        <v>172</v>
      </c>
      <c r="Z1101" s="71"/>
      <c r="AA1101" s="83" t="s">
        <v>382</v>
      </c>
      <c r="AB1101" s="71" t="s">
        <v>144</v>
      </c>
      <c r="AC1101" s="71"/>
      <c r="AD1101" s="71" t="s">
        <v>1924</v>
      </c>
      <c r="AE1101" s="69" t="s">
        <v>40</v>
      </c>
    </row>
    <row r="1102" spans="1:31" ht="45" hidden="1">
      <c r="A1102" t="str">
        <f t="shared" si="69"/>
        <v>ICBIMG092022</v>
      </c>
      <c r="B1102" t="str">
        <f t="shared" si="70"/>
        <v>ICBIMG092023</v>
      </c>
      <c r="C1102" t="str">
        <f t="shared" si="71"/>
        <v>ICBIMG092024</v>
      </c>
      <c r="D1102" t="str">
        <f t="shared" si="72"/>
        <v>ICBIMG092025</v>
      </c>
      <c r="E1102" t="str">
        <f t="shared" si="72"/>
        <v>ICBIMG092026</v>
      </c>
      <c r="F1102" t="str">
        <f t="shared" si="72"/>
        <v>ICBIMG092027</v>
      </c>
      <c r="G1102" t="s">
        <v>1924</v>
      </c>
      <c r="H1102" t="s">
        <v>1429</v>
      </c>
      <c r="I1102" s="38" t="str">
        <f>VLOOKUP(J1102,Planilha2!B:C,2,0)</f>
        <v>G09</v>
      </c>
      <c r="J1102" s="80" t="s">
        <v>66</v>
      </c>
      <c r="K1102" s="80" t="s">
        <v>145</v>
      </c>
      <c r="L1102" s="80" t="s">
        <v>67</v>
      </c>
      <c r="M1102" s="80" t="s">
        <v>164</v>
      </c>
      <c r="N1102" s="80" t="s">
        <v>631</v>
      </c>
      <c r="O1102" s="71" t="s">
        <v>1611</v>
      </c>
      <c r="P1102" s="69" t="s">
        <v>69</v>
      </c>
      <c r="Q1102" s="71">
        <v>3</v>
      </c>
      <c r="R1102" s="71">
        <v>4</v>
      </c>
      <c r="S1102" s="71">
        <v>4</v>
      </c>
      <c r="T1102" s="71">
        <v>4</v>
      </c>
      <c r="U1102" s="71">
        <v>5</v>
      </c>
      <c r="V1102" s="71">
        <v>5</v>
      </c>
      <c r="W1102" s="71">
        <v>5</v>
      </c>
      <c r="X1102" s="71" t="s">
        <v>142</v>
      </c>
      <c r="Y1102" s="71" t="s">
        <v>172</v>
      </c>
      <c r="Z1102" s="71"/>
      <c r="AA1102" s="83" t="s">
        <v>382</v>
      </c>
      <c r="AB1102" s="71" t="s">
        <v>144</v>
      </c>
      <c r="AC1102" s="71"/>
      <c r="AD1102" s="71" t="s">
        <v>1924</v>
      </c>
      <c r="AE1102" s="69" t="s">
        <v>40</v>
      </c>
    </row>
    <row r="1103" spans="1:31" ht="45" hidden="1">
      <c r="A1103" t="str">
        <f t="shared" si="69"/>
        <v>ICBIMG112022</v>
      </c>
      <c r="B1103" t="str">
        <f t="shared" si="70"/>
        <v>ICBIMG112023</v>
      </c>
      <c r="C1103" t="str">
        <f t="shared" si="71"/>
        <v>ICBIMG112024</v>
      </c>
      <c r="D1103" t="str">
        <f t="shared" si="72"/>
        <v>ICBIMG112025</v>
      </c>
      <c r="E1103" t="str">
        <f t="shared" si="72"/>
        <v>ICBIMG112026</v>
      </c>
      <c r="F1103" t="str">
        <f t="shared" si="72"/>
        <v>ICBIMG112027</v>
      </c>
      <c r="G1103" t="s">
        <v>1924</v>
      </c>
      <c r="H1103" t="s">
        <v>1429</v>
      </c>
      <c r="I1103" s="38" t="str">
        <f>VLOOKUP(J1103,Planilha2!B:C,2,0)</f>
        <v>G11</v>
      </c>
      <c r="J1103" s="80" t="s">
        <v>71</v>
      </c>
      <c r="K1103" s="80" t="s">
        <v>145</v>
      </c>
      <c r="L1103" s="80" t="s">
        <v>67</v>
      </c>
      <c r="M1103" s="80" t="s">
        <v>164</v>
      </c>
      <c r="N1103" s="80" t="s">
        <v>631</v>
      </c>
      <c r="O1103" s="71" t="s">
        <v>1612</v>
      </c>
      <c r="P1103" s="69" t="s">
        <v>69</v>
      </c>
      <c r="Q1103" s="71">
        <v>3</v>
      </c>
      <c r="R1103" s="71">
        <v>4</v>
      </c>
      <c r="S1103" s="71">
        <v>4</v>
      </c>
      <c r="T1103" s="71">
        <v>4</v>
      </c>
      <c r="U1103" s="71">
        <v>5</v>
      </c>
      <c r="V1103" s="71">
        <v>5</v>
      </c>
      <c r="W1103" s="71">
        <v>5</v>
      </c>
      <c r="X1103" s="71" t="s">
        <v>142</v>
      </c>
      <c r="Y1103" s="71" t="s">
        <v>172</v>
      </c>
      <c r="Z1103" s="71"/>
      <c r="AA1103" s="83" t="s">
        <v>382</v>
      </c>
      <c r="AB1103" s="71" t="s">
        <v>144</v>
      </c>
      <c r="AC1103" s="71"/>
      <c r="AD1103" s="71" t="s">
        <v>1924</v>
      </c>
      <c r="AE1103" s="69" t="s">
        <v>40</v>
      </c>
    </row>
    <row r="1104" spans="1:31" ht="45" hidden="1">
      <c r="A1104" t="str">
        <f t="shared" si="69"/>
        <v>ICBIMG172022</v>
      </c>
      <c r="B1104" t="str">
        <f t="shared" si="70"/>
        <v>ICBIMG172023</v>
      </c>
      <c r="C1104" t="str">
        <f t="shared" si="71"/>
        <v>ICBIMG172024</v>
      </c>
      <c r="D1104" t="str">
        <f t="shared" si="72"/>
        <v>ICBIMG172025</v>
      </c>
      <c r="E1104" t="str">
        <f t="shared" si="72"/>
        <v>ICBIMG172026</v>
      </c>
      <c r="F1104" t="str">
        <f t="shared" si="72"/>
        <v>ICBIMG172027</v>
      </c>
      <c r="G1104" t="s">
        <v>1924</v>
      </c>
      <c r="H1104" t="s">
        <v>1429</v>
      </c>
      <c r="I1104" s="38" t="str">
        <f>VLOOKUP(J1104,Planilha2!B:C,2,0)</f>
        <v>G17</v>
      </c>
      <c r="J1104" s="80" t="s">
        <v>750</v>
      </c>
      <c r="K1104" s="80" t="s">
        <v>165</v>
      </c>
      <c r="L1104" s="80" t="s">
        <v>751</v>
      </c>
      <c r="M1104" s="80" t="s">
        <v>164</v>
      </c>
      <c r="N1104" s="80" t="s">
        <v>1452</v>
      </c>
      <c r="O1104" s="71" t="s">
        <v>1461</v>
      </c>
      <c r="P1104" s="69" t="s">
        <v>44</v>
      </c>
      <c r="Q1104" s="71">
        <v>13.53</v>
      </c>
      <c r="R1104" s="71">
        <v>17</v>
      </c>
      <c r="S1104" s="71">
        <v>20</v>
      </c>
      <c r="T1104" s="71">
        <v>23</v>
      </c>
      <c r="U1104" s="71">
        <v>26</v>
      </c>
      <c r="V1104" s="71">
        <v>29</v>
      </c>
      <c r="W1104" s="71">
        <v>32</v>
      </c>
      <c r="X1104" s="71" t="s">
        <v>363</v>
      </c>
      <c r="Y1104" s="71" t="s">
        <v>172</v>
      </c>
      <c r="Z1104" s="71"/>
      <c r="AA1104" s="83" t="s">
        <v>382</v>
      </c>
      <c r="AB1104" s="71" t="s">
        <v>144</v>
      </c>
      <c r="AC1104" s="71"/>
      <c r="AD1104" s="71" t="s">
        <v>1924</v>
      </c>
      <c r="AE1104" s="69" t="s">
        <v>40</v>
      </c>
    </row>
    <row r="1105" spans="1:31" ht="45">
      <c r="A1105" t="str">
        <f t="shared" si="69"/>
        <v>ICBIMEC012022</v>
      </c>
      <c r="B1105" t="str">
        <f t="shared" si="70"/>
        <v>ICBIMEC012023</v>
      </c>
      <c r="C1105" t="str">
        <f t="shared" si="71"/>
        <v>ICBIMEC012024</v>
      </c>
      <c r="D1105" t="str">
        <f t="shared" si="72"/>
        <v>ICBIMEC012025</v>
      </c>
      <c r="E1105" t="str">
        <f t="shared" si="72"/>
        <v>ICBIMEC012026</v>
      </c>
      <c r="F1105" t="str">
        <f t="shared" si="72"/>
        <v>ICBIMEC012027</v>
      </c>
      <c r="G1105" t="s">
        <v>1924</v>
      </c>
      <c r="H1105" t="s">
        <v>1429</v>
      </c>
      <c r="I1105" s="38" t="str">
        <f>VLOOKUP(J1105,Planilha2!B:C,2,0)</f>
        <v>EC01</v>
      </c>
      <c r="J1105" s="80" t="s">
        <v>378</v>
      </c>
      <c r="K1105" s="80" t="s">
        <v>145</v>
      </c>
      <c r="L1105" s="80" t="s">
        <v>379</v>
      </c>
      <c r="M1105" s="80" t="s">
        <v>381</v>
      </c>
      <c r="N1105" s="80" t="s">
        <v>385</v>
      </c>
      <c r="O1105" s="71" t="s">
        <v>1572</v>
      </c>
      <c r="P1105" s="69" t="s">
        <v>44</v>
      </c>
      <c r="Q1105" s="71">
        <v>22</v>
      </c>
      <c r="R1105" s="71">
        <v>25</v>
      </c>
      <c r="S1105" s="71">
        <v>30</v>
      </c>
      <c r="T1105" s="71">
        <v>45</v>
      </c>
      <c r="U1105" s="71">
        <v>65</v>
      </c>
      <c r="V1105" s="71">
        <v>100</v>
      </c>
      <c r="W1105" s="71">
        <v>100</v>
      </c>
      <c r="X1105" s="71" t="s">
        <v>142</v>
      </c>
      <c r="Y1105" s="71" t="s">
        <v>172</v>
      </c>
      <c r="Z1105" s="71"/>
      <c r="AA1105" s="83" t="s">
        <v>382</v>
      </c>
      <c r="AB1105" s="71" t="s">
        <v>144</v>
      </c>
      <c r="AC1105" s="71"/>
      <c r="AD1105" s="71" t="s">
        <v>1924</v>
      </c>
      <c r="AE1105" s="69" t="s">
        <v>40</v>
      </c>
    </row>
    <row r="1106" spans="1:31" ht="45" hidden="1">
      <c r="A1106" t="str">
        <f t="shared" si="69"/>
        <v>ICBIMExcluído2022</v>
      </c>
      <c r="B1106" t="str">
        <f t="shared" si="70"/>
        <v>ICBIMExcluído2023</v>
      </c>
      <c r="C1106" t="str">
        <f t="shared" si="71"/>
        <v>ICBIMExcluído2024</v>
      </c>
      <c r="D1106" t="str">
        <f t="shared" si="72"/>
        <v>ICBIMExcluído2025</v>
      </c>
      <c r="E1106" t="str">
        <f t="shared" si="72"/>
        <v>ICBIMExcluído2026</v>
      </c>
      <c r="F1106" t="str">
        <f t="shared" si="72"/>
        <v>ICBIMExcluído2027</v>
      </c>
      <c r="G1106" t="s">
        <v>1924</v>
      </c>
      <c r="H1106" t="s">
        <v>1429</v>
      </c>
      <c r="I1106" s="38" t="str">
        <f>VLOOKUP(J1106,Planilha2!B:C,2,0)</f>
        <v>Excluído</v>
      </c>
      <c r="J1106" s="80" t="s">
        <v>1464</v>
      </c>
      <c r="K1106" s="80" t="s">
        <v>165</v>
      </c>
      <c r="L1106" s="80" t="s">
        <v>1465</v>
      </c>
      <c r="M1106" s="80" t="s">
        <v>164</v>
      </c>
      <c r="N1106" s="80" t="s">
        <v>1452</v>
      </c>
      <c r="O1106" s="71" t="s">
        <v>1466</v>
      </c>
      <c r="P1106" s="69" t="s">
        <v>44</v>
      </c>
      <c r="Q1106" s="71"/>
      <c r="R1106" s="71"/>
      <c r="S1106" s="71"/>
      <c r="T1106" s="71"/>
      <c r="U1106" s="71"/>
      <c r="V1106" s="71"/>
      <c r="W1106" s="71"/>
      <c r="X1106" s="71"/>
      <c r="Y1106" s="71"/>
      <c r="Z1106" s="71"/>
      <c r="AA1106" s="83" t="s">
        <v>382</v>
      </c>
      <c r="AB1106" s="71"/>
      <c r="AC1106" s="71"/>
      <c r="AD1106" s="71"/>
      <c r="AE1106" s="69" t="s">
        <v>40</v>
      </c>
    </row>
    <row r="1107" spans="1:31" ht="60" hidden="1">
      <c r="A1107" t="str">
        <f t="shared" si="69"/>
        <v>ICBIMG192022</v>
      </c>
      <c r="B1107" t="str">
        <f t="shared" si="70"/>
        <v>ICBIMG192023</v>
      </c>
      <c r="C1107" t="str">
        <f t="shared" si="71"/>
        <v>ICBIMG192024</v>
      </c>
      <c r="D1107" t="str">
        <f t="shared" si="72"/>
        <v>ICBIMG192025</v>
      </c>
      <c r="E1107" t="str">
        <f t="shared" si="72"/>
        <v>ICBIMG192026</v>
      </c>
      <c r="F1107" t="str">
        <f t="shared" si="72"/>
        <v>ICBIMG192027</v>
      </c>
      <c r="G1107" t="s">
        <v>1924</v>
      </c>
      <c r="H1107" t="s">
        <v>1429</v>
      </c>
      <c r="I1107" s="38" t="str">
        <f>VLOOKUP(J1107,Planilha2!B:C,2,0)</f>
        <v>G19</v>
      </c>
      <c r="J1107" s="80" t="s">
        <v>759</v>
      </c>
      <c r="K1107" s="80" t="s">
        <v>165</v>
      </c>
      <c r="L1107" s="80" t="s">
        <v>760</v>
      </c>
      <c r="M1107" s="80" t="s">
        <v>164</v>
      </c>
      <c r="N1107" s="80" t="s">
        <v>1452</v>
      </c>
      <c r="O1107" s="71"/>
      <c r="P1107" s="69" t="s">
        <v>44</v>
      </c>
      <c r="Q1107" s="71"/>
      <c r="R1107" s="71"/>
      <c r="S1107" s="71"/>
      <c r="T1107" s="71"/>
      <c r="U1107" s="71"/>
      <c r="V1107" s="71"/>
      <c r="W1107" s="71"/>
      <c r="X1107" s="71"/>
      <c r="Y1107" s="71"/>
      <c r="Z1107" s="71"/>
      <c r="AA1107" s="83" t="s">
        <v>382</v>
      </c>
      <c r="AB1107" s="71"/>
      <c r="AC1107" s="71"/>
      <c r="AD1107" s="71"/>
      <c r="AE1107" s="69" t="s">
        <v>40</v>
      </c>
    </row>
    <row r="1108" spans="1:31" ht="45" hidden="1">
      <c r="A1108" t="str">
        <f t="shared" si="69"/>
        <v>ICBIMG182022</v>
      </c>
      <c r="B1108" t="str">
        <f t="shared" si="70"/>
        <v>ICBIMG182023</v>
      </c>
      <c r="C1108" t="str">
        <f t="shared" si="71"/>
        <v>ICBIMG182024</v>
      </c>
      <c r="D1108" t="str">
        <f t="shared" si="72"/>
        <v>ICBIMG182025</v>
      </c>
      <c r="E1108" t="str">
        <f t="shared" si="72"/>
        <v>ICBIMG182026</v>
      </c>
      <c r="F1108" t="str">
        <f t="shared" si="72"/>
        <v>ICBIMG182027</v>
      </c>
      <c r="G1108" t="s">
        <v>1924</v>
      </c>
      <c r="H1108" t="s">
        <v>1429</v>
      </c>
      <c r="I1108" s="38" t="str">
        <f>VLOOKUP(J1108,Planilha2!B:C,2,0)</f>
        <v>G18</v>
      </c>
      <c r="J1108" s="80" t="s">
        <v>755</v>
      </c>
      <c r="K1108" s="69" t="s">
        <v>165</v>
      </c>
      <c r="L1108" s="80" t="s">
        <v>1469</v>
      </c>
      <c r="M1108" s="80" t="s">
        <v>164</v>
      </c>
      <c r="N1108" s="80" t="s">
        <v>1452</v>
      </c>
      <c r="O1108" s="71"/>
      <c r="P1108" s="69" t="s">
        <v>994</v>
      </c>
      <c r="Q1108" s="71"/>
      <c r="R1108" s="71"/>
      <c r="S1108" s="71"/>
      <c r="T1108" s="71"/>
      <c r="U1108" s="71"/>
      <c r="V1108" s="71"/>
      <c r="W1108" s="71"/>
      <c r="X1108" s="71"/>
      <c r="Y1108" s="71"/>
      <c r="Z1108" s="71"/>
      <c r="AA1108" s="83" t="s">
        <v>382</v>
      </c>
      <c r="AB1108" s="71"/>
      <c r="AC1108" s="71"/>
      <c r="AD1108" s="71"/>
      <c r="AE1108" s="69" t="s">
        <v>40</v>
      </c>
    </row>
    <row r="1109" spans="1:31" ht="45" hidden="1">
      <c r="A1109" t="str">
        <f t="shared" si="69"/>
        <v>ICBIMG202022</v>
      </c>
      <c r="B1109" t="str">
        <f t="shared" si="70"/>
        <v>ICBIMG202023</v>
      </c>
      <c r="C1109" t="str">
        <f t="shared" si="71"/>
        <v>ICBIMG202024</v>
      </c>
      <c r="D1109" t="str">
        <f t="shared" si="72"/>
        <v>ICBIMG202025</v>
      </c>
      <c r="E1109" t="str">
        <f t="shared" si="72"/>
        <v>ICBIMG202026</v>
      </c>
      <c r="F1109" t="str">
        <f t="shared" si="72"/>
        <v>ICBIMG202027</v>
      </c>
      <c r="G1109" t="s">
        <v>1924</v>
      </c>
      <c r="H1109" t="s">
        <v>1429</v>
      </c>
      <c r="I1109" s="38" t="str">
        <f>VLOOKUP(J1109,Planilha2!B:C,2,0)</f>
        <v>G20</v>
      </c>
      <c r="J1109" s="80" t="s">
        <v>762</v>
      </c>
      <c r="K1109" s="69" t="s">
        <v>165</v>
      </c>
      <c r="L1109" s="80" t="s">
        <v>1473</v>
      </c>
      <c r="M1109" s="80" t="s">
        <v>164</v>
      </c>
      <c r="N1109" s="80" t="s">
        <v>1452</v>
      </c>
      <c r="O1109" s="71"/>
      <c r="P1109" s="69" t="s">
        <v>994</v>
      </c>
      <c r="Q1109" s="71"/>
      <c r="R1109" s="71"/>
      <c r="S1109" s="71"/>
      <c r="T1109" s="71"/>
      <c r="U1109" s="71"/>
      <c r="V1109" s="71"/>
      <c r="W1109" s="71"/>
      <c r="X1109" s="71"/>
      <c r="Y1109" s="71"/>
      <c r="Z1109" s="71"/>
      <c r="AA1109" s="83" t="s">
        <v>382</v>
      </c>
      <c r="AB1109" s="71"/>
      <c r="AC1109" s="71"/>
      <c r="AD1109" s="71"/>
      <c r="AE1109" s="69" t="s">
        <v>40</v>
      </c>
    </row>
    <row r="1110" spans="1:31" ht="45" hidden="1">
      <c r="A1110" t="str">
        <f t="shared" si="69"/>
        <v>ICBIMPP022022</v>
      </c>
      <c r="B1110" t="str">
        <f t="shared" si="70"/>
        <v>ICBIMPP022023</v>
      </c>
      <c r="C1110" t="str">
        <f t="shared" si="71"/>
        <v>ICBIMPP022024</v>
      </c>
      <c r="D1110" t="str">
        <f t="shared" si="72"/>
        <v>ICBIMPP022025</v>
      </c>
      <c r="E1110" t="str">
        <f t="shared" si="72"/>
        <v>ICBIMPP022026</v>
      </c>
      <c r="F1110" t="str">
        <f t="shared" si="72"/>
        <v>ICBIMPP022027</v>
      </c>
      <c r="G1110" t="s">
        <v>1924</v>
      </c>
      <c r="H1110" t="s">
        <v>1476</v>
      </c>
      <c r="I1110" s="38" t="str">
        <f>VLOOKUP(J1110,Planilha2!B:C,2,0)</f>
        <v>PP02</v>
      </c>
      <c r="J1110" s="80" t="s">
        <v>1615</v>
      </c>
      <c r="K1110" s="80" t="s">
        <v>145</v>
      </c>
      <c r="L1110" s="80" t="s">
        <v>1038</v>
      </c>
      <c r="M1110" s="80" t="s">
        <v>1040</v>
      </c>
      <c r="N1110" s="80" t="s">
        <v>1478</v>
      </c>
      <c r="O1110" s="86" t="s">
        <v>1479</v>
      </c>
      <c r="P1110" s="69" t="s">
        <v>69</v>
      </c>
      <c r="Q1110" s="75">
        <v>4</v>
      </c>
      <c r="R1110" s="75">
        <v>5</v>
      </c>
      <c r="S1110" s="75">
        <v>5</v>
      </c>
      <c r="T1110" s="75">
        <v>5</v>
      </c>
      <c r="U1110" s="75">
        <v>6</v>
      </c>
      <c r="V1110" s="75">
        <v>6</v>
      </c>
      <c r="W1110" s="75">
        <v>7</v>
      </c>
      <c r="X1110" s="71" t="s">
        <v>142</v>
      </c>
      <c r="Y1110" s="71" t="s">
        <v>172</v>
      </c>
      <c r="Z1110" s="71"/>
      <c r="AA1110" s="83" t="s">
        <v>382</v>
      </c>
      <c r="AB1110" s="71" t="s">
        <v>144</v>
      </c>
      <c r="AC1110" s="71" t="s">
        <v>1925</v>
      </c>
      <c r="AD1110" s="71" t="s">
        <v>1926</v>
      </c>
      <c r="AE1110" s="69" t="s">
        <v>1030</v>
      </c>
    </row>
    <row r="1111" spans="1:31" ht="45" hidden="1">
      <c r="A1111" t="str">
        <f t="shared" si="69"/>
        <v>ICBIMPP032022</v>
      </c>
      <c r="B1111" t="str">
        <f t="shared" si="70"/>
        <v>ICBIMPP032023</v>
      </c>
      <c r="C1111" t="str">
        <f t="shared" si="71"/>
        <v>ICBIMPP032024</v>
      </c>
      <c r="D1111" t="str">
        <f t="shared" si="72"/>
        <v>ICBIMPP032025</v>
      </c>
      <c r="E1111" t="str">
        <f t="shared" si="72"/>
        <v>ICBIMPP032026</v>
      </c>
      <c r="F1111" t="str">
        <f t="shared" si="72"/>
        <v>ICBIMPP032027</v>
      </c>
      <c r="G1111" t="s">
        <v>1924</v>
      </c>
      <c r="H1111" t="s">
        <v>1476</v>
      </c>
      <c r="I1111" s="38" t="str">
        <f>VLOOKUP(J1111,Planilha2!B:C,2,0)</f>
        <v>PP03</v>
      </c>
      <c r="J1111" s="80" t="s">
        <v>1618</v>
      </c>
      <c r="K1111" s="80" t="s">
        <v>145</v>
      </c>
      <c r="L1111" s="80" t="s">
        <v>1619</v>
      </c>
      <c r="M1111" s="80" t="s">
        <v>139</v>
      </c>
      <c r="N1111" s="80" t="s">
        <v>1478</v>
      </c>
      <c r="O1111" s="86" t="s">
        <v>1484</v>
      </c>
      <c r="P1111" s="69" t="s">
        <v>309</v>
      </c>
      <c r="Q1111" s="75">
        <v>96</v>
      </c>
      <c r="R1111" s="75">
        <v>109</v>
      </c>
      <c r="S1111" s="75">
        <v>109</v>
      </c>
      <c r="T1111" s="75">
        <v>123</v>
      </c>
      <c r="U1111" s="75">
        <v>123</v>
      </c>
      <c r="V1111" s="75">
        <v>137</v>
      </c>
      <c r="W1111" s="75">
        <v>137</v>
      </c>
      <c r="X1111" s="71" t="s">
        <v>142</v>
      </c>
      <c r="Y1111" s="71" t="s">
        <v>172</v>
      </c>
      <c r="Z1111" s="71"/>
      <c r="AA1111" s="83" t="s">
        <v>382</v>
      </c>
      <c r="AB1111" s="71" t="s">
        <v>144</v>
      </c>
      <c r="AC1111" s="71" t="s">
        <v>1925</v>
      </c>
      <c r="AD1111" s="71" t="s">
        <v>1926</v>
      </c>
      <c r="AE1111" s="69" t="s">
        <v>1030</v>
      </c>
    </row>
    <row r="1112" spans="1:31" ht="45" hidden="1">
      <c r="A1112" t="str">
        <f t="shared" si="69"/>
        <v>ICBIMPP012022</v>
      </c>
      <c r="B1112" t="str">
        <f t="shared" si="70"/>
        <v>ICBIMPP012023</v>
      </c>
      <c r="C1112" t="str">
        <f t="shared" si="71"/>
        <v>ICBIMPP012024</v>
      </c>
      <c r="D1112" t="str">
        <f t="shared" si="72"/>
        <v>ICBIMPP012025</v>
      </c>
      <c r="E1112" t="str">
        <f t="shared" si="72"/>
        <v>ICBIMPP012026</v>
      </c>
      <c r="F1112" t="str">
        <f t="shared" si="72"/>
        <v>ICBIMPP012027</v>
      </c>
      <c r="G1112" t="s">
        <v>1924</v>
      </c>
      <c r="H1112" t="s">
        <v>1476</v>
      </c>
      <c r="I1112" s="38" t="str">
        <f>VLOOKUP(J1112,Planilha2!B:C,2,0)</f>
        <v>PP01</v>
      </c>
      <c r="J1112" s="80" t="s">
        <v>1622</v>
      </c>
      <c r="K1112" s="80" t="s">
        <v>145</v>
      </c>
      <c r="L1112" s="80" t="s">
        <v>1623</v>
      </c>
      <c r="M1112" s="80" t="s">
        <v>139</v>
      </c>
      <c r="N1112" s="80" t="s">
        <v>1036</v>
      </c>
      <c r="O1112" s="86" t="s">
        <v>1624</v>
      </c>
      <c r="P1112" s="69" t="s">
        <v>994</v>
      </c>
      <c r="Q1112" s="75"/>
      <c r="R1112" s="75"/>
      <c r="S1112" s="75"/>
      <c r="T1112" s="75"/>
      <c r="U1112" s="75"/>
      <c r="V1112" s="75"/>
      <c r="W1112" s="75"/>
      <c r="X1112" s="71"/>
      <c r="Y1112" s="71"/>
      <c r="Z1112" s="71"/>
      <c r="AA1112" s="83" t="s">
        <v>382</v>
      </c>
      <c r="AB1112" s="71"/>
      <c r="AC1112" s="71"/>
      <c r="AD1112" s="71"/>
      <c r="AE1112" s="69" t="s">
        <v>1030</v>
      </c>
    </row>
    <row r="1113" spans="1:31" ht="45" hidden="1">
      <c r="A1113" t="str">
        <f t="shared" si="69"/>
        <v>ICBIMExcluído2022</v>
      </c>
      <c r="B1113" t="str">
        <f t="shared" si="70"/>
        <v>ICBIMExcluído2023</v>
      </c>
      <c r="C1113" t="str">
        <f t="shared" si="71"/>
        <v>ICBIMExcluído2024</v>
      </c>
      <c r="D1113" t="str">
        <f t="shared" si="72"/>
        <v>ICBIMExcluído2025</v>
      </c>
      <c r="E1113" t="str">
        <f t="shared" si="72"/>
        <v>ICBIMExcluído2026</v>
      </c>
      <c r="F1113" t="str">
        <f t="shared" si="72"/>
        <v>ICBIMExcluído2027</v>
      </c>
      <c r="G1113" t="s">
        <v>1924</v>
      </c>
      <c r="H1113" t="s">
        <v>1476</v>
      </c>
      <c r="I1113" s="38" t="str">
        <f>VLOOKUP(J1113,Planilha2!B:C,2,0)</f>
        <v>Excluído</v>
      </c>
      <c r="J1113" s="80" t="s">
        <v>1489</v>
      </c>
      <c r="K1113" s="80" t="s">
        <v>165</v>
      </c>
      <c r="L1113" s="80" t="s">
        <v>1490</v>
      </c>
      <c r="M1113" s="80" t="s">
        <v>139</v>
      </c>
      <c r="N1113" s="80" t="s">
        <v>1036</v>
      </c>
      <c r="O1113" s="86" t="s">
        <v>1491</v>
      </c>
      <c r="P1113" s="69" t="s">
        <v>1070</v>
      </c>
      <c r="Q1113" s="75"/>
      <c r="R1113" s="75"/>
      <c r="S1113" s="75"/>
      <c r="T1113" s="75"/>
      <c r="U1113" s="75"/>
      <c r="V1113" s="75"/>
      <c r="W1113" s="75"/>
      <c r="X1113" s="71"/>
      <c r="Y1113" s="71"/>
      <c r="Z1113" s="71"/>
      <c r="AA1113" s="83" t="s">
        <v>382</v>
      </c>
      <c r="AB1113" s="71"/>
      <c r="AC1113" s="71"/>
      <c r="AD1113" s="71"/>
      <c r="AE1113" s="69" t="s">
        <v>1030</v>
      </c>
    </row>
    <row r="1114" spans="1:31" ht="45" hidden="1">
      <c r="A1114" t="str">
        <f t="shared" si="69"/>
        <v>ICBIMExcluído2022</v>
      </c>
      <c r="B1114" t="str">
        <f t="shared" si="70"/>
        <v>ICBIMExcluído2023</v>
      </c>
      <c r="C1114" t="str">
        <f t="shared" si="71"/>
        <v>ICBIMExcluído2024</v>
      </c>
      <c r="D1114" t="str">
        <f t="shared" si="72"/>
        <v>ICBIMExcluído2025</v>
      </c>
      <c r="E1114" t="str">
        <f t="shared" si="72"/>
        <v>ICBIMExcluído2026</v>
      </c>
      <c r="F1114" t="str">
        <f t="shared" si="72"/>
        <v>ICBIMExcluído2027</v>
      </c>
      <c r="G1114" t="s">
        <v>1924</v>
      </c>
      <c r="H1114" t="s">
        <v>1476</v>
      </c>
      <c r="I1114" s="38" t="str">
        <f>VLOOKUP(J1114,Planilha2!B:C,2,0)</f>
        <v>Excluído</v>
      </c>
      <c r="J1114" s="80" t="s">
        <v>1493</v>
      </c>
      <c r="K1114" s="80" t="s">
        <v>165</v>
      </c>
      <c r="L1114" s="80" t="s">
        <v>1494</v>
      </c>
      <c r="M1114" s="80" t="s">
        <v>139</v>
      </c>
      <c r="N1114" s="80" t="s">
        <v>1036</v>
      </c>
      <c r="O1114" s="86" t="s">
        <v>1630</v>
      </c>
      <c r="P1114" s="69" t="s">
        <v>1070</v>
      </c>
      <c r="Q1114" s="75"/>
      <c r="R1114" s="75"/>
      <c r="S1114" s="75"/>
      <c r="T1114" s="75"/>
      <c r="U1114" s="75"/>
      <c r="V1114" s="75"/>
      <c r="W1114" s="75"/>
      <c r="X1114" s="71"/>
      <c r="Y1114" s="71"/>
      <c r="Z1114" s="71"/>
      <c r="AA1114" s="83" t="s">
        <v>382</v>
      </c>
      <c r="AB1114" s="71"/>
      <c r="AC1114" s="71"/>
      <c r="AD1114" s="71"/>
      <c r="AE1114" s="69" t="s">
        <v>1030</v>
      </c>
    </row>
    <row r="1115" spans="1:31" ht="45" hidden="1">
      <c r="A1115" t="str">
        <f t="shared" si="69"/>
        <v>ICBIMPP042022</v>
      </c>
      <c r="B1115" t="str">
        <f t="shared" si="70"/>
        <v>ICBIMPP042023</v>
      </c>
      <c r="C1115" t="str">
        <f t="shared" si="71"/>
        <v>ICBIMPP042024</v>
      </c>
      <c r="D1115" t="str">
        <f t="shared" si="72"/>
        <v>ICBIMPP042025</v>
      </c>
      <c r="E1115" t="str">
        <f t="shared" si="72"/>
        <v>ICBIMPP042026</v>
      </c>
      <c r="F1115" t="str">
        <f t="shared" si="72"/>
        <v>ICBIMPP042027</v>
      </c>
      <c r="G1115" t="s">
        <v>1924</v>
      </c>
      <c r="H1115" t="s">
        <v>1476</v>
      </c>
      <c r="I1115" s="38" t="str">
        <f>VLOOKUP(J1115,Planilha2!B:C,2,0)</f>
        <v>PP04</v>
      </c>
      <c r="J1115" s="80" t="s">
        <v>1495</v>
      </c>
      <c r="K1115" s="80" t="s">
        <v>165</v>
      </c>
      <c r="L1115" s="80" t="s">
        <v>1496</v>
      </c>
      <c r="M1115" s="80" t="s">
        <v>139</v>
      </c>
      <c r="N1115" s="80" t="s">
        <v>1036</v>
      </c>
      <c r="O1115" s="86" t="s">
        <v>1826</v>
      </c>
      <c r="P1115" s="69" t="s">
        <v>44</v>
      </c>
      <c r="Q1115" s="75"/>
      <c r="R1115" s="75"/>
      <c r="S1115" s="75"/>
      <c r="T1115" s="75"/>
      <c r="U1115" s="75"/>
      <c r="V1115" s="75"/>
      <c r="W1115" s="75"/>
      <c r="X1115" s="71"/>
      <c r="Y1115" s="71"/>
      <c r="Z1115" s="71"/>
      <c r="AA1115" s="83" t="s">
        <v>382</v>
      </c>
      <c r="AB1115" s="71"/>
      <c r="AC1115" s="71"/>
      <c r="AD1115" s="71"/>
      <c r="AE1115" s="69" t="s">
        <v>1030</v>
      </c>
    </row>
    <row r="1116" spans="1:31" ht="45" hidden="1">
      <c r="A1116" t="str">
        <f t="shared" si="69"/>
        <v>ICBIM?2022</v>
      </c>
      <c r="B1116" t="str">
        <f t="shared" si="70"/>
        <v>ICBIM?2023</v>
      </c>
      <c r="C1116" t="str">
        <f t="shared" si="71"/>
        <v>ICBIM?2024</v>
      </c>
      <c r="D1116" t="str">
        <f t="shared" si="72"/>
        <v>ICBIM?2025</v>
      </c>
      <c r="E1116" t="str">
        <f t="shared" si="72"/>
        <v>ICBIM?2026</v>
      </c>
      <c r="F1116" t="str">
        <f t="shared" si="72"/>
        <v>ICBIM?2027</v>
      </c>
      <c r="G1116" t="s">
        <v>1924</v>
      </c>
      <c r="H1116" t="s">
        <v>1476</v>
      </c>
      <c r="I1116" s="38" t="str">
        <f>VLOOKUP(J1116,Planilha2!B:C,2,0)</f>
        <v>?</v>
      </c>
      <c r="J1116" s="80" t="s">
        <v>1497</v>
      </c>
      <c r="K1116" s="80" t="s">
        <v>165</v>
      </c>
      <c r="L1116" s="80" t="s">
        <v>1498</v>
      </c>
      <c r="M1116" s="80" t="s">
        <v>139</v>
      </c>
      <c r="N1116" s="80" t="s">
        <v>1036</v>
      </c>
      <c r="O1116" s="86"/>
      <c r="P1116" s="69"/>
      <c r="Q1116" s="75"/>
      <c r="R1116" s="75"/>
      <c r="S1116" s="75"/>
      <c r="T1116" s="75"/>
      <c r="U1116" s="75"/>
      <c r="V1116" s="75"/>
      <c r="W1116" s="75"/>
      <c r="X1116" s="71"/>
      <c r="Y1116" s="71"/>
      <c r="Z1116" s="71"/>
      <c r="AA1116" s="83"/>
      <c r="AB1116" s="71"/>
      <c r="AC1116" s="71"/>
      <c r="AD1116" s="71"/>
      <c r="AE1116" s="69" t="s">
        <v>1030</v>
      </c>
    </row>
    <row r="1117" spans="1:31" ht="45" hidden="1">
      <c r="A1117" t="str">
        <f t="shared" si="69"/>
        <v>ICBIMPP052022</v>
      </c>
      <c r="B1117" t="str">
        <f t="shared" si="70"/>
        <v>ICBIMPP052023</v>
      </c>
      <c r="C1117" t="str">
        <f t="shared" si="71"/>
        <v>ICBIMPP052024</v>
      </c>
      <c r="D1117" t="str">
        <f t="shared" si="72"/>
        <v>ICBIMPP052025</v>
      </c>
      <c r="E1117" t="str">
        <f t="shared" si="72"/>
        <v>ICBIMPP052026</v>
      </c>
      <c r="F1117" t="str">
        <f t="shared" si="72"/>
        <v>ICBIMPP052027</v>
      </c>
      <c r="G1117" t="s">
        <v>1924</v>
      </c>
      <c r="H1117" t="s">
        <v>1476</v>
      </c>
      <c r="I1117" s="38" t="str">
        <f>VLOOKUP(J1117,Planilha2!B:C,2,0)</f>
        <v>PP05</v>
      </c>
      <c r="J1117" s="80" t="s">
        <v>1047</v>
      </c>
      <c r="K1117" s="80" t="s">
        <v>165</v>
      </c>
      <c r="L1117" s="80" t="s">
        <v>1048</v>
      </c>
      <c r="M1117" s="80" t="s">
        <v>139</v>
      </c>
      <c r="N1117" s="80" t="s">
        <v>1036</v>
      </c>
      <c r="O1117" s="86"/>
      <c r="P1117" s="69"/>
      <c r="Q1117" s="75"/>
      <c r="R1117" s="75"/>
      <c r="S1117" s="75"/>
      <c r="T1117" s="75"/>
      <c r="U1117" s="75"/>
      <c r="V1117" s="75"/>
      <c r="W1117" s="75"/>
      <c r="X1117" s="71"/>
      <c r="Y1117" s="71"/>
      <c r="Z1117" s="71"/>
      <c r="AA1117" s="83"/>
      <c r="AB1117" s="71"/>
      <c r="AC1117" s="71"/>
      <c r="AD1117" s="71"/>
      <c r="AE1117" s="69" t="s">
        <v>1030</v>
      </c>
    </row>
    <row r="1118" spans="1:31" ht="45" hidden="1">
      <c r="A1118" t="str">
        <f t="shared" si="69"/>
        <v>ICBIMPP062022</v>
      </c>
      <c r="B1118" t="str">
        <f t="shared" si="70"/>
        <v>ICBIMPP062023</v>
      </c>
      <c r="C1118" t="str">
        <f t="shared" si="71"/>
        <v>ICBIMPP062024</v>
      </c>
      <c r="D1118" t="str">
        <f t="shared" si="72"/>
        <v>ICBIMPP062025</v>
      </c>
      <c r="E1118" t="str">
        <f t="shared" si="72"/>
        <v>ICBIMPP062026</v>
      </c>
      <c r="F1118" t="str">
        <f t="shared" si="72"/>
        <v>ICBIMPP062027</v>
      </c>
      <c r="G1118" t="s">
        <v>1924</v>
      </c>
      <c r="H1118" t="s">
        <v>1476</v>
      </c>
      <c r="I1118" s="38" t="str">
        <f>VLOOKUP(J1118,Planilha2!B:C,2,0)</f>
        <v>PP06</v>
      </c>
      <c r="J1118" s="80" t="s">
        <v>1050</v>
      </c>
      <c r="K1118" s="80" t="s">
        <v>165</v>
      </c>
      <c r="L1118" s="80" t="s">
        <v>1499</v>
      </c>
      <c r="M1118" s="80" t="s">
        <v>139</v>
      </c>
      <c r="N1118" s="80" t="s">
        <v>1036</v>
      </c>
      <c r="O1118" s="86" t="s">
        <v>1799</v>
      </c>
      <c r="P1118" s="69"/>
      <c r="Q1118" s="75"/>
      <c r="R1118" s="75"/>
      <c r="S1118" s="75"/>
      <c r="T1118" s="75"/>
      <c r="U1118" s="75"/>
      <c r="V1118" s="75"/>
      <c r="W1118" s="75"/>
      <c r="X1118" s="71"/>
      <c r="Y1118" s="71"/>
      <c r="Z1118" s="71"/>
      <c r="AA1118" s="83"/>
      <c r="AB1118" s="71"/>
      <c r="AC1118" s="71"/>
      <c r="AD1118" s="71"/>
      <c r="AE1118" s="69" t="s">
        <v>1030</v>
      </c>
    </row>
    <row r="1119" spans="1:31" ht="45" hidden="1">
      <c r="A1119" t="str">
        <f t="shared" si="69"/>
        <v>ICBIMPP072022</v>
      </c>
      <c r="B1119" t="str">
        <f t="shared" si="70"/>
        <v>ICBIMPP072023</v>
      </c>
      <c r="C1119" t="str">
        <f t="shared" si="71"/>
        <v>ICBIMPP072024</v>
      </c>
      <c r="D1119" t="str">
        <f t="shared" si="72"/>
        <v>ICBIMPP072025</v>
      </c>
      <c r="E1119" t="str">
        <f t="shared" si="72"/>
        <v>ICBIMPP072026</v>
      </c>
      <c r="F1119" t="str">
        <f t="shared" si="72"/>
        <v>ICBIMPP072027</v>
      </c>
      <c r="G1119" t="s">
        <v>1924</v>
      </c>
      <c r="H1119" t="s">
        <v>1476</v>
      </c>
      <c r="I1119" s="38" t="str">
        <f>VLOOKUP(J1119,Planilha2!B:C,2,0)</f>
        <v>PP07</v>
      </c>
      <c r="J1119" s="80" t="s">
        <v>1054</v>
      </c>
      <c r="K1119" s="80" t="s">
        <v>165</v>
      </c>
      <c r="L1119" s="80" t="s">
        <v>1055</v>
      </c>
      <c r="M1119" s="80" t="s">
        <v>139</v>
      </c>
      <c r="N1119" s="80" t="s">
        <v>1036</v>
      </c>
      <c r="O1119" s="86" t="s">
        <v>1800</v>
      </c>
      <c r="P1119" s="69"/>
      <c r="Q1119" s="75"/>
      <c r="R1119" s="75"/>
      <c r="S1119" s="75"/>
      <c r="T1119" s="75"/>
      <c r="U1119" s="75"/>
      <c r="V1119" s="75"/>
      <c r="W1119" s="75"/>
      <c r="X1119" s="71"/>
      <c r="Y1119" s="71"/>
      <c r="Z1119" s="71"/>
      <c r="AA1119" s="83"/>
      <c r="AB1119" s="71"/>
      <c r="AC1119" s="71"/>
      <c r="AD1119" s="71"/>
      <c r="AE1119" s="69" t="s">
        <v>1030</v>
      </c>
    </row>
    <row r="1120" spans="1:31" ht="108.75" hidden="1">
      <c r="A1120" t="str">
        <f t="shared" si="69"/>
        <v>ICBIMPP082022</v>
      </c>
      <c r="B1120" t="str">
        <f t="shared" si="70"/>
        <v>ICBIMPP082023</v>
      </c>
      <c r="C1120" t="str">
        <f t="shared" si="71"/>
        <v>ICBIMPP082024</v>
      </c>
      <c r="D1120" t="str">
        <f t="shared" si="72"/>
        <v>ICBIMPP082025</v>
      </c>
      <c r="E1120" t="str">
        <f t="shared" si="72"/>
        <v>ICBIMPP082026</v>
      </c>
      <c r="F1120" t="str">
        <f t="shared" si="72"/>
        <v>ICBIMPP082027</v>
      </c>
      <c r="G1120" t="s">
        <v>1924</v>
      </c>
      <c r="H1120" t="s">
        <v>1476</v>
      </c>
      <c r="I1120" s="38" t="s">
        <v>112</v>
      </c>
      <c r="J1120" s="80" t="s">
        <v>1632</v>
      </c>
      <c r="K1120" s="80" t="s">
        <v>165</v>
      </c>
      <c r="L1120" s="80" t="s">
        <v>1058</v>
      </c>
      <c r="M1120" s="80" t="s">
        <v>381</v>
      </c>
      <c r="N1120" s="80" t="s">
        <v>1501</v>
      </c>
      <c r="O1120" s="86" t="s">
        <v>1502</v>
      </c>
      <c r="P1120" s="69" t="s">
        <v>44</v>
      </c>
      <c r="Q1120" s="75">
        <v>50</v>
      </c>
      <c r="R1120" s="75">
        <v>70</v>
      </c>
      <c r="S1120" s="75">
        <v>70</v>
      </c>
      <c r="T1120" s="75">
        <v>80</v>
      </c>
      <c r="U1120" s="75">
        <v>80</v>
      </c>
      <c r="V1120" s="75">
        <v>85</v>
      </c>
      <c r="W1120" s="75">
        <v>85</v>
      </c>
      <c r="X1120" s="71" t="s">
        <v>142</v>
      </c>
      <c r="Y1120" s="71" t="s">
        <v>172</v>
      </c>
      <c r="Z1120" s="71"/>
      <c r="AA1120" s="83" t="s">
        <v>382</v>
      </c>
      <c r="AB1120" s="71" t="s">
        <v>144</v>
      </c>
      <c r="AC1120" s="71" t="s">
        <v>1925</v>
      </c>
      <c r="AD1120" s="71" t="s">
        <v>1926</v>
      </c>
      <c r="AE1120" s="69" t="s">
        <v>1030</v>
      </c>
    </row>
    <row r="1121" spans="1:31" ht="81" hidden="1">
      <c r="A1121" t="str">
        <f t="shared" si="69"/>
        <v>ICBIMPP092022</v>
      </c>
      <c r="B1121" t="str">
        <f t="shared" si="70"/>
        <v>ICBIMPP092023</v>
      </c>
      <c r="C1121" t="str">
        <f t="shared" si="71"/>
        <v>ICBIMPP092024</v>
      </c>
      <c r="D1121" t="str">
        <f t="shared" si="72"/>
        <v>ICBIMPP092025</v>
      </c>
      <c r="E1121" t="str">
        <f t="shared" si="72"/>
        <v>ICBIMPP092026</v>
      </c>
      <c r="F1121" t="str">
        <f t="shared" si="72"/>
        <v>ICBIMPP092027</v>
      </c>
      <c r="G1121" t="s">
        <v>1924</v>
      </c>
      <c r="H1121" t="s">
        <v>1476</v>
      </c>
      <c r="I1121" s="38" t="s">
        <v>113</v>
      </c>
      <c r="J1121" s="80" t="s">
        <v>1633</v>
      </c>
      <c r="K1121" s="80" t="s">
        <v>145</v>
      </c>
      <c r="L1121" s="80" t="s">
        <v>1634</v>
      </c>
      <c r="M1121" s="80" t="s">
        <v>164</v>
      </c>
      <c r="N1121" s="80" t="s">
        <v>1501</v>
      </c>
      <c r="O1121" s="86" t="s">
        <v>1635</v>
      </c>
      <c r="P1121" s="69" t="s">
        <v>44</v>
      </c>
      <c r="Q1121" s="75">
        <v>50</v>
      </c>
      <c r="R1121" s="75">
        <f>(35+90)/2</f>
        <v>62.5</v>
      </c>
      <c r="S1121" s="75">
        <f>(40+95)/2</f>
        <v>67.5</v>
      </c>
      <c r="T1121" s="75">
        <f>(95+45)/2</f>
        <v>70</v>
      </c>
      <c r="U1121" s="75">
        <f>(95+50)/2</f>
        <v>72.5</v>
      </c>
      <c r="V1121" s="75">
        <f>(95+55)/2</f>
        <v>75</v>
      </c>
      <c r="W1121" s="75">
        <f>(95+60)/2</f>
        <v>77.5</v>
      </c>
      <c r="X1121" s="71" t="s">
        <v>142</v>
      </c>
      <c r="Y1121" s="71" t="s">
        <v>172</v>
      </c>
      <c r="Z1121" s="71"/>
      <c r="AA1121" s="83" t="s">
        <v>382</v>
      </c>
      <c r="AB1121" s="71" t="s">
        <v>144</v>
      </c>
      <c r="AC1121" s="71" t="s">
        <v>1925</v>
      </c>
      <c r="AD1121" s="71" t="s">
        <v>1926</v>
      </c>
      <c r="AE1121" s="69" t="s">
        <v>1030</v>
      </c>
    </row>
    <row r="1122" spans="1:31" ht="45" hidden="1">
      <c r="A1122" t="str">
        <f t="shared" si="69"/>
        <v>ICBIMPP102022</v>
      </c>
      <c r="B1122" t="str">
        <f t="shared" si="70"/>
        <v>ICBIMPP102023</v>
      </c>
      <c r="C1122" t="str">
        <f t="shared" si="71"/>
        <v>ICBIMPP102024</v>
      </c>
      <c r="D1122" t="str">
        <f t="shared" si="72"/>
        <v>ICBIMPP102025</v>
      </c>
      <c r="E1122" t="str">
        <f t="shared" si="72"/>
        <v>ICBIMPP102026</v>
      </c>
      <c r="F1122" t="str">
        <f t="shared" si="72"/>
        <v>ICBIMPP102027</v>
      </c>
      <c r="G1122" t="s">
        <v>1924</v>
      </c>
      <c r="H1122" t="s">
        <v>1476</v>
      </c>
      <c r="I1122" s="38" t="str">
        <f>VLOOKUP(J1122,Planilha2!B:C,2,0)</f>
        <v>PP10</v>
      </c>
      <c r="J1122" s="80" t="s">
        <v>1063</v>
      </c>
      <c r="K1122" s="80" t="s">
        <v>145</v>
      </c>
      <c r="L1122" s="80" t="s">
        <v>1508</v>
      </c>
      <c r="M1122" s="80" t="s">
        <v>164</v>
      </c>
      <c r="N1122" s="80" t="s">
        <v>1501</v>
      </c>
      <c r="O1122" s="86" t="s">
        <v>1509</v>
      </c>
      <c r="P1122" s="69" t="s">
        <v>749</v>
      </c>
      <c r="Q1122" s="75">
        <v>9</v>
      </c>
      <c r="R1122" s="75">
        <v>15</v>
      </c>
      <c r="S1122" s="75">
        <v>20</v>
      </c>
      <c r="T1122" s="75">
        <v>20</v>
      </c>
      <c r="U1122" s="75">
        <v>20</v>
      </c>
      <c r="V1122" s="75">
        <v>25</v>
      </c>
      <c r="W1122" s="75">
        <v>25</v>
      </c>
      <c r="X1122" s="71" t="s">
        <v>142</v>
      </c>
      <c r="Y1122" s="71" t="s">
        <v>172</v>
      </c>
      <c r="Z1122" s="71"/>
      <c r="AA1122" s="83" t="s">
        <v>382</v>
      </c>
      <c r="AB1122" s="71" t="s">
        <v>144</v>
      </c>
      <c r="AC1122" s="71" t="s">
        <v>1925</v>
      </c>
      <c r="AD1122" s="71" t="s">
        <v>1926</v>
      </c>
      <c r="AE1122" s="69" t="s">
        <v>1030</v>
      </c>
    </row>
    <row r="1123" spans="1:31" ht="45" hidden="1">
      <c r="A1123" t="str">
        <f t="shared" si="69"/>
        <v>ICBIMExcluído2022</v>
      </c>
      <c r="B1123" t="str">
        <f t="shared" si="70"/>
        <v>ICBIMExcluído2023</v>
      </c>
      <c r="C1123" t="str">
        <f t="shared" si="71"/>
        <v>ICBIMExcluído2024</v>
      </c>
      <c r="D1123" t="str">
        <f t="shared" si="72"/>
        <v>ICBIMExcluído2025</v>
      </c>
      <c r="E1123" t="str">
        <f t="shared" si="72"/>
        <v>ICBIMExcluído2026</v>
      </c>
      <c r="F1123" t="str">
        <f t="shared" si="72"/>
        <v>ICBIMExcluído2027</v>
      </c>
      <c r="G1123" t="s">
        <v>1924</v>
      </c>
      <c r="H1123" t="s">
        <v>1476</v>
      </c>
      <c r="I1123" s="38" t="str">
        <f>VLOOKUP(J1123,Planilha2!B:C,2,0)</f>
        <v>Excluído</v>
      </c>
      <c r="J1123" s="80" t="s">
        <v>1511</v>
      </c>
      <c r="K1123" s="80" t="s">
        <v>165</v>
      </c>
      <c r="L1123" s="80" t="s">
        <v>1512</v>
      </c>
      <c r="M1123" s="80" t="s">
        <v>164</v>
      </c>
      <c r="N1123" s="80" t="s">
        <v>1501</v>
      </c>
      <c r="O1123" s="71" t="s">
        <v>1638</v>
      </c>
      <c r="P1123" s="69" t="s">
        <v>44</v>
      </c>
      <c r="Q1123" s="71">
        <v>30</v>
      </c>
      <c r="R1123" s="71">
        <v>35</v>
      </c>
      <c r="S1123" s="71">
        <v>40</v>
      </c>
      <c r="T1123" s="71">
        <v>50</v>
      </c>
      <c r="U1123" s="71">
        <v>50</v>
      </c>
      <c r="V1123" s="71">
        <v>60</v>
      </c>
      <c r="W1123" s="71">
        <v>60</v>
      </c>
      <c r="X1123" s="71" t="s">
        <v>142</v>
      </c>
      <c r="Y1123" s="71" t="s">
        <v>172</v>
      </c>
      <c r="Z1123" s="71"/>
      <c r="AA1123" s="83" t="s">
        <v>382</v>
      </c>
      <c r="AB1123" s="71" t="s">
        <v>144</v>
      </c>
      <c r="AC1123" s="71" t="s">
        <v>1925</v>
      </c>
      <c r="AD1123" s="71" t="s">
        <v>1926</v>
      </c>
      <c r="AE1123" s="69" t="s">
        <v>1030</v>
      </c>
    </row>
    <row r="1124" spans="1:31" ht="45" hidden="1">
      <c r="A1124" t="str">
        <f t="shared" si="69"/>
        <v>ICBIMExcluído2022</v>
      </c>
      <c r="B1124" t="str">
        <f t="shared" si="70"/>
        <v>ICBIMExcluído2023</v>
      </c>
      <c r="C1124" t="str">
        <f t="shared" si="71"/>
        <v>ICBIMExcluído2024</v>
      </c>
      <c r="D1124" t="str">
        <f t="shared" si="72"/>
        <v>ICBIMExcluído2025</v>
      </c>
      <c r="E1124" t="str">
        <f t="shared" si="72"/>
        <v>ICBIMExcluído2026</v>
      </c>
      <c r="F1124" t="str">
        <f t="shared" si="72"/>
        <v>ICBIMExcluído2027</v>
      </c>
      <c r="G1124" t="s">
        <v>1924</v>
      </c>
      <c r="H1124" t="s">
        <v>1476</v>
      </c>
      <c r="I1124" s="38" t="str">
        <f>VLOOKUP(J1124,Planilha2!B:C,2,0)</f>
        <v>Excluído</v>
      </c>
      <c r="J1124" s="80" t="s">
        <v>1067</v>
      </c>
      <c r="K1124" s="80" t="s">
        <v>145</v>
      </c>
      <c r="L1124" s="80" t="s">
        <v>1068</v>
      </c>
      <c r="M1124" s="80" t="s">
        <v>164</v>
      </c>
      <c r="N1124" s="80" t="s">
        <v>1501</v>
      </c>
      <c r="O1124" s="71" t="s">
        <v>1513</v>
      </c>
      <c r="P1124" s="69" t="s">
        <v>1070</v>
      </c>
      <c r="Q1124" s="71">
        <f>(27+20)/2</f>
        <v>23.5</v>
      </c>
      <c r="R1124" s="71">
        <f>(30+20)/2</f>
        <v>25</v>
      </c>
      <c r="S1124" s="71">
        <f>(30+20)/2</f>
        <v>25</v>
      </c>
      <c r="T1124" s="71">
        <v>32</v>
      </c>
      <c r="U1124" s="71">
        <f>(40+30)/2</f>
        <v>35</v>
      </c>
      <c r="V1124" s="71">
        <v>46</v>
      </c>
      <c r="W1124" s="71">
        <v>45</v>
      </c>
      <c r="X1124" s="71" t="s">
        <v>142</v>
      </c>
      <c r="Y1124" s="71" t="s">
        <v>172</v>
      </c>
      <c r="Z1124" s="71"/>
      <c r="AA1124" s="83" t="s">
        <v>382</v>
      </c>
      <c r="AB1124" s="71" t="s">
        <v>144</v>
      </c>
      <c r="AC1124" s="71" t="s">
        <v>1925</v>
      </c>
      <c r="AD1124" s="71" t="s">
        <v>1926</v>
      </c>
      <c r="AE1124" s="69" t="s">
        <v>1030</v>
      </c>
    </row>
    <row r="1125" spans="1:31" ht="45" hidden="1">
      <c r="A1125" t="str">
        <f t="shared" si="69"/>
        <v>ICBIMExcluído2022</v>
      </c>
      <c r="B1125" t="str">
        <f t="shared" si="70"/>
        <v>ICBIMExcluído2023</v>
      </c>
      <c r="C1125" t="str">
        <f t="shared" si="71"/>
        <v>ICBIMExcluído2024</v>
      </c>
      <c r="D1125" t="str">
        <f t="shared" si="72"/>
        <v>ICBIMExcluído2025</v>
      </c>
      <c r="E1125" t="str">
        <f t="shared" si="72"/>
        <v>ICBIMExcluído2026</v>
      </c>
      <c r="F1125" t="str">
        <f t="shared" si="72"/>
        <v>ICBIMExcluído2027</v>
      </c>
      <c r="G1125" t="s">
        <v>1924</v>
      </c>
      <c r="H1125" t="s">
        <v>1476</v>
      </c>
      <c r="I1125" s="38" t="str">
        <f>VLOOKUP(J1125,Planilha2!B:C,2,0)</f>
        <v>Excluído</v>
      </c>
      <c r="J1125" s="80" t="s">
        <v>1075</v>
      </c>
      <c r="K1125" s="80" t="s">
        <v>145</v>
      </c>
      <c r="L1125" s="80" t="s">
        <v>1076</v>
      </c>
      <c r="M1125" s="80" t="s">
        <v>164</v>
      </c>
      <c r="N1125" s="80" t="s">
        <v>1501</v>
      </c>
      <c r="O1125" s="71" t="s">
        <v>1586</v>
      </c>
      <c r="P1125" s="69" t="s">
        <v>1070</v>
      </c>
      <c r="Q1125" s="71">
        <v>6</v>
      </c>
      <c r="R1125" s="71">
        <v>12</v>
      </c>
      <c r="S1125" s="71">
        <v>17</v>
      </c>
      <c r="T1125" s="71">
        <v>23</v>
      </c>
      <c r="U1125" s="71">
        <v>23</v>
      </c>
      <c r="V1125" s="71">
        <v>24</v>
      </c>
      <c r="W1125" s="71">
        <v>24</v>
      </c>
      <c r="X1125" s="71" t="s">
        <v>142</v>
      </c>
      <c r="Y1125" s="71" t="s">
        <v>172</v>
      </c>
      <c r="Z1125" s="71"/>
      <c r="AA1125" s="83" t="s">
        <v>382</v>
      </c>
      <c r="AB1125" s="71" t="s">
        <v>144</v>
      </c>
      <c r="AC1125" s="71" t="s">
        <v>1925</v>
      </c>
      <c r="AD1125" s="71" t="s">
        <v>1926</v>
      </c>
      <c r="AE1125" s="69" t="s">
        <v>1030</v>
      </c>
    </row>
    <row r="1126" spans="1:31" ht="45" hidden="1">
      <c r="A1126" t="str">
        <f t="shared" si="69"/>
        <v>ICBIMExcluído2022</v>
      </c>
      <c r="B1126" t="str">
        <f t="shared" si="70"/>
        <v>ICBIMExcluído2023</v>
      </c>
      <c r="C1126" t="str">
        <f t="shared" si="71"/>
        <v>ICBIMExcluído2024</v>
      </c>
      <c r="D1126" t="str">
        <f t="shared" si="72"/>
        <v>ICBIMExcluído2025</v>
      </c>
      <c r="E1126" t="str">
        <f t="shared" si="72"/>
        <v>ICBIMExcluído2026</v>
      </c>
      <c r="F1126" t="str">
        <f t="shared" si="72"/>
        <v>ICBIMExcluído2027</v>
      </c>
      <c r="G1126" t="s">
        <v>1924</v>
      </c>
      <c r="H1126" t="s">
        <v>1476</v>
      </c>
      <c r="I1126" s="38" t="str">
        <f>VLOOKUP(J1126,Planilha2!B:C,2,0)</f>
        <v>Excluído</v>
      </c>
      <c r="J1126" s="80" t="s">
        <v>1079</v>
      </c>
      <c r="K1126" s="80" t="s">
        <v>145</v>
      </c>
      <c r="L1126" s="80" t="s">
        <v>1080</v>
      </c>
      <c r="M1126" s="80" t="s">
        <v>164</v>
      </c>
      <c r="N1126" s="80" t="s">
        <v>1501</v>
      </c>
      <c r="O1126" s="71" t="s">
        <v>1587</v>
      </c>
      <c r="P1126" s="69" t="s">
        <v>1082</v>
      </c>
      <c r="Q1126" s="71">
        <v>8</v>
      </c>
      <c r="R1126" s="71">
        <v>8</v>
      </c>
      <c r="S1126" s="71">
        <v>10</v>
      </c>
      <c r="T1126" s="71">
        <v>10</v>
      </c>
      <c r="U1126" s="71">
        <v>12</v>
      </c>
      <c r="V1126" s="71">
        <v>13</v>
      </c>
      <c r="W1126" s="71">
        <v>13</v>
      </c>
      <c r="X1126" s="71" t="s">
        <v>142</v>
      </c>
      <c r="Y1126" s="71" t="s">
        <v>172</v>
      </c>
      <c r="Z1126" s="71"/>
      <c r="AA1126" s="83" t="s">
        <v>382</v>
      </c>
      <c r="AB1126" s="71" t="s">
        <v>144</v>
      </c>
      <c r="AC1126" s="71" t="s">
        <v>1925</v>
      </c>
      <c r="AD1126" s="71" t="s">
        <v>1926</v>
      </c>
      <c r="AE1126" s="69" t="s">
        <v>1030</v>
      </c>
    </row>
    <row r="1127" spans="1:31" ht="45" hidden="1">
      <c r="A1127" t="str">
        <f t="shared" si="69"/>
        <v>ICBIMExcluído2022</v>
      </c>
      <c r="B1127" t="str">
        <f t="shared" si="70"/>
        <v>ICBIMExcluído2023</v>
      </c>
      <c r="C1127" t="str">
        <f t="shared" si="71"/>
        <v>ICBIMExcluído2024</v>
      </c>
      <c r="D1127" t="str">
        <f t="shared" si="72"/>
        <v>ICBIMExcluído2025</v>
      </c>
      <c r="E1127" t="str">
        <f t="shared" si="72"/>
        <v>ICBIMExcluído2026</v>
      </c>
      <c r="F1127" t="str">
        <f t="shared" si="72"/>
        <v>ICBIMExcluído2027</v>
      </c>
      <c r="G1127" t="s">
        <v>1924</v>
      </c>
      <c r="H1127" t="s">
        <v>1476</v>
      </c>
      <c r="I1127" s="38" t="str">
        <f>VLOOKUP(J1127,Planilha2!B:C,2,0)</f>
        <v>Excluído</v>
      </c>
      <c r="J1127" s="80" t="s">
        <v>1085</v>
      </c>
      <c r="K1127" s="80" t="s">
        <v>145</v>
      </c>
      <c r="L1127" s="80" t="s">
        <v>1086</v>
      </c>
      <c r="M1127" s="80" t="s">
        <v>139</v>
      </c>
      <c r="N1127" s="80" t="s">
        <v>1501</v>
      </c>
      <c r="O1127" s="71" t="s">
        <v>1516</v>
      </c>
      <c r="P1127" s="69" t="s">
        <v>1070</v>
      </c>
      <c r="Q1127" s="71">
        <v>2</v>
      </c>
      <c r="R1127" s="71">
        <v>2</v>
      </c>
      <c r="S1127" s="71">
        <v>3</v>
      </c>
      <c r="T1127" s="71">
        <v>3</v>
      </c>
      <c r="U1127" s="71">
        <v>4</v>
      </c>
      <c r="V1127" s="71">
        <v>4</v>
      </c>
      <c r="W1127" s="71">
        <v>5</v>
      </c>
      <c r="X1127" s="71" t="s">
        <v>142</v>
      </c>
      <c r="Y1127" s="71" t="s">
        <v>172</v>
      </c>
      <c r="Z1127" s="71"/>
      <c r="AA1127" s="83" t="s">
        <v>382</v>
      </c>
      <c r="AB1127" s="71" t="s">
        <v>144</v>
      </c>
      <c r="AC1127" s="71" t="s">
        <v>1925</v>
      </c>
      <c r="AD1127" s="71" t="s">
        <v>1927</v>
      </c>
      <c r="AE1127" s="69" t="s">
        <v>1030</v>
      </c>
    </row>
    <row r="1128" spans="1:31" ht="45" hidden="1">
      <c r="A1128" t="str">
        <f t="shared" si="69"/>
        <v>ICBIMExcluído2022</v>
      </c>
      <c r="B1128" t="str">
        <f t="shared" si="70"/>
        <v>ICBIMExcluído2023</v>
      </c>
      <c r="C1128" t="str">
        <f t="shared" si="71"/>
        <v>ICBIMExcluído2024</v>
      </c>
      <c r="D1128" t="str">
        <f t="shared" si="72"/>
        <v>ICBIMExcluído2025</v>
      </c>
      <c r="E1128" t="str">
        <f t="shared" si="72"/>
        <v>ICBIMExcluído2026</v>
      </c>
      <c r="F1128" t="str">
        <f t="shared" si="72"/>
        <v>ICBIMExcluído2027</v>
      </c>
      <c r="G1128" t="s">
        <v>1924</v>
      </c>
      <c r="H1128" t="s">
        <v>1476</v>
      </c>
      <c r="I1128" s="38" t="str">
        <f>VLOOKUP(J1128,Planilha2!B:C,2,0)</f>
        <v>Excluído</v>
      </c>
      <c r="J1128" s="80" t="s">
        <v>1090</v>
      </c>
      <c r="K1128" s="80" t="s">
        <v>145</v>
      </c>
      <c r="L1128" s="80" t="s">
        <v>1091</v>
      </c>
      <c r="M1128" s="80" t="s">
        <v>139</v>
      </c>
      <c r="N1128" s="80" t="s">
        <v>1501</v>
      </c>
      <c r="O1128" s="71" t="s">
        <v>1517</v>
      </c>
      <c r="P1128" s="69" t="s">
        <v>1070</v>
      </c>
      <c r="Q1128" s="71">
        <v>2</v>
      </c>
      <c r="R1128" s="71">
        <v>2</v>
      </c>
      <c r="S1128" s="71">
        <v>3</v>
      </c>
      <c r="T1128" s="71">
        <v>3</v>
      </c>
      <c r="U1128" s="71">
        <v>4</v>
      </c>
      <c r="V1128" s="71">
        <v>4</v>
      </c>
      <c r="W1128" s="71">
        <v>5</v>
      </c>
      <c r="X1128" s="71" t="s">
        <v>142</v>
      </c>
      <c r="Y1128" s="71" t="s">
        <v>172</v>
      </c>
      <c r="Z1128" s="71"/>
      <c r="AA1128" s="83" t="s">
        <v>382</v>
      </c>
      <c r="AB1128" s="71" t="s">
        <v>144</v>
      </c>
      <c r="AC1128" s="71" t="s">
        <v>1925</v>
      </c>
      <c r="AD1128" s="71" t="s">
        <v>1927</v>
      </c>
      <c r="AE1128" s="69" t="s">
        <v>1030</v>
      </c>
    </row>
    <row r="1129" spans="1:31" ht="45" hidden="1">
      <c r="A1129" t="str">
        <f t="shared" si="69"/>
        <v>ICBIMExcluído2022</v>
      </c>
      <c r="B1129" t="str">
        <f t="shared" si="70"/>
        <v>ICBIMExcluído2023</v>
      </c>
      <c r="C1129" t="str">
        <f t="shared" si="71"/>
        <v>ICBIMExcluído2024</v>
      </c>
      <c r="D1129" t="str">
        <f t="shared" si="72"/>
        <v>ICBIMExcluído2025</v>
      </c>
      <c r="E1129" t="str">
        <f t="shared" si="72"/>
        <v>ICBIMExcluído2026</v>
      </c>
      <c r="F1129" t="str">
        <f t="shared" si="72"/>
        <v>ICBIMExcluído2027</v>
      </c>
      <c r="G1129" t="s">
        <v>1924</v>
      </c>
      <c r="H1129" t="s">
        <v>1476</v>
      </c>
      <c r="I1129" s="38" t="str">
        <f>VLOOKUP(J1129,Planilha2!B:C,2,0)</f>
        <v>Excluído</v>
      </c>
      <c r="J1129" s="80" t="s">
        <v>1095</v>
      </c>
      <c r="K1129" s="80" t="s">
        <v>145</v>
      </c>
      <c r="L1129" s="80" t="s">
        <v>1096</v>
      </c>
      <c r="M1129" s="80" t="s">
        <v>139</v>
      </c>
      <c r="N1129" s="80" t="s">
        <v>1501</v>
      </c>
      <c r="O1129" s="71" t="s">
        <v>1518</v>
      </c>
      <c r="P1129" s="69" t="s">
        <v>1070</v>
      </c>
      <c r="Q1129" s="71">
        <v>8</v>
      </c>
      <c r="R1129" s="71">
        <v>8</v>
      </c>
      <c r="S1129" s="71">
        <v>10</v>
      </c>
      <c r="T1129" s="71">
        <v>12</v>
      </c>
      <c r="U1129" s="71">
        <v>14</v>
      </c>
      <c r="V1129" s="71">
        <v>16</v>
      </c>
      <c r="W1129" s="71">
        <v>18</v>
      </c>
      <c r="X1129" s="71" t="s">
        <v>142</v>
      </c>
      <c r="Y1129" s="71" t="s">
        <v>172</v>
      </c>
      <c r="Z1129" s="71"/>
      <c r="AA1129" s="83" t="s">
        <v>382</v>
      </c>
      <c r="AB1129" s="71" t="s">
        <v>144</v>
      </c>
      <c r="AC1129" s="71" t="s">
        <v>1925</v>
      </c>
      <c r="AD1129" s="71" t="s">
        <v>1927</v>
      </c>
      <c r="AE1129" s="69" t="s">
        <v>1030</v>
      </c>
    </row>
    <row r="1130" spans="1:31" ht="45" hidden="1">
      <c r="A1130" t="str">
        <f t="shared" si="69"/>
        <v>ICBIMEC092022</v>
      </c>
      <c r="B1130" t="str">
        <f t="shared" si="70"/>
        <v>ICBIMEC092023</v>
      </c>
      <c r="C1130" t="str">
        <f t="shared" si="71"/>
        <v>ICBIMEC092024</v>
      </c>
      <c r="D1130" t="str">
        <f t="shared" si="72"/>
        <v>ICBIMEC092025</v>
      </c>
      <c r="E1130" t="str">
        <f t="shared" si="72"/>
        <v>ICBIMEC092026</v>
      </c>
      <c r="F1130" t="str">
        <f t="shared" si="72"/>
        <v>ICBIMEC092027</v>
      </c>
      <c r="G1130" t="s">
        <v>1924</v>
      </c>
      <c r="H1130" t="s">
        <v>1519</v>
      </c>
      <c r="I1130" s="38" t="str">
        <f>VLOOKUP(J1130,Planilha2!B:C,2,0)</f>
        <v>EC09</v>
      </c>
      <c r="J1130" s="87" t="s">
        <v>1648</v>
      </c>
      <c r="K1130" s="88" t="s">
        <v>165</v>
      </c>
      <c r="L1130" s="87" t="s">
        <v>419</v>
      </c>
      <c r="M1130" s="87" t="s">
        <v>381</v>
      </c>
      <c r="N1130" s="87" t="s">
        <v>385</v>
      </c>
      <c r="O1130" s="71" t="s">
        <v>1521</v>
      </c>
      <c r="P1130" s="69" t="s">
        <v>44</v>
      </c>
      <c r="Q1130" s="71">
        <v>60</v>
      </c>
      <c r="R1130" s="71">
        <v>60</v>
      </c>
      <c r="S1130" s="71">
        <v>62</v>
      </c>
      <c r="T1130" s="71">
        <v>64</v>
      </c>
      <c r="U1130" s="71">
        <v>66</v>
      </c>
      <c r="V1130" s="71">
        <v>68</v>
      </c>
      <c r="W1130" s="71">
        <v>70</v>
      </c>
      <c r="X1130" s="71" t="s">
        <v>142</v>
      </c>
      <c r="Y1130" s="71" t="s">
        <v>195</v>
      </c>
      <c r="Z1130" s="71" t="s">
        <v>172</v>
      </c>
      <c r="AA1130" s="83" t="s">
        <v>1523</v>
      </c>
      <c r="AB1130" s="71" t="s">
        <v>144</v>
      </c>
      <c r="AC1130" s="71" t="s">
        <v>1928</v>
      </c>
      <c r="AD1130" s="71" t="s">
        <v>1924</v>
      </c>
      <c r="AE1130" s="69" t="s">
        <v>377</v>
      </c>
    </row>
    <row r="1131" spans="1:31" ht="45" hidden="1">
      <c r="A1131" t="str">
        <f t="shared" si="69"/>
        <v>ICBIMEC102022</v>
      </c>
      <c r="B1131" t="str">
        <f t="shared" si="70"/>
        <v>ICBIMEC102023</v>
      </c>
      <c r="C1131" t="str">
        <f t="shared" si="71"/>
        <v>ICBIMEC102024</v>
      </c>
      <c r="D1131" t="str">
        <f t="shared" si="72"/>
        <v>ICBIMEC102025</v>
      </c>
      <c r="E1131" t="str">
        <f t="shared" si="72"/>
        <v>ICBIMEC102026</v>
      </c>
      <c r="F1131" t="str">
        <f t="shared" si="72"/>
        <v>ICBIMEC102027</v>
      </c>
      <c r="G1131" t="s">
        <v>1924</v>
      </c>
      <c r="H1131" t="s">
        <v>1519</v>
      </c>
      <c r="I1131" s="38" t="str">
        <f>VLOOKUP(J1131,Planilha2!B:C,2,0)</f>
        <v>EC10</v>
      </c>
      <c r="J1131" s="87" t="s">
        <v>1649</v>
      </c>
      <c r="K1131" s="88" t="s">
        <v>165</v>
      </c>
      <c r="L1131" s="87" t="s">
        <v>422</v>
      </c>
      <c r="M1131" s="87" t="s">
        <v>381</v>
      </c>
      <c r="N1131" s="87" t="s">
        <v>385</v>
      </c>
      <c r="O1131" s="71" t="s">
        <v>1526</v>
      </c>
      <c r="P1131" s="69" t="s">
        <v>44</v>
      </c>
      <c r="Q1131" s="71">
        <v>58</v>
      </c>
      <c r="R1131" s="71">
        <v>58</v>
      </c>
      <c r="S1131" s="71">
        <v>60</v>
      </c>
      <c r="T1131" s="71">
        <v>61</v>
      </c>
      <c r="U1131" s="71">
        <v>62</v>
      </c>
      <c r="V1131" s="71">
        <v>63</v>
      </c>
      <c r="W1131" s="71">
        <v>64</v>
      </c>
      <c r="X1131" s="71" t="s">
        <v>142</v>
      </c>
      <c r="Y1131" s="71" t="s">
        <v>195</v>
      </c>
      <c r="Z1131" s="71" t="s">
        <v>172</v>
      </c>
      <c r="AA1131" s="83" t="s">
        <v>1523</v>
      </c>
      <c r="AB1131" s="71" t="s">
        <v>144</v>
      </c>
      <c r="AC1131" s="71" t="s">
        <v>1928</v>
      </c>
      <c r="AD1131" s="71" t="s">
        <v>1929</v>
      </c>
      <c r="AE1131" s="69" t="s">
        <v>377</v>
      </c>
    </row>
    <row r="1132" spans="1:31" ht="45" hidden="1">
      <c r="A1132" t="str">
        <f t="shared" si="69"/>
        <v>ICBIMEC082022</v>
      </c>
      <c r="B1132" t="str">
        <f t="shared" si="70"/>
        <v>ICBIMEC082023</v>
      </c>
      <c r="C1132" t="str">
        <f t="shared" si="71"/>
        <v>ICBIMEC082024</v>
      </c>
      <c r="D1132" t="str">
        <f t="shared" si="72"/>
        <v>ICBIMEC082025</v>
      </c>
      <c r="E1132" t="str">
        <f t="shared" si="72"/>
        <v>ICBIMEC082026</v>
      </c>
      <c r="F1132" t="str">
        <f t="shared" si="72"/>
        <v>ICBIMEC082027</v>
      </c>
      <c r="G1132" t="s">
        <v>1924</v>
      </c>
      <c r="H1132" t="s">
        <v>1519</v>
      </c>
      <c r="I1132" s="38" t="str">
        <f>VLOOKUP(J1132,Planilha2!B:C,2,0)</f>
        <v>EC08</v>
      </c>
      <c r="J1132" s="87" t="s">
        <v>415</v>
      </c>
      <c r="K1132" s="88" t="s">
        <v>145</v>
      </c>
      <c r="L1132" s="89" t="s">
        <v>1528</v>
      </c>
      <c r="M1132" s="87" t="s">
        <v>381</v>
      </c>
      <c r="N1132" s="87" t="s">
        <v>1529</v>
      </c>
      <c r="O1132" s="71" t="s">
        <v>1588</v>
      </c>
      <c r="P1132" s="69" t="s">
        <v>44</v>
      </c>
      <c r="Q1132" s="71">
        <v>0</v>
      </c>
      <c r="R1132" s="71">
        <v>100</v>
      </c>
      <c r="S1132" s="71">
        <v>100</v>
      </c>
      <c r="T1132" s="71">
        <v>100</v>
      </c>
      <c r="U1132" s="71">
        <v>100</v>
      </c>
      <c r="V1132" s="71">
        <v>100</v>
      </c>
      <c r="W1132" s="71">
        <v>100</v>
      </c>
      <c r="X1132" s="71" t="s">
        <v>363</v>
      </c>
      <c r="Y1132" s="71" t="s">
        <v>195</v>
      </c>
      <c r="Z1132" s="71" t="s">
        <v>172</v>
      </c>
      <c r="AA1132" s="83" t="s">
        <v>1523</v>
      </c>
      <c r="AB1132" s="71" t="s">
        <v>144</v>
      </c>
      <c r="AC1132" s="71" t="s">
        <v>1928</v>
      </c>
      <c r="AD1132" s="71" t="s">
        <v>1930</v>
      </c>
      <c r="AE1132" s="69" t="s">
        <v>377</v>
      </c>
    </row>
    <row r="1133" spans="1:31" ht="45" hidden="1">
      <c r="A1133" t="str">
        <f t="shared" si="69"/>
        <v>ICBIMEC282022</v>
      </c>
      <c r="B1133" t="str">
        <f t="shared" si="70"/>
        <v>ICBIMEC282023</v>
      </c>
      <c r="C1133" t="str">
        <f t="shared" si="71"/>
        <v>ICBIMEC282024</v>
      </c>
      <c r="D1133" t="str">
        <f t="shared" si="72"/>
        <v>ICBIMEC282025</v>
      </c>
      <c r="E1133" t="str">
        <f t="shared" si="72"/>
        <v>ICBIMEC282026</v>
      </c>
      <c r="F1133" t="str">
        <f t="shared" si="72"/>
        <v>ICBIMEC282027</v>
      </c>
      <c r="G1133" t="s">
        <v>1924</v>
      </c>
      <c r="H1133" t="s">
        <v>1519</v>
      </c>
      <c r="I1133" s="38" t="str">
        <f>VLOOKUP(J1133,Planilha2!B:C,2,0)</f>
        <v>EC28</v>
      </c>
      <c r="J1133" s="87" t="s">
        <v>503</v>
      </c>
      <c r="K1133" s="88" t="s">
        <v>165</v>
      </c>
      <c r="L1133" s="89" t="s">
        <v>504</v>
      </c>
      <c r="M1133" s="87" t="s">
        <v>381</v>
      </c>
      <c r="N1133" s="87" t="s">
        <v>1530</v>
      </c>
      <c r="O1133" s="71"/>
      <c r="P1133" s="69" t="s">
        <v>44</v>
      </c>
      <c r="Q1133" s="71"/>
      <c r="R1133" s="71"/>
      <c r="S1133" s="71"/>
      <c r="T1133" s="71"/>
      <c r="U1133" s="71"/>
      <c r="V1133" s="71"/>
      <c r="W1133" s="71"/>
      <c r="X1133" s="71"/>
      <c r="Y1133" s="71"/>
      <c r="Z1133" s="71"/>
      <c r="AA1133" s="83" t="s">
        <v>1523</v>
      </c>
      <c r="AB1133" s="71"/>
      <c r="AC1133" s="71"/>
      <c r="AD1133" s="71"/>
      <c r="AE1133" s="69" t="s">
        <v>377</v>
      </c>
    </row>
    <row r="1134" spans="1:31" ht="45" hidden="1">
      <c r="A1134" t="str">
        <f t="shared" si="69"/>
        <v>ICBIMEC052022</v>
      </c>
      <c r="B1134" t="str">
        <f t="shared" si="70"/>
        <v>ICBIMEC052023</v>
      </c>
      <c r="C1134" t="str">
        <f t="shared" si="71"/>
        <v>ICBIMEC052024</v>
      </c>
      <c r="D1134" t="str">
        <f t="shared" si="72"/>
        <v>ICBIMEC052025</v>
      </c>
      <c r="E1134" t="str">
        <f t="shared" si="72"/>
        <v>ICBIMEC052026</v>
      </c>
      <c r="F1134" t="str">
        <f t="shared" si="72"/>
        <v>ICBIMEC052027</v>
      </c>
      <c r="G1134" t="s">
        <v>1924</v>
      </c>
      <c r="H1134" t="s">
        <v>1519</v>
      </c>
      <c r="I1134" s="38" t="str">
        <f>VLOOKUP(J1134,Planilha2!B:C,2,0)</f>
        <v>EC05</v>
      </c>
      <c r="J1134" s="80" t="s">
        <v>403</v>
      </c>
      <c r="K1134" s="88" t="s">
        <v>165</v>
      </c>
      <c r="L1134" s="80" t="s">
        <v>404</v>
      </c>
      <c r="M1134" s="80" t="s">
        <v>164</v>
      </c>
      <c r="N1134" s="80" t="s">
        <v>1529</v>
      </c>
      <c r="O1134" s="71"/>
      <c r="P1134" s="69" t="s">
        <v>309</v>
      </c>
      <c r="Q1134" s="71"/>
      <c r="R1134" s="71"/>
      <c r="S1134" s="71"/>
      <c r="T1134" s="71"/>
      <c r="U1134" s="71"/>
      <c r="V1134" s="71"/>
      <c r="W1134" s="71"/>
      <c r="X1134" s="71"/>
      <c r="Y1134" s="71"/>
      <c r="Z1134" s="71"/>
      <c r="AA1134" s="83" t="s">
        <v>1523</v>
      </c>
      <c r="AB1134" s="71"/>
      <c r="AC1134" s="71"/>
      <c r="AD1134" s="71"/>
      <c r="AE1134" s="69" t="s">
        <v>377</v>
      </c>
    </row>
    <row r="1135" spans="1:31" ht="45" hidden="1">
      <c r="A1135" t="str">
        <f t="shared" si="69"/>
        <v>ICBIMEC072022</v>
      </c>
      <c r="B1135" t="str">
        <f t="shared" si="70"/>
        <v>ICBIMEC072023</v>
      </c>
      <c r="C1135" t="str">
        <f t="shared" si="71"/>
        <v>ICBIMEC072024</v>
      </c>
      <c r="D1135" t="str">
        <f t="shared" si="72"/>
        <v>ICBIMEC072025</v>
      </c>
      <c r="E1135" t="str">
        <f t="shared" si="72"/>
        <v>ICBIMEC072026</v>
      </c>
      <c r="F1135" t="str">
        <f t="shared" si="72"/>
        <v>ICBIMEC072027</v>
      </c>
      <c r="G1135" t="s">
        <v>1924</v>
      </c>
      <c r="H1135" t="s">
        <v>1519</v>
      </c>
      <c r="I1135" s="38" t="str">
        <f>VLOOKUP(J1135,Planilha2!B:C,2,0)</f>
        <v>EC07</v>
      </c>
      <c r="J1135" s="87" t="s">
        <v>1534</v>
      </c>
      <c r="K1135" s="88" t="s">
        <v>165</v>
      </c>
      <c r="L1135" s="89" t="s">
        <v>1535</v>
      </c>
      <c r="M1135" s="87" t="s">
        <v>381</v>
      </c>
      <c r="N1135" s="87" t="s">
        <v>1529</v>
      </c>
      <c r="O1135" s="71" t="s">
        <v>1590</v>
      </c>
      <c r="P1135" s="69" t="s">
        <v>44</v>
      </c>
      <c r="Q1135" s="71">
        <v>0</v>
      </c>
      <c r="R1135" s="71">
        <v>100</v>
      </c>
      <c r="S1135" s="71">
        <v>100</v>
      </c>
      <c r="T1135" s="71">
        <v>100</v>
      </c>
      <c r="U1135" s="71">
        <v>100</v>
      </c>
      <c r="V1135" s="71">
        <v>100</v>
      </c>
      <c r="W1135" s="71">
        <v>100</v>
      </c>
      <c r="X1135" s="71" t="s">
        <v>142</v>
      </c>
      <c r="Y1135" s="71" t="s">
        <v>195</v>
      </c>
      <c r="Z1135" s="71" t="s">
        <v>172</v>
      </c>
      <c r="AA1135" s="83" t="s">
        <v>1523</v>
      </c>
      <c r="AB1135" s="71" t="s">
        <v>341</v>
      </c>
      <c r="AC1135" s="71"/>
      <c r="AD1135" s="71" t="s">
        <v>1930</v>
      </c>
      <c r="AE1135" s="69" t="s">
        <v>377</v>
      </c>
    </row>
    <row r="1136" spans="1:31" ht="45" hidden="1">
      <c r="A1136" t="str">
        <f t="shared" si="69"/>
        <v>ICBIMEC332022</v>
      </c>
      <c r="B1136" t="str">
        <f t="shared" si="70"/>
        <v>ICBIMEC332023</v>
      </c>
      <c r="C1136" t="str">
        <f t="shared" si="71"/>
        <v>ICBIMEC332024</v>
      </c>
      <c r="D1136" t="str">
        <f t="shared" si="72"/>
        <v>ICBIMEC332025</v>
      </c>
      <c r="E1136" t="str">
        <f t="shared" si="72"/>
        <v>ICBIMEC332026</v>
      </c>
      <c r="F1136" t="str">
        <f t="shared" si="72"/>
        <v>ICBIMEC332027</v>
      </c>
      <c r="G1136" t="s">
        <v>1924</v>
      </c>
      <c r="H1136" t="s">
        <v>1519</v>
      </c>
      <c r="I1136" s="38" t="str">
        <f>VLOOKUP(J1136,Planilha2!B:C,2,0)</f>
        <v>EC33</v>
      </c>
      <c r="J1136" s="87" t="s">
        <v>527</v>
      </c>
      <c r="K1136" s="88" t="s">
        <v>165</v>
      </c>
      <c r="L1136" s="87" t="s">
        <v>528</v>
      </c>
      <c r="M1136" s="88" t="s">
        <v>164</v>
      </c>
      <c r="N1136" s="87" t="s">
        <v>1529</v>
      </c>
      <c r="O1136" s="71"/>
      <c r="P1136" s="69" t="s">
        <v>530</v>
      </c>
      <c r="Q1136" s="71"/>
      <c r="R1136" s="71"/>
      <c r="S1136" s="71"/>
      <c r="T1136" s="71"/>
      <c r="U1136" s="71"/>
      <c r="V1136" s="71"/>
      <c r="W1136" s="71"/>
      <c r="X1136" s="71"/>
      <c r="Y1136" s="71"/>
      <c r="Z1136" s="71"/>
      <c r="AA1136" s="83" t="s">
        <v>1523</v>
      </c>
      <c r="AB1136" s="71"/>
      <c r="AC1136" s="71"/>
      <c r="AD1136" s="71"/>
      <c r="AE1136" s="69" t="s">
        <v>377</v>
      </c>
    </row>
    <row r="1137" spans="1:31" ht="45" hidden="1">
      <c r="A1137" t="str">
        <f t="shared" si="69"/>
        <v>ICBIMGP012022</v>
      </c>
      <c r="B1137" t="str">
        <f t="shared" si="70"/>
        <v>ICBIMGP012023</v>
      </c>
      <c r="C1137" t="str">
        <f t="shared" si="71"/>
        <v>ICBIMGP012024</v>
      </c>
      <c r="D1137" t="str">
        <f t="shared" si="72"/>
        <v>ICBIMGP012025</v>
      </c>
      <c r="E1137" t="str">
        <f t="shared" si="72"/>
        <v>ICBIMGP012026</v>
      </c>
      <c r="F1137" t="str">
        <f t="shared" si="72"/>
        <v>ICBIMGP012027</v>
      </c>
      <c r="G1137" t="s">
        <v>1924</v>
      </c>
      <c r="H1137" t="s">
        <v>1536</v>
      </c>
      <c r="I1137" s="38" t="str">
        <f>VLOOKUP(J1137,Planilha2!B:C,2,0)</f>
        <v>GP01</v>
      </c>
      <c r="J1137" s="69" t="s">
        <v>552</v>
      </c>
      <c r="K1137" s="69" t="s">
        <v>145</v>
      </c>
      <c r="L1137" s="69" t="s">
        <v>1537</v>
      </c>
      <c r="M1137" s="80" t="s">
        <v>139</v>
      </c>
      <c r="N1137" s="78" t="s">
        <v>558</v>
      </c>
      <c r="O1137" s="71" t="s">
        <v>1538</v>
      </c>
      <c r="P1137" s="69" t="s">
        <v>44</v>
      </c>
      <c r="Q1137" s="71">
        <v>20</v>
      </c>
      <c r="R1137" s="71">
        <v>20</v>
      </c>
      <c r="S1137" s="71">
        <v>22</v>
      </c>
      <c r="T1137" s="71">
        <v>24</v>
      </c>
      <c r="U1137" s="71">
        <v>26</v>
      </c>
      <c r="V1137" s="71">
        <v>28</v>
      </c>
      <c r="W1137" s="71">
        <v>30</v>
      </c>
      <c r="X1137" s="71" t="s">
        <v>142</v>
      </c>
      <c r="Y1137" s="71"/>
      <c r="Z1137" s="71" t="s">
        <v>195</v>
      </c>
      <c r="AA1137" s="69" t="s">
        <v>555</v>
      </c>
      <c r="AB1137" s="71" t="s">
        <v>144</v>
      </c>
      <c r="AC1137" s="71" t="s">
        <v>236</v>
      </c>
      <c r="AD1137" s="71" t="s">
        <v>1931</v>
      </c>
      <c r="AE1137" s="69" t="s">
        <v>551</v>
      </c>
    </row>
    <row r="1138" spans="1:31" ht="45" hidden="1">
      <c r="A1138" t="str">
        <f t="shared" si="69"/>
        <v>ICBIMGP022022</v>
      </c>
      <c r="B1138" t="str">
        <f t="shared" si="70"/>
        <v>ICBIMGP022023</v>
      </c>
      <c r="C1138" t="str">
        <f t="shared" si="71"/>
        <v>ICBIMGP022024</v>
      </c>
      <c r="D1138" t="str">
        <f t="shared" si="72"/>
        <v>ICBIMGP022025</v>
      </c>
      <c r="E1138" t="str">
        <f t="shared" si="72"/>
        <v>ICBIMGP022026</v>
      </c>
      <c r="F1138" t="str">
        <f t="shared" si="72"/>
        <v>ICBIMGP022027</v>
      </c>
      <c r="G1138" t="s">
        <v>1924</v>
      </c>
      <c r="H1138" t="s">
        <v>1536</v>
      </c>
      <c r="I1138" s="38" t="str">
        <f>VLOOKUP(J1138,Planilha2!B:C,2,0)</f>
        <v>GP02</v>
      </c>
      <c r="J1138" s="69" t="s">
        <v>560</v>
      </c>
      <c r="K1138" s="69" t="s">
        <v>165</v>
      </c>
      <c r="L1138" s="69" t="s">
        <v>1539</v>
      </c>
      <c r="M1138" s="80" t="s">
        <v>139</v>
      </c>
      <c r="N1138" s="78" t="s">
        <v>558</v>
      </c>
      <c r="O1138" s="71" t="s">
        <v>1591</v>
      </c>
      <c r="P1138" s="69" t="s">
        <v>44</v>
      </c>
      <c r="Q1138" s="71">
        <v>92.93</v>
      </c>
      <c r="R1138" s="71">
        <v>93</v>
      </c>
      <c r="S1138" s="71">
        <v>93</v>
      </c>
      <c r="T1138" s="71">
        <v>95</v>
      </c>
      <c r="U1138" s="71">
        <v>95</v>
      </c>
      <c r="V1138" s="71">
        <v>95</v>
      </c>
      <c r="W1138" s="71">
        <v>95</v>
      </c>
      <c r="X1138" s="71" t="s">
        <v>142</v>
      </c>
      <c r="Y1138" s="71"/>
      <c r="Z1138" s="71" t="s">
        <v>195</v>
      </c>
      <c r="AA1138" s="69" t="s">
        <v>563</v>
      </c>
      <c r="AB1138" s="71" t="s">
        <v>144</v>
      </c>
      <c r="AC1138" s="71" t="s">
        <v>236</v>
      </c>
      <c r="AD1138" s="71" t="s">
        <v>1931</v>
      </c>
      <c r="AE1138" s="69" t="s">
        <v>551</v>
      </c>
    </row>
    <row r="1139" spans="1:31" ht="45" hidden="1">
      <c r="A1139" t="str">
        <f t="shared" si="69"/>
        <v>ICBIMGP032022</v>
      </c>
      <c r="B1139" t="str">
        <f t="shared" si="70"/>
        <v>ICBIMGP032023</v>
      </c>
      <c r="C1139" t="str">
        <f t="shared" si="71"/>
        <v>ICBIMGP032024</v>
      </c>
      <c r="D1139" t="str">
        <f t="shared" si="72"/>
        <v>ICBIMGP032025</v>
      </c>
      <c r="E1139" t="str">
        <f t="shared" si="72"/>
        <v>ICBIMGP032026</v>
      </c>
      <c r="F1139" t="str">
        <f t="shared" si="72"/>
        <v>ICBIMGP032027</v>
      </c>
      <c r="G1139" t="s">
        <v>1924</v>
      </c>
      <c r="H1139" t="s">
        <v>1536</v>
      </c>
      <c r="I1139" s="38" t="str">
        <f>VLOOKUP(J1139,Planilha2!B:C,2,0)</f>
        <v>GP03</v>
      </c>
      <c r="J1139" s="69" t="s">
        <v>567</v>
      </c>
      <c r="K1139" s="69" t="s">
        <v>145</v>
      </c>
      <c r="L1139" s="69"/>
      <c r="M1139" s="80" t="s">
        <v>139</v>
      </c>
      <c r="N1139" s="78" t="s">
        <v>558</v>
      </c>
      <c r="O1139" s="71" t="s">
        <v>1540</v>
      </c>
      <c r="P1139" s="69" t="s">
        <v>569</v>
      </c>
      <c r="Q1139" s="71">
        <v>66</v>
      </c>
      <c r="R1139" s="71">
        <v>66</v>
      </c>
      <c r="S1139" s="71">
        <v>66</v>
      </c>
      <c r="T1139" s="71">
        <v>66</v>
      </c>
      <c r="U1139" s="71">
        <v>66</v>
      </c>
      <c r="V1139" s="71">
        <v>66</v>
      </c>
      <c r="W1139" s="71">
        <v>66</v>
      </c>
      <c r="X1139" s="71" t="s">
        <v>171</v>
      </c>
      <c r="Y1139" s="71"/>
      <c r="Z1139" s="71" t="s">
        <v>195</v>
      </c>
      <c r="AA1139" s="80" t="s">
        <v>570</v>
      </c>
      <c r="AB1139" s="71" t="s">
        <v>144</v>
      </c>
      <c r="AC1139" s="71" t="s">
        <v>236</v>
      </c>
      <c r="AD1139" s="71" t="s">
        <v>1931</v>
      </c>
      <c r="AE1139" s="69" t="s">
        <v>551</v>
      </c>
    </row>
    <row r="1140" spans="1:31" ht="45" hidden="1">
      <c r="A1140" t="str">
        <f t="shared" si="69"/>
        <v>ICBIMGP042022</v>
      </c>
      <c r="B1140" t="str">
        <f t="shared" si="70"/>
        <v>ICBIMGP042023</v>
      </c>
      <c r="C1140" t="str">
        <f t="shared" si="71"/>
        <v>ICBIMGP042024</v>
      </c>
      <c r="D1140" t="str">
        <f t="shared" si="72"/>
        <v>ICBIMGP042025</v>
      </c>
      <c r="E1140" t="str">
        <f t="shared" si="72"/>
        <v>ICBIMGP042026</v>
      </c>
      <c r="F1140" t="str">
        <f t="shared" si="72"/>
        <v>ICBIMGP042027</v>
      </c>
      <c r="G1140" t="s">
        <v>1924</v>
      </c>
      <c r="H1140" t="s">
        <v>1536</v>
      </c>
      <c r="I1140" s="38" t="str">
        <f>VLOOKUP(J1140,Planilha2!B:C,2,0)</f>
        <v>GP04</v>
      </c>
      <c r="J1140" s="69" t="s">
        <v>574</v>
      </c>
      <c r="K1140" s="69" t="s">
        <v>165</v>
      </c>
      <c r="L1140" s="69"/>
      <c r="M1140" s="78" t="s">
        <v>164</v>
      </c>
      <c r="N1140" s="78" t="s">
        <v>558</v>
      </c>
      <c r="O1140" s="71"/>
      <c r="P1140" s="69" t="s">
        <v>44</v>
      </c>
      <c r="Q1140" s="71"/>
      <c r="R1140" s="71"/>
      <c r="S1140" s="71"/>
      <c r="T1140" s="71"/>
      <c r="U1140" s="71"/>
      <c r="V1140" s="71"/>
      <c r="W1140" s="71"/>
      <c r="X1140" s="71"/>
      <c r="Y1140" s="71"/>
      <c r="Z1140" s="71"/>
      <c r="AA1140" s="69" t="s">
        <v>1541</v>
      </c>
      <c r="AB1140" s="71"/>
      <c r="AC1140" s="71"/>
      <c r="AD1140" s="71"/>
      <c r="AE1140" s="69" t="s">
        <v>551</v>
      </c>
    </row>
    <row r="1141" spans="1:31" ht="45" hidden="1">
      <c r="A1141" t="str">
        <f t="shared" si="69"/>
        <v>ICBIMGP052022</v>
      </c>
      <c r="B1141" t="str">
        <f t="shared" si="70"/>
        <v>ICBIMGP052023</v>
      </c>
      <c r="C1141" t="str">
        <f t="shared" si="71"/>
        <v>ICBIMGP052024</v>
      </c>
      <c r="D1141" t="str">
        <f t="shared" si="72"/>
        <v>ICBIMGP052025</v>
      </c>
      <c r="E1141" t="str">
        <f t="shared" si="72"/>
        <v>ICBIMGP052026</v>
      </c>
      <c r="F1141" t="str">
        <f t="shared" si="72"/>
        <v>ICBIMGP052027</v>
      </c>
      <c r="G1141" t="s">
        <v>1924</v>
      </c>
      <c r="H1141" t="s">
        <v>1536</v>
      </c>
      <c r="I1141" s="38" t="str">
        <f>VLOOKUP(J1141,Planilha2!B:C,2,0)</f>
        <v>GP05</v>
      </c>
      <c r="J1141" s="69" t="s">
        <v>577</v>
      </c>
      <c r="K1141" s="69" t="s">
        <v>165</v>
      </c>
      <c r="L1141" s="69"/>
      <c r="M1141" s="78" t="s">
        <v>164</v>
      </c>
      <c r="N1141" s="78" t="s">
        <v>558</v>
      </c>
      <c r="O1141" s="71"/>
      <c r="P1141" s="69" t="s">
        <v>44</v>
      </c>
      <c r="Q1141" s="71"/>
      <c r="R1141" s="71"/>
      <c r="S1141" s="71"/>
      <c r="T1141" s="71"/>
      <c r="U1141" s="71"/>
      <c r="V1141" s="71"/>
      <c r="W1141" s="71"/>
      <c r="X1141" s="71"/>
      <c r="Y1141" s="71"/>
      <c r="Z1141" s="71"/>
      <c r="AA1141" s="69" t="s">
        <v>1542</v>
      </c>
      <c r="AB1141" s="71"/>
      <c r="AC1141" s="71"/>
      <c r="AD1141" s="71"/>
      <c r="AE1141" s="69" t="s">
        <v>551</v>
      </c>
    </row>
    <row r="1142" spans="1:31" ht="45" hidden="1">
      <c r="A1142" t="str">
        <f t="shared" si="69"/>
        <v>ICBIMGP062022</v>
      </c>
      <c r="B1142" t="str">
        <f t="shared" si="70"/>
        <v>ICBIMGP062023</v>
      </c>
      <c r="C1142" t="str">
        <f t="shared" si="71"/>
        <v>ICBIMGP062024</v>
      </c>
      <c r="D1142" t="str">
        <f t="shared" si="72"/>
        <v>ICBIMGP062025</v>
      </c>
      <c r="E1142" t="str">
        <f t="shared" si="72"/>
        <v>ICBIMGP062026</v>
      </c>
      <c r="F1142" t="str">
        <f t="shared" si="72"/>
        <v>ICBIMGP062027</v>
      </c>
      <c r="G1142" t="s">
        <v>1924</v>
      </c>
      <c r="H1142" t="s">
        <v>1536</v>
      </c>
      <c r="I1142" s="38" t="str">
        <f>VLOOKUP(J1142,Planilha2!B:C,2,0)</f>
        <v>GP06</v>
      </c>
      <c r="J1142" s="69" t="s">
        <v>579</v>
      </c>
      <c r="K1142" s="69" t="s">
        <v>165</v>
      </c>
      <c r="L1142" s="69"/>
      <c r="M1142" s="78" t="s">
        <v>164</v>
      </c>
      <c r="N1142" s="78" t="s">
        <v>558</v>
      </c>
      <c r="O1142" s="71" t="s">
        <v>1543</v>
      </c>
      <c r="P1142" s="69" t="s">
        <v>44</v>
      </c>
      <c r="Q1142" s="71">
        <v>4.76</v>
      </c>
      <c r="R1142" s="71">
        <v>4.76</v>
      </c>
      <c r="S1142" s="71">
        <v>4.76</v>
      </c>
      <c r="T1142" s="71">
        <v>4.76</v>
      </c>
      <c r="U1142" s="71">
        <v>4.76</v>
      </c>
      <c r="V1142" s="71">
        <v>5</v>
      </c>
      <c r="W1142" s="71">
        <v>5</v>
      </c>
      <c r="X1142" s="71" t="s">
        <v>171</v>
      </c>
      <c r="Y1142" s="71"/>
      <c r="Z1142" s="71" t="s">
        <v>195</v>
      </c>
      <c r="AA1142" s="69" t="s">
        <v>555</v>
      </c>
      <c r="AB1142" s="71" t="s">
        <v>144</v>
      </c>
      <c r="AC1142" s="71" t="s">
        <v>236</v>
      </c>
      <c r="AD1142" s="71" t="s">
        <v>1931</v>
      </c>
      <c r="AE1142" s="69" t="s">
        <v>551</v>
      </c>
    </row>
    <row r="1143" spans="1:31" ht="45" hidden="1">
      <c r="A1143" t="str">
        <f t="shared" si="69"/>
        <v>ICBIMGP072022</v>
      </c>
      <c r="B1143" t="str">
        <f t="shared" si="70"/>
        <v>ICBIMGP072023</v>
      </c>
      <c r="C1143" t="str">
        <f t="shared" si="71"/>
        <v>ICBIMGP072024</v>
      </c>
      <c r="D1143" t="str">
        <f t="shared" si="72"/>
        <v>ICBIMGP072025</v>
      </c>
      <c r="E1143" t="str">
        <f t="shared" si="72"/>
        <v>ICBIMGP072026</v>
      </c>
      <c r="F1143" t="str">
        <f t="shared" si="72"/>
        <v>ICBIMGP072027</v>
      </c>
      <c r="G1143" t="s">
        <v>1924</v>
      </c>
      <c r="H1143" t="s">
        <v>1536</v>
      </c>
      <c r="I1143" s="38" t="str">
        <f>VLOOKUP(J1143,Planilha2!B:C,2,0)</f>
        <v>GP07</v>
      </c>
      <c r="J1143" s="69" t="s">
        <v>583</v>
      </c>
      <c r="K1143" s="69" t="s">
        <v>165</v>
      </c>
      <c r="L1143" s="69"/>
      <c r="M1143" s="78" t="s">
        <v>164</v>
      </c>
      <c r="N1143" s="78" t="s">
        <v>558</v>
      </c>
      <c r="O1143" s="71" t="s">
        <v>1544</v>
      </c>
      <c r="P1143" s="69" t="s">
        <v>44</v>
      </c>
      <c r="Q1143" s="71">
        <v>2.79</v>
      </c>
      <c r="R1143" s="71">
        <v>2.79</v>
      </c>
      <c r="S1143" s="71">
        <v>2.79</v>
      </c>
      <c r="T1143" s="71">
        <v>2.79</v>
      </c>
      <c r="U1143" s="71">
        <v>3</v>
      </c>
      <c r="V1143" s="71">
        <v>3</v>
      </c>
      <c r="W1143" s="71">
        <v>3</v>
      </c>
      <c r="X1143" s="71" t="s">
        <v>142</v>
      </c>
      <c r="Y1143" s="71"/>
      <c r="Z1143" s="71" t="s">
        <v>195</v>
      </c>
      <c r="AA1143" s="69" t="s">
        <v>555</v>
      </c>
      <c r="AB1143" s="71" t="s">
        <v>144</v>
      </c>
      <c r="AC1143" s="71" t="s">
        <v>236</v>
      </c>
      <c r="AD1143" s="71" t="s">
        <v>1931</v>
      </c>
      <c r="AE1143" s="69" t="s">
        <v>551</v>
      </c>
    </row>
    <row r="1144" spans="1:31" ht="60" hidden="1">
      <c r="A1144" t="str">
        <f t="shared" si="69"/>
        <v>ICBIMI012022</v>
      </c>
      <c r="B1144" t="str">
        <f t="shared" si="70"/>
        <v>ICBIMI012023</v>
      </c>
      <c r="C1144" t="str">
        <f t="shared" si="71"/>
        <v>ICBIMI012024</v>
      </c>
      <c r="D1144" t="str">
        <f t="shared" si="72"/>
        <v>ICBIMI012025</v>
      </c>
      <c r="E1144" t="str">
        <f t="shared" si="72"/>
        <v>ICBIMI012026</v>
      </c>
      <c r="F1144" t="str">
        <f t="shared" si="72"/>
        <v>ICBIMI012027</v>
      </c>
      <c r="G1144" t="s">
        <v>1924</v>
      </c>
      <c r="H1144" t="s">
        <v>1545</v>
      </c>
      <c r="I1144" s="38" t="str">
        <f>VLOOKUP(J1144,Planilha2!B:C,2,0)</f>
        <v>I01</v>
      </c>
      <c r="J1144" s="87" t="s">
        <v>923</v>
      </c>
      <c r="K1144" s="87" t="s">
        <v>145</v>
      </c>
      <c r="L1144" s="87" t="s">
        <v>924</v>
      </c>
      <c r="M1144" s="87" t="s">
        <v>926</v>
      </c>
      <c r="N1144" s="92" t="s">
        <v>164</v>
      </c>
      <c r="O1144" s="71" t="s">
        <v>1546</v>
      </c>
      <c r="P1144" s="69" t="s">
        <v>749</v>
      </c>
      <c r="Q1144" s="71">
        <v>0</v>
      </c>
      <c r="R1144" s="71">
        <v>2</v>
      </c>
      <c r="S1144" s="71">
        <v>3</v>
      </c>
      <c r="T1144" s="71">
        <v>4</v>
      </c>
      <c r="U1144" s="71">
        <v>5</v>
      </c>
      <c r="V1144" s="71">
        <v>5</v>
      </c>
      <c r="W1144" s="71">
        <v>5</v>
      </c>
      <c r="X1144" s="71" t="s">
        <v>142</v>
      </c>
      <c r="Y1144" s="71" t="s">
        <v>172</v>
      </c>
      <c r="Z1144" s="71" t="s">
        <v>639</v>
      </c>
      <c r="AA1144" s="80" t="s">
        <v>1547</v>
      </c>
      <c r="AB1144" s="71" t="s">
        <v>144</v>
      </c>
      <c r="AC1144" s="71" t="s">
        <v>1925</v>
      </c>
      <c r="AD1144" s="71" t="s">
        <v>1924</v>
      </c>
      <c r="AE1144" s="69" t="s">
        <v>922</v>
      </c>
    </row>
    <row r="1145" spans="1:31" ht="60" hidden="1">
      <c r="A1145" t="str">
        <f t="shared" si="69"/>
        <v>ICBIMI022022</v>
      </c>
      <c r="B1145" t="str">
        <f t="shared" si="70"/>
        <v>ICBIMI022023</v>
      </c>
      <c r="C1145" t="str">
        <f t="shared" si="71"/>
        <v>ICBIMI022024</v>
      </c>
      <c r="D1145" t="str">
        <f t="shared" si="72"/>
        <v>ICBIMI022025</v>
      </c>
      <c r="E1145" t="str">
        <f t="shared" si="72"/>
        <v>ICBIMI022026</v>
      </c>
      <c r="F1145" t="str">
        <f t="shared" si="72"/>
        <v>ICBIMI022027</v>
      </c>
      <c r="G1145" t="s">
        <v>1924</v>
      </c>
      <c r="H1145" t="s">
        <v>1545</v>
      </c>
      <c r="I1145" s="38" t="str">
        <f>VLOOKUP(J1145,Planilha2!B:C,2,0)</f>
        <v>I02</v>
      </c>
      <c r="J1145" s="87" t="s">
        <v>931</v>
      </c>
      <c r="K1145" s="87" t="s">
        <v>145</v>
      </c>
      <c r="L1145" s="87" t="s">
        <v>932</v>
      </c>
      <c r="M1145" s="87" t="s">
        <v>926</v>
      </c>
      <c r="N1145" s="92" t="s">
        <v>164</v>
      </c>
      <c r="O1145" s="71" t="s">
        <v>1548</v>
      </c>
      <c r="P1145" s="69" t="s">
        <v>749</v>
      </c>
      <c r="Q1145" s="71">
        <v>0</v>
      </c>
      <c r="R1145" s="71">
        <v>1</v>
      </c>
      <c r="S1145" s="71">
        <v>2</v>
      </c>
      <c r="T1145" s="71">
        <v>3</v>
      </c>
      <c r="U1145" s="71">
        <v>4</v>
      </c>
      <c r="V1145" s="71">
        <v>5</v>
      </c>
      <c r="W1145" s="71">
        <v>5</v>
      </c>
      <c r="X1145" s="71" t="s">
        <v>142</v>
      </c>
      <c r="Y1145" s="71" t="s">
        <v>172</v>
      </c>
      <c r="Z1145" s="71" t="s">
        <v>639</v>
      </c>
      <c r="AA1145" s="80" t="s">
        <v>1547</v>
      </c>
      <c r="AB1145" s="71" t="s">
        <v>144</v>
      </c>
      <c r="AC1145" s="71" t="s">
        <v>1925</v>
      </c>
      <c r="AD1145" s="71" t="s">
        <v>1924</v>
      </c>
      <c r="AE1145" s="69" t="s">
        <v>922</v>
      </c>
    </row>
    <row r="1146" spans="1:31" ht="60" hidden="1">
      <c r="A1146" t="str">
        <f t="shared" si="69"/>
        <v>ICBIMI052022</v>
      </c>
      <c r="B1146" t="str">
        <f t="shared" si="70"/>
        <v>ICBIMI052023</v>
      </c>
      <c r="C1146" t="str">
        <f t="shared" si="71"/>
        <v>ICBIMI052024</v>
      </c>
      <c r="D1146" t="str">
        <f t="shared" si="72"/>
        <v>ICBIMI052025</v>
      </c>
      <c r="E1146" t="str">
        <f t="shared" si="72"/>
        <v>ICBIMI052026</v>
      </c>
      <c r="F1146" t="str">
        <f t="shared" si="72"/>
        <v>ICBIMI052027</v>
      </c>
      <c r="G1146" t="s">
        <v>1924</v>
      </c>
      <c r="H1146" t="s">
        <v>1545</v>
      </c>
      <c r="I1146" s="38" t="str">
        <f>VLOOKUP(J1146,Planilha2!B:C,2,0)</f>
        <v>I05</v>
      </c>
      <c r="J1146" s="87" t="s">
        <v>948</v>
      </c>
      <c r="K1146" s="87" t="s">
        <v>145</v>
      </c>
      <c r="L1146" s="87" t="s">
        <v>949</v>
      </c>
      <c r="M1146" s="87" t="s">
        <v>926</v>
      </c>
      <c r="N1146" s="92" t="s">
        <v>164</v>
      </c>
      <c r="O1146" s="71" t="s">
        <v>1594</v>
      </c>
      <c r="P1146" s="69" t="s">
        <v>749</v>
      </c>
      <c r="Q1146" s="71">
        <v>1</v>
      </c>
      <c r="R1146" s="71">
        <v>1</v>
      </c>
      <c r="S1146" s="71">
        <v>2</v>
      </c>
      <c r="T1146" s="71">
        <v>3</v>
      </c>
      <c r="U1146" s="71">
        <v>4</v>
      </c>
      <c r="V1146" s="71">
        <v>5</v>
      </c>
      <c r="W1146" s="71">
        <v>5</v>
      </c>
      <c r="X1146" s="71" t="s">
        <v>142</v>
      </c>
      <c r="Y1146" s="71" t="s">
        <v>172</v>
      </c>
      <c r="Z1146" s="71" t="s">
        <v>639</v>
      </c>
      <c r="AA1146" s="80" t="s">
        <v>1547</v>
      </c>
      <c r="AB1146" s="71" t="s">
        <v>144</v>
      </c>
      <c r="AC1146" s="71" t="s">
        <v>1925</v>
      </c>
      <c r="AD1146" s="71" t="s">
        <v>1924</v>
      </c>
      <c r="AE1146" s="69" t="s">
        <v>922</v>
      </c>
    </row>
    <row r="1147" spans="1:31" ht="60" hidden="1">
      <c r="A1147" t="str">
        <f t="shared" si="69"/>
        <v>ICBIMI062022</v>
      </c>
      <c r="B1147" t="str">
        <f t="shared" si="70"/>
        <v>ICBIMI062023</v>
      </c>
      <c r="C1147" t="str">
        <f t="shared" si="71"/>
        <v>ICBIMI062024</v>
      </c>
      <c r="D1147" t="str">
        <f t="shared" si="72"/>
        <v>ICBIMI062025</v>
      </c>
      <c r="E1147" t="str">
        <f t="shared" si="72"/>
        <v>ICBIMI062026</v>
      </c>
      <c r="F1147" t="str">
        <f t="shared" si="72"/>
        <v>ICBIMI062027</v>
      </c>
      <c r="G1147" t="s">
        <v>1924</v>
      </c>
      <c r="H1147" t="s">
        <v>1545</v>
      </c>
      <c r="I1147" s="38" t="str">
        <f>VLOOKUP(J1147,Planilha2!B:C,2,0)</f>
        <v>I06</v>
      </c>
      <c r="J1147" s="87" t="s">
        <v>954</v>
      </c>
      <c r="K1147" s="87" t="s">
        <v>145</v>
      </c>
      <c r="L1147" s="87" t="s">
        <v>955</v>
      </c>
      <c r="M1147" s="87" t="s">
        <v>926</v>
      </c>
      <c r="N1147" s="92" t="s">
        <v>164</v>
      </c>
      <c r="O1147" s="71" t="s">
        <v>1550</v>
      </c>
      <c r="P1147" s="69" t="s">
        <v>749</v>
      </c>
      <c r="Q1147" s="71">
        <v>3</v>
      </c>
      <c r="R1147" s="71">
        <v>3</v>
      </c>
      <c r="S1147" s="71">
        <v>5</v>
      </c>
      <c r="T1147" s="71">
        <v>5</v>
      </c>
      <c r="U1147" s="71">
        <v>6</v>
      </c>
      <c r="V1147" s="71">
        <v>6</v>
      </c>
      <c r="W1147" s="71">
        <v>7</v>
      </c>
      <c r="X1147" s="71" t="s">
        <v>142</v>
      </c>
      <c r="Y1147" s="71" t="s">
        <v>172</v>
      </c>
      <c r="Z1147" s="71"/>
      <c r="AA1147" s="80" t="s">
        <v>1547</v>
      </c>
      <c r="AB1147" s="71" t="s">
        <v>144</v>
      </c>
      <c r="AC1147" s="71" t="s">
        <v>1925</v>
      </c>
      <c r="AD1147" s="71" t="s">
        <v>1924</v>
      </c>
      <c r="AE1147" s="69" t="s">
        <v>922</v>
      </c>
    </row>
    <row r="1148" spans="1:31" ht="60" hidden="1">
      <c r="A1148" t="str">
        <f t="shared" si="69"/>
        <v>ICBIMI072022</v>
      </c>
      <c r="B1148" t="str">
        <f t="shared" si="70"/>
        <v>ICBIMI072023</v>
      </c>
      <c r="C1148" t="str">
        <f t="shared" si="71"/>
        <v>ICBIMI072024</v>
      </c>
      <c r="D1148" t="str">
        <f t="shared" si="72"/>
        <v>ICBIMI072025</v>
      </c>
      <c r="E1148" t="str">
        <f t="shared" si="72"/>
        <v>ICBIMI072026</v>
      </c>
      <c r="F1148" t="str">
        <f t="shared" si="72"/>
        <v>ICBIMI072027</v>
      </c>
      <c r="G1148" t="s">
        <v>1924</v>
      </c>
      <c r="H1148" t="s">
        <v>1545</v>
      </c>
      <c r="I1148" s="38" t="str">
        <f>VLOOKUP(J1148,Planilha2!B:C,2,0)</f>
        <v>I07</v>
      </c>
      <c r="J1148" s="87" t="s">
        <v>958</v>
      </c>
      <c r="K1148" s="87" t="s">
        <v>145</v>
      </c>
      <c r="L1148" s="87" t="s">
        <v>959</v>
      </c>
      <c r="M1148" s="87" t="s">
        <v>926</v>
      </c>
      <c r="N1148" s="92" t="s">
        <v>164</v>
      </c>
      <c r="O1148" s="71" t="s">
        <v>1552</v>
      </c>
      <c r="P1148" s="69" t="s">
        <v>749</v>
      </c>
      <c r="Q1148" s="71">
        <v>2</v>
      </c>
      <c r="R1148" s="71">
        <v>2</v>
      </c>
      <c r="S1148" s="71">
        <v>3</v>
      </c>
      <c r="T1148" s="71">
        <v>3</v>
      </c>
      <c r="U1148" s="71">
        <v>4</v>
      </c>
      <c r="V1148" s="71">
        <v>4</v>
      </c>
      <c r="W1148" s="71">
        <v>4</v>
      </c>
      <c r="X1148" s="71" t="s">
        <v>142</v>
      </c>
      <c r="Y1148" s="71" t="s">
        <v>172</v>
      </c>
      <c r="Z1148" s="71"/>
      <c r="AA1148" s="80" t="s">
        <v>1547</v>
      </c>
      <c r="AB1148" s="71" t="s">
        <v>144</v>
      </c>
      <c r="AC1148" s="71" t="s">
        <v>1925</v>
      </c>
      <c r="AD1148" s="71" t="s">
        <v>1924</v>
      </c>
      <c r="AE1148" s="69" t="s">
        <v>922</v>
      </c>
    </row>
    <row r="1149" spans="1:31" ht="60" hidden="1">
      <c r="A1149" t="str">
        <f t="shared" si="69"/>
        <v>ICBIMI082022</v>
      </c>
      <c r="B1149" t="str">
        <f t="shared" si="70"/>
        <v>ICBIMI082023</v>
      </c>
      <c r="C1149" t="str">
        <f t="shared" si="71"/>
        <v>ICBIMI082024</v>
      </c>
      <c r="D1149" t="str">
        <f t="shared" si="72"/>
        <v>ICBIMI082025</v>
      </c>
      <c r="E1149" t="str">
        <f t="shared" si="72"/>
        <v>ICBIMI082026</v>
      </c>
      <c r="F1149" t="str">
        <f t="shared" si="72"/>
        <v>ICBIMI082027</v>
      </c>
      <c r="G1149" t="s">
        <v>1924</v>
      </c>
      <c r="H1149" t="s">
        <v>1545</v>
      </c>
      <c r="I1149" s="38" t="str">
        <f>VLOOKUP(J1149,Planilha2!B:C,2,0)</f>
        <v>I08</v>
      </c>
      <c r="J1149" s="87" t="s">
        <v>964</v>
      </c>
      <c r="K1149" s="87" t="s">
        <v>145</v>
      </c>
      <c r="L1149" s="87" t="s">
        <v>965</v>
      </c>
      <c r="M1149" s="87" t="s">
        <v>926</v>
      </c>
      <c r="N1149" s="92" t="s">
        <v>164</v>
      </c>
      <c r="O1149" s="71" t="s">
        <v>1553</v>
      </c>
      <c r="P1149" s="69" t="s">
        <v>749</v>
      </c>
      <c r="Q1149" s="71">
        <v>4</v>
      </c>
      <c r="R1149" s="71">
        <v>4</v>
      </c>
      <c r="S1149" s="71">
        <v>5</v>
      </c>
      <c r="T1149" s="71">
        <v>5</v>
      </c>
      <c r="U1149" s="71">
        <v>6</v>
      </c>
      <c r="V1149" s="71">
        <v>6</v>
      </c>
      <c r="W1149" s="71">
        <v>7</v>
      </c>
      <c r="X1149" s="71" t="s">
        <v>142</v>
      </c>
      <c r="Y1149" s="71" t="s">
        <v>172</v>
      </c>
      <c r="Z1149" s="71"/>
      <c r="AA1149" s="80" t="s">
        <v>1547</v>
      </c>
      <c r="AB1149" s="71" t="s">
        <v>144</v>
      </c>
      <c r="AC1149" s="71" t="s">
        <v>1925</v>
      </c>
      <c r="AD1149" s="71" t="s">
        <v>1924</v>
      </c>
      <c r="AE1149" s="69" t="s">
        <v>922</v>
      </c>
    </row>
    <row r="1150" spans="1:31" ht="60" hidden="1">
      <c r="A1150" t="str">
        <f t="shared" si="69"/>
        <v>ICBIMI122022</v>
      </c>
      <c r="B1150" t="str">
        <f t="shared" si="70"/>
        <v>ICBIMI122023</v>
      </c>
      <c r="C1150" t="str">
        <f t="shared" si="71"/>
        <v>ICBIMI122024</v>
      </c>
      <c r="D1150" t="str">
        <f t="shared" si="72"/>
        <v>ICBIMI122025</v>
      </c>
      <c r="E1150" t="str">
        <f t="shared" si="72"/>
        <v>ICBIMI122026</v>
      </c>
      <c r="F1150" t="str">
        <f t="shared" si="72"/>
        <v>ICBIMI122027</v>
      </c>
      <c r="G1150" t="s">
        <v>1924</v>
      </c>
      <c r="H1150" t="s">
        <v>1545</v>
      </c>
      <c r="I1150" s="38" t="str">
        <f>VLOOKUP(J1150,Planilha2!B:C,2,0)</f>
        <v>I12</v>
      </c>
      <c r="J1150" s="87" t="s">
        <v>980</v>
      </c>
      <c r="K1150" s="87" t="s">
        <v>145</v>
      </c>
      <c r="L1150" s="87" t="s">
        <v>1554</v>
      </c>
      <c r="M1150" s="87" t="s">
        <v>983</v>
      </c>
      <c r="N1150" s="92" t="s">
        <v>164</v>
      </c>
      <c r="O1150" s="71" t="s">
        <v>1595</v>
      </c>
      <c r="P1150" s="69" t="s">
        <v>44</v>
      </c>
      <c r="Q1150" s="71">
        <v>16</v>
      </c>
      <c r="R1150" s="71">
        <v>16</v>
      </c>
      <c r="S1150" s="71">
        <v>20</v>
      </c>
      <c r="T1150" s="71">
        <v>20</v>
      </c>
      <c r="U1150" s="71">
        <v>25</v>
      </c>
      <c r="V1150" s="71">
        <v>30</v>
      </c>
      <c r="W1150" s="71">
        <v>35</v>
      </c>
      <c r="X1150" s="71" t="s">
        <v>142</v>
      </c>
      <c r="Y1150" s="71" t="s">
        <v>172</v>
      </c>
      <c r="Z1150" s="71"/>
      <c r="AA1150" s="80" t="s">
        <v>1547</v>
      </c>
      <c r="AB1150" s="71" t="s">
        <v>144</v>
      </c>
      <c r="AC1150" s="71" t="s">
        <v>1925</v>
      </c>
      <c r="AD1150" s="71" t="s">
        <v>1924</v>
      </c>
      <c r="AE1150" s="69" t="s">
        <v>922</v>
      </c>
    </row>
    <row r="1151" spans="1:31" ht="60" hidden="1">
      <c r="A1151" t="str">
        <f t="shared" si="69"/>
        <v>ICBIMI132022</v>
      </c>
      <c r="B1151" t="str">
        <f t="shared" si="70"/>
        <v>ICBIMI132023</v>
      </c>
      <c r="C1151" t="str">
        <f t="shared" si="71"/>
        <v>ICBIMI132024</v>
      </c>
      <c r="D1151" t="str">
        <f t="shared" si="72"/>
        <v>ICBIMI132025</v>
      </c>
      <c r="E1151" t="str">
        <f t="shared" si="72"/>
        <v>ICBIMI132026</v>
      </c>
      <c r="F1151" t="str">
        <f t="shared" si="72"/>
        <v>ICBIMI132027</v>
      </c>
      <c r="G1151" t="s">
        <v>1924</v>
      </c>
      <c r="H1151" t="s">
        <v>1545</v>
      </c>
      <c r="I1151" s="38" t="str">
        <f>VLOOKUP(J1151,Planilha2!B:C,2,0)</f>
        <v>I13</v>
      </c>
      <c r="J1151" s="87" t="s">
        <v>985</v>
      </c>
      <c r="K1151" s="87" t="s">
        <v>145</v>
      </c>
      <c r="L1151" s="87" t="s">
        <v>986</v>
      </c>
      <c r="M1151" s="87" t="s">
        <v>988</v>
      </c>
      <c r="N1151" s="87" t="s">
        <v>1021</v>
      </c>
      <c r="O1151" s="71" t="s">
        <v>1555</v>
      </c>
      <c r="P1151" s="69" t="s">
        <v>44</v>
      </c>
      <c r="Q1151" s="71">
        <v>5</v>
      </c>
      <c r="R1151" s="71">
        <v>4</v>
      </c>
      <c r="S1151" s="71">
        <v>5</v>
      </c>
      <c r="T1151" s="71">
        <v>6</v>
      </c>
      <c r="U1151" s="71">
        <v>7</v>
      </c>
      <c r="V1151" s="71">
        <v>8</v>
      </c>
      <c r="W1151" s="71">
        <v>9</v>
      </c>
      <c r="X1151" s="71" t="s">
        <v>142</v>
      </c>
      <c r="Y1151" s="71" t="s">
        <v>172</v>
      </c>
      <c r="Z1151" s="71"/>
      <c r="AA1151" s="80" t="s">
        <v>1547</v>
      </c>
      <c r="AB1151" s="71" t="s">
        <v>144</v>
      </c>
      <c r="AC1151" s="71" t="s">
        <v>1925</v>
      </c>
      <c r="AD1151" s="71" t="s">
        <v>1924</v>
      </c>
      <c r="AE1151" s="69" t="s">
        <v>922</v>
      </c>
    </row>
    <row r="1152" spans="1:31" ht="45" hidden="1">
      <c r="A1152" t="str">
        <f t="shared" si="69"/>
        <v>ICENPG072022</v>
      </c>
      <c r="B1152" t="str">
        <f t="shared" si="70"/>
        <v>ICENPG072023</v>
      </c>
      <c r="C1152" t="str">
        <f t="shared" si="71"/>
        <v>ICENPG072024</v>
      </c>
      <c r="D1152" t="str">
        <f t="shared" si="72"/>
        <v>ICENPG072025</v>
      </c>
      <c r="E1152" t="str">
        <f t="shared" si="72"/>
        <v>ICENPG072026</v>
      </c>
      <c r="F1152" t="str">
        <f t="shared" si="72"/>
        <v>ICENPG072027</v>
      </c>
      <c r="G1152" t="s">
        <v>1932</v>
      </c>
      <c r="H1152" t="s">
        <v>1429</v>
      </c>
      <c r="I1152" s="38" t="str">
        <f>VLOOKUP(J1152,Planilha2!B:C,2,0)</f>
        <v>G07</v>
      </c>
      <c r="J1152" s="70" t="s">
        <v>1430</v>
      </c>
      <c r="K1152" s="70" t="s">
        <v>145</v>
      </c>
      <c r="L1152" s="70" t="s">
        <v>63</v>
      </c>
      <c r="M1152" s="70" t="s">
        <v>715</v>
      </c>
      <c r="N1152" s="70" t="s">
        <v>1431</v>
      </c>
      <c r="O1152" s="71" t="s">
        <v>1867</v>
      </c>
      <c r="P1152" s="69" t="s">
        <v>44</v>
      </c>
      <c r="Q1152" s="71">
        <v>18</v>
      </c>
      <c r="R1152" s="71">
        <v>18</v>
      </c>
      <c r="S1152" s="71">
        <v>18</v>
      </c>
      <c r="T1152" s="71">
        <v>18</v>
      </c>
      <c r="U1152" s="71">
        <v>18</v>
      </c>
      <c r="V1152" s="71">
        <v>18</v>
      </c>
      <c r="W1152" s="71">
        <v>18.5</v>
      </c>
      <c r="X1152" s="71" t="s">
        <v>142</v>
      </c>
      <c r="Y1152" s="71" t="s">
        <v>172</v>
      </c>
      <c r="Z1152" s="71" t="s">
        <v>1933</v>
      </c>
      <c r="AA1152" s="72" t="s">
        <v>382</v>
      </c>
      <c r="AB1152" s="71" t="s">
        <v>144</v>
      </c>
      <c r="AC1152" s="71"/>
      <c r="AD1152" s="71" t="s">
        <v>1932</v>
      </c>
      <c r="AE1152" s="69" t="s">
        <v>40</v>
      </c>
    </row>
    <row r="1153" spans="1:31" ht="60" hidden="1">
      <c r="A1153" t="str">
        <f t="shared" si="69"/>
        <v>ICENPG012022</v>
      </c>
      <c r="B1153" t="str">
        <f t="shared" si="70"/>
        <v>ICENPG012023</v>
      </c>
      <c r="C1153" t="str">
        <f t="shared" si="71"/>
        <v>ICENPG012024</v>
      </c>
      <c r="D1153" t="str">
        <f t="shared" si="72"/>
        <v>ICENPG012025</v>
      </c>
      <c r="E1153" t="str">
        <f t="shared" si="72"/>
        <v>ICENPG012026</v>
      </c>
      <c r="F1153" t="str">
        <f t="shared" si="72"/>
        <v>ICENPG012027</v>
      </c>
      <c r="G1153" t="s">
        <v>1932</v>
      </c>
      <c r="H1153" t="s">
        <v>1429</v>
      </c>
      <c r="I1153" s="38" t="str">
        <f>VLOOKUP(J1153,Planilha2!B:C,2,0)</f>
        <v>G01</v>
      </c>
      <c r="J1153" s="70" t="s">
        <v>41</v>
      </c>
      <c r="K1153" s="70" t="s">
        <v>145</v>
      </c>
      <c r="L1153" s="70" t="s">
        <v>1559</v>
      </c>
      <c r="M1153" s="70" t="s">
        <v>715</v>
      </c>
      <c r="N1153" s="70" t="s">
        <v>1431</v>
      </c>
      <c r="O1153" s="71" t="s">
        <v>1435</v>
      </c>
      <c r="P1153" s="69" t="s">
        <v>44</v>
      </c>
      <c r="Q1153" s="71">
        <v>37.18</v>
      </c>
      <c r="R1153" s="71">
        <v>37.200000000000003</v>
      </c>
      <c r="S1153" s="71">
        <v>37.5</v>
      </c>
      <c r="T1153" s="71">
        <v>37.799999999999997</v>
      </c>
      <c r="U1153" s="71">
        <v>38</v>
      </c>
      <c r="V1153" s="71">
        <v>38.200000000000003</v>
      </c>
      <c r="W1153" s="71">
        <v>38.5</v>
      </c>
      <c r="X1153" s="71" t="s">
        <v>142</v>
      </c>
      <c r="Y1153" s="71" t="s">
        <v>172</v>
      </c>
      <c r="Z1153" s="71" t="s">
        <v>1933</v>
      </c>
      <c r="AA1153" s="72" t="s">
        <v>382</v>
      </c>
      <c r="AB1153" s="71" t="s">
        <v>144</v>
      </c>
      <c r="AC1153" s="71"/>
      <c r="AD1153" s="71" t="s">
        <v>1932</v>
      </c>
      <c r="AE1153" s="69" t="s">
        <v>40</v>
      </c>
    </row>
    <row r="1154" spans="1:31" ht="45" hidden="1">
      <c r="A1154" t="str">
        <f t="shared" si="69"/>
        <v>ICENPG022022</v>
      </c>
      <c r="B1154" t="str">
        <f t="shared" si="70"/>
        <v>ICENPG022023</v>
      </c>
      <c r="C1154" t="str">
        <f t="shared" si="71"/>
        <v>ICENPG022024</v>
      </c>
      <c r="D1154" t="str">
        <f t="shared" si="72"/>
        <v>ICENPG022025</v>
      </c>
      <c r="E1154" t="str">
        <f t="shared" si="72"/>
        <v>ICENPG022026</v>
      </c>
      <c r="F1154" t="str">
        <f t="shared" si="72"/>
        <v>ICENPG022027</v>
      </c>
      <c r="G1154" t="s">
        <v>1932</v>
      </c>
      <c r="H1154" t="s">
        <v>1429</v>
      </c>
      <c r="I1154" s="38" t="str">
        <f>VLOOKUP(J1154,Planilha2!B:C,2,0)</f>
        <v>G02</v>
      </c>
      <c r="J1154" s="70" t="s">
        <v>1560</v>
      </c>
      <c r="K1154" s="70" t="s">
        <v>145</v>
      </c>
      <c r="L1154" s="70"/>
      <c r="M1154" s="70" t="s">
        <v>717</v>
      </c>
      <c r="N1154" s="70" t="s">
        <v>1431</v>
      </c>
      <c r="O1154" s="71" t="s">
        <v>1601</v>
      </c>
      <c r="P1154" s="69" t="s">
        <v>44</v>
      </c>
      <c r="Q1154" s="71">
        <v>15.6</v>
      </c>
      <c r="R1154" s="71">
        <v>15.3</v>
      </c>
      <c r="S1154" s="71">
        <v>15</v>
      </c>
      <c r="T1154" s="71">
        <v>14.7</v>
      </c>
      <c r="U1154" s="71">
        <v>14.4</v>
      </c>
      <c r="V1154" s="71">
        <v>13.8</v>
      </c>
      <c r="W1154" s="71">
        <v>13.5</v>
      </c>
      <c r="X1154" s="71" t="s">
        <v>142</v>
      </c>
      <c r="Y1154" s="71" t="s">
        <v>172</v>
      </c>
      <c r="Z1154" s="71" t="s">
        <v>1933</v>
      </c>
      <c r="AA1154" s="72" t="s">
        <v>382</v>
      </c>
      <c r="AB1154" s="71" t="s">
        <v>144</v>
      </c>
      <c r="AC1154" s="71"/>
      <c r="AD1154" s="71" t="s">
        <v>1932</v>
      </c>
      <c r="AE1154" s="69" t="s">
        <v>40</v>
      </c>
    </row>
    <row r="1155" spans="1:31" ht="45" hidden="1">
      <c r="A1155" t="str">
        <f t="shared" si="69"/>
        <v>ICENPG032022</v>
      </c>
      <c r="B1155" t="str">
        <f t="shared" si="70"/>
        <v>ICENPG032023</v>
      </c>
      <c r="C1155" t="str">
        <f t="shared" si="71"/>
        <v>ICENPG032024</v>
      </c>
      <c r="D1155" t="str">
        <f t="shared" si="72"/>
        <v>ICENPG032025</v>
      </c>
      <c r="E1155" t="str">
        <f t="shared" si="72"/>
        <v>ICENPG032026</v>
      </c>
      <c r="F1155" t="str">
        <f t="shared" si="72"/>
        <v>ICENPG032027</v>
      </c>
      <c r="G1155" t="s">
        <v>1932</v>
      </c>
      <c r="H1155" t="s">
        <v>1429</v>
      </c>
      <c r="I1155" s="38" t="str">
        <f>VLOOKUP(J1155,Planilha2!B:C,2,0)</f>
        <v>G03</v>
      </c>
      <c r="J1155" s="70" t="s">
        <v>1562</v>
      </c>
      <c r="K1155" s="70" t="s">
        <v>165</v>
      </c>
      <c r="L1155" s="73" t="s">
        <v>1439</v>
      </c>
      <c r="M1155" s="70" t="s">
        <v>717</v>
      </c>
      <c r="N1155" s="70" t="s">
        <v>1431</v>
      </c>
      <c r="O1155" s="71" t="s">
        <v>1440</v>
      </c>
      <c r="P1155" s="69" t="s">
        <v>44</v>
      </c>
      <c r="Q1155" s="71">
        <v>11</v>
      </c>
      <c r="R1155" s="71">
        <v>11</v>
      </c>
      <c r="S1155" s="71">
        <v>11</v>
      </c>
      <c r="T1155" s="71">
        <v>11</v>
      </c>
      <c r="U1155" s="71">
        <v>11</v>
      </c>
      <c r="V1155" s="71">
        <v>11</v>
      </c>
      <c r="W1155" s="71">
        <v>11</v>
      </c>
      <c r="X1155" s="71" t="s">
        <v>171</v>
      </c>
      <c r="Y1155" s="71" t="s">
        <v>172</v>
      </c>
      <c r="Z1155" s="71" t="s">
        <v>1933</v>
      </c>
      <c r="AA1155" s="72" t="s">
        <v>382</v>
      </c>
      <c r="AB1155" s="71" t="s">
        <v>144</v>
      </c>
      <c r="AC1155" s="71"/>
      <c r="AD1155" s="71" t="s">
        <v>1932</v>
      </c>
      <c r="AE1155" s="69" t="s">
        <v>40</v>
      </c>
    </row>
    <row r="1156" spans="1:31" ht="45" hidden="1">
      <c r="A1156" t="str">
        <f t="shared" ref="A1156:A1219" si="73">$G1156&amp;$I1156&amp;R$1</f>
        <v>ICENPG042022</v>
      </c>
      <c r="B1156" t="str">
        <f t="shared" ref="B1156:B1219" si="74">$G1156&amp;$I1156&amp;S$1</f>
        <v>ICENPG042023</v>
      </c>
      <c r="C1156" t="str">
        <f t="shared" ref="C1156:C1219" si="75">$G1156&amp;$I1156&amp;T$1</f>
        <v>ICENPG042024</v>
      </c>
      <c r="D1156" t="str">
        <f t="shared" ref="D1156:F1219" si="76">$G1156&amp;$I1156&amp;U$1</f>
        <v>ICENPG042025</v>
      </c>
      <c r="E1156" t="str">
        <f t="shared" si="76"/>
        <v>ICENPG042026</v>
      </c>
      <c r="F1156" t="str">
        <f t="shared" si="76"/>
        <v>ICENPG042027</v>
      </c>
      <c r="G1156" t="s">
        <v>1932</v>
      </c>
      <c r="H1156" t="s">
        <v>1429</v>
      </c>
      <c r="I1156" s="38" t="str">
        <f>VLOOKUP(J1156,Planilha2!B:C,2,0)</f>
        <v>G04</v>
      </c>
      <c r="J1156" s="70" t="s">
        <v>1565</v>
      </c>
      <c r="K1156" s="70" t="s">
        <v>145</v>
      </c>
      <c r="L1156" s="70"/>
      <c r="M1156" s="70" t="s">
        <v>717</v>
      </c>
      <c r="N1156" s="70" t="s">
        <v>1431</v>
      </c>
      <c r="O1156" s="71" t="s">
        <v>1604</v>
      </c>
      <c r="P1156" s="69" t="s">
        <v>44</v>
      </c>
      <c r="Q1156" s="71">
        <v>64.13</v>
      </c>
      <c r="R1156" s="71">
        <v>64</v>
      </c>
      <c r="S1156" s="71">
        <v>63.7</v>
      </c>
      <c r="T1156" s="71">
        <v>63.4</v>
      </c>
      <c r="U1156" s="71">
        <v>63</v>
      </c>
      <c r="V1156" s="71">
        <v>62</v>
      </c>
      <c r="W1156" s="71">
        <v>61</v>
      </c>
      <c r="X1156" s="71" t="s">
        <v>142</v>
      </c>
      <c r="Y1156" s="71" t="s">
        <v>172</v>
      </c>
      <c r="Z1156" s="71" t="s">
        <v>1933</v>
      </c>
      <c r="AA1156" s="72" t="s">
        <v>382</v>
      </c>
      <c r="AB1156" s="71" t="s">
        <v>144</v>
      </c>
      <c r="AC1156" s="71"/>
      <c r="AD1156" s="71" t="s">
        <v>1932</v>
      </c>
      <c r="AE1156" s="69" t="s">
        <v>40</v>
      </c>
    </row>
    <row r="1157" spans="1:31" ht="45" hidden="1">
      <c r="A1157" t="str">
        <f t="shared" si="73"/>
        <v>ICENPG052022</v>
      </c>
      <c r="B1157" t="str">
        <f t="shared" si="74"/>
        <v>ICENPG052023</v>
      </c>
      <c r="C1157" t="str">
        <f t="shared" si="75"/>
        <v>ICENPG052024</v>
      </c>
      <c r="D1157" t="str">
        <f t="shared" si="76"/>
        <v>ICENPG052025</v>
      </c>
      <c r="E1157" t="str">
        <f t="shared" si="76"/>
        <v>ICENPG052026</v>
      </c>
      <c r="F1157" t="str">
        <f t="shared" si="76"/>
        <v>ICENPG052027</v>
      </c>
      <c r="G1157" t="s">
        <v>1932</v>
      </c>
      <c r="H1157" t="s">
        <v>1429</v>
      </c>
      <c r="I1157" s="38" t="str">
        <f>VLOOKUP(J1157,Planilha2!B:C,2,0)</f>
        <v>G05</v>
      </c>
      <c r="J1157" s="70" t="s">
        <v>1567</v>
      </c>
      <c r="K1157" s="70" t="s">
        <v>165</v>
      </c>
      <c r="L1157" s="73" t="s">
        <v>1439</v>
      </c>
      <c r="M1157" s="70" t="s">
        <v>717</v>
      </c>
      <c r="N1157" s="70" t="s">
        <v>1431</v>
      </c>
      <c r="O1157" s="71" t="s">
        <v>1447</v>
      </c>
      <c r="P1157" s="69" t="s">
        <v>44</v>
      </c>
      <c r="Q1157" s="71">
        <v>66.7</v>
      </c>
      <c r="R1157" s="71">
        <v>66</v>
      </c>
      <c r="S1157" s="71">
        <v>65.5</v>
      </c>
      <c r="T1157" s="71">
        <v>65</v>
      </c>
      <c r="U1157" s="71">
        <v>64.5</v>
      </c>
      <c r="V1157" s="71">
        <v>64</v>
      </c>
      <c r="W1157" s="71">
        <v>63.5</v>
      </c>
      <c r="X1157" s="71" t="s">
        <v>142</v>
      </c>
      <c r="Y1157" s="71" t="s">
        <v>172</v>
      </c>
      <c r="Z1157" s="71" t="s">
        <v>1933</v>
      </c>
      <c r="AA1157" s="72" t="s">
        <v>382</v>
      </c>
      <c r="AB1157" s="71" t="s">
        <v>144</v>
      </c>
      <c r="AC1157" s="71"/>
      <c r="AD1157" s="71" t="s">
        <v>1932</v>
      </c>
      <c r="AE1157" s="69" t="s">
        <v>40</v>
      </c>
    </row>
    <row r="1158" spans="1:31" ht="45" hidden="1">
      <c r="A1158" t="str">
        <f t="shared" si="73"/>
        <v>ICENPExcluído2022</v>
      </c>
      <c r="B1158" t="str">
        <f t="shared" si="74"/>
        <v>ICENPExcluído2023</v>
      </c>
      <c r="C1158" t="str">
        <f t="shared" si="75"/>
        <v>ICENPExcluído2024</v>
      </c>
      <c r="D1158" t="str">
        <f t="shared" si="76"/>
        <v>ICENPExcluído2025</v>
      </c>
      <c r="E1158" t="str">
        <f t="shared" si="76"/>
        <v>ICENPExcluído2026</v>
      </c>
      <c r="F1158" t="str">
        <f t="shared" si="76"/>
        <v>ICENPExcluído2027</v>
      </c>
      <c r="G1158" t="s">
        <v>1932</v>
      </c>
      <c r="H1158" t="s">
        <v>1429</v>
      </c>
      <c r="I1158" s="38" t="str">
        <f>VLOOKUP(J1158,Planilha2!B:C,2,0)</f>
        <v>Excluído</v>
      </c>
      <c r="J1158" s="70" t="s">
        <v>1449</v>
      </c>
      <c r="K1158" s="70" t="s">
        <v>165</v>
      </c>
      <c r="L1158" s="70" t="s">
        <v>1450</v>
      </c>
      <c r="M1158" s="70" t="s">
        <v>1451</v>
      </c>
      <c r="N1158" s="70" t="s">
        <v>1452</v>
      </c>
      <c r="O1158" s="71" t="s">
        <v>1934</v>
      </c>
      <c r="P1158" s="69" t="s">
        <v>44</v>
      </c>
      <c r="Q1158" s="71">
        <v>0</v>
      </c>
      <c r="R1158" s="71">
        <v>5</v>
      </c>
      <c r="S1158" s="71">
        <v>5</v>
      </c>
      <c r="T1158" s="71">
        <v>5</v>
      </c>
      <c r="U1158" s="71">
        <v>5</v>
      </c>
      <c r="V1158" s="71">
        <v>5</v>
      </c>
      <c r="W1158" s="71">
        <v>5</v>
      </c>
      <c r="X1158" s="71" t="s">
        <v>142</v>
      </c>
      <c r="Y1158" s="71" t="s">
        <v>172</v>
      </c>
      <c r="Z1158" s="71" t="s">
        <v>1933</v>
      </c>
      <c r="AA1158" s="72" t="s">
        <v>382</v>
      </c>
      <c r="AB1158" s="71" t="s">
        <v>144</v>
      </c>
      <c r="AC1158" s="71"/>
      <c r="AD1158" s="71" t="s">
        <v>1932</v>
      </c>
      <c r="AE1158" s="69" t="s">
        <v>40</v>
      </c>
    </row>
    <row r="1159" spans="1:31" ht="45" hidden="1">
      <c r="A1159" t="str">
        <f t="shared" si="73"/>
        <v>ICENPG062022</v>
      </c>
      <c r="B1159" t="str">
        <f t="shared" si="74"/>
        <v>ICENPG062023</v>
      </c>
      <c r="C1159" t="str">
        <f t="shared" si="75"/>
        <v>ICENPG062024</v>
      </c>
      <c r="D1159" t="str">
        <f t="shared" si="76"/>
        <v>ICENPG062025</v>
      </c>
      <c r="E1159" t="str">
        <f t="shared" si="76"/>
        <v>ICENPG062026</v>
      </c>
      <c r="F1159" t="str">
        <f t="shared" si="76"/>
        <v>ICENPG062027</v>
      </c>
      <c r="G1159" t="s">
        <v>1932</v>
      </c>
      <c r="H1159" t="s">
        <v>1429</v>
      </c>
      <c r="I1159" s="38" t="str">
        <f>VLOOKUP(J1159,Planilha2!B:C,2,0)</f>
        <v>G06</v>
      </c>
      <c r="J1159" s="70" t="s">
        <v>58</v>
      </c>
      <c r="K1159" s="70" t="s">
        <v>145</v>
      </c>
      <c r="L1159" s="70" t="s">
        <v>59</v>
      </c>
      <c r="M1159" s="70" t="s">
        <v>164</v>
      </c>
      <c r="N1159" s="70" t="s">
        <v>1431</v>
      </c>
      <c r="O1159" s="71" t="s">
        <v>1454</v>
      </c>
      <c r="P1159" s="69" t="s">
        <v>44</v>
      </c>
      <c r="Q1159" s="71">
        <v>26.94</v>
      </c>
      <c r="R1159" s="71">
        <v>26.94</v>
      </c>
      <c r="S1159" s="71">
        <v>26.94</v>
      </c>
      <c r="T1159" s="71">
        <v>26.94</v>
      </c>
      <c r="U1159" s="71">
        <v>26.94</v>
      </c>
      <c r="V1159" s="71">
        <v>26.94</v>
      </c>
      <c r="W1159" s="71">
        <v>26.94</v>
      </c>
      <c r="X1159" s="71" t="s">
        <v>171</v>
      </c>
      <c r="Y1159" s="71" t="s">
        <v>172</v>
      </c>
      <c r="Z1159" s="71" t="s">
        <v>1933</v>
      </c>
      <c r="AA1159" s="72" t="s">
        <v>382</v>
      </c>
      <c r="AB1159" s="71" t="s">
        <v>144</v>
      </c>
      <c r="AC1159" s="71"/>
      <c r="AD1159" s="71" t="s">
        <v>1932</v>
      </c>
      <c r="AE1159" s="69" t="s">
        <v>40</v>
      </c>
    </row>
    <row r="1160" spans="1:31" ht="60" hidden="1">
      <c r="A1160" t="str">
        <f t="shared" si="73"/>
        <v>ICENPG082022</v>
      </c>
      <c r="B1160" t="str">
        <f t="shared" si="74"/>
        <v>ICENPG082023</v>
      </c>
      <c r="C1160" t="str">
        <f t="shared" si="75"/>
        <v>ICENPG082024</v>
      </c>
      <c r="D1160" t="str">
        <f t="shared" si="76"/>
        <v>ICENPG082025</v>
      </c>
      <c r="E1160" t="str">
        <f t="shared" si="76"/>
        <v>ICENPG082026</v>
      </c>
      <c r="F1160" t="str">
        <f t="shared" si="76"/>
        <v>ICENPG082027</v>
      </c>
      <c r="G1160" t="s">
        <v>1932</v>
      </c>
      <c r="H1160" t="s">
        <v>1429</v>
      </c>
      <c r="I1160" s="38" t="str">
        <f>VLOOKUP(J1160,Planilha2!B:C,2,0)</f>
        <v>G08</v>
      </c>
      <c r="J1160" s="70" t="s">
        <v>722</v>
      </c>
      <c r="K1160" s="70" t="s">
        <v>145</v>
      </c>
      <c r="L1160" s="70" t="s">
        <v>723</v>
      </c>
      <c r="M1160" s="70" t="s">
        <v>185</v>
      </c>
      <c r="N1160" s="70" t="s">
        <v>1431</v>
      </c>
      <c r="O1160" s="71" t="s">
        <v>1455</v>
      </c>
      <c r="P1160" s="69" t="s">
        <v>44</v>
      </c>
      <c r="Q1160" s="71">
        <v>36.5</v>
      </c>
      <c r="R1160" s="71">
        <v>36.5</v>
      </c>
      <c r="S1160" s="71">
        <v>36.5</v>
      </c>
      <c r="T1160" s="71">
        <v>36.5</v>
      </c>
      <c r="U1160" s="71">
        <v>36.5</v>
      </c>
      <c r="V1160" s="71">
        <v>36.5</v>
      </c>
      <c r="W1160" s="71">
        <v>36.5</v>
      </c>
      <c r="X1160" s="71" t="s">
        <v>142</v>
      </c>
      <c r="Y1160" s="71" t="s">
        <v>172</v>
      </c>
      <c r="Z1160" s="71" t="s">
        <v>1933</v>
      </c>
      <c r="AA1160" s="72" t="s">
        <v>382</v>
      </c>
      <c r="AB1160" s="71" t="s">
        <v>144</v>
      </c>
      <c r="AC1160" s="71"/>
      <c r="AD1160" s="71" t="s">
        <v>1932</v>
      </c>
      <c r="AE1160" s="69" t="s">
        <v>40</v>
      </c>
    </row>
    <row r="1161" spans="1:31" ht="45" hidden="1">
      <c r="A1161" t="str">
        <f t="shared" si="73"/>
        <v>ICENPG152022</v>
      </c>
      <c r="B1161" t="str">
        <f t="shared" si="74"/>
        <v>ICENPG152023</v>
      </c>
      <c r="C1161" t="str">
        <f t="shared" si="75"/>
        <v>ICENPG152024</v>
      </c>
      <c r="D1161" t="str">
        <f t="shared" si="76"/>
        <v>ICENPG152025</v>
      </c>
      <c r="E1161" t="str">
        <f t="shared" si="76"/>
        <v>ICENPG152026</v>
      </c>
      <c r="F1161" t="str">
        <f t="shared" si="76"/>
        <v>ICENPG152027</v>
      </c>
      <c r="G1161" t="s">
        <v>1932</v>
      </c>
      <c r="H1161" t="s">
        <v>1429</v>
      </c>
      <c r="I1161" s="38" t="str">
        <f>VLOOKUP(J1161,Planilha2!B:C,2,0)</f>
        <v>G15</v>
      </c>
      <c r="J1161" s="70" t="s">
        <v>743</v>
      </c>
      <c r="K1161" s="70" t="s">
        <v>145</v>
      </c>
      <c r="L1161" s="70" t="s">
        <v>744</v>
      </c>
      <c r="M1161" s="70" t="s">
        <v>164</v>
      </c>
      <c r="N1161" s="70" t="s">
        <v>1431</v>
      </c>
      <c r="O1161" s="71" t="s">
        <v>1608</v>
      </c>
      <c r="P1161" s="69" t="s">
        <v>44</v>
      </c>
      <c r="Q1161" s="71">
        <v>72</v>
      </c>
      <c r="R1161" s="71">
        <v>100</v>
      </c>
      <c r="S1161" s="71">
        <v>100</v>
      </c>
      <c r="T1161" s="71">
        <v>100</v>
      </c>
      <c r="U1161" s="71">
        <v>100</v>
      </c>
      <c r="V1161" s="71">
        <v>100</v>
      </c>
      <c r="W1161" s="71">
        <v>100</v>
      </c>
      <c r="X1161" s="71" t="s">
        <v>171</v>
      </c>
      <c r="Y1161" s="71" t="s">
        <v>172</v>
      </c>
      <c r="Z1161" s="71" t="s">
        <v>1933</v>
      </c>
      <c r="AA1161" s="72" t="s">
        <v>382</v>
      </c>
      <c r="AB1161" s="71" t="s">
        <v>144</v>
      </c>
      <c r="AC1161" s="71"/>
      <c r="AD1161" s="71" t="s">
        <v>1932</v>
      </c>
      <c r="AE1161" s="69" t="s">
        <v>40</v>
      </c>
    </row>
    <row r="1162" spans="1:31" ht="45" hidden="1">
      <c r="A1162" t="str">
        <f t="shared" si="73"/>
        <v>ICENPG162022</v>
      </c>
      <c r="B1162" t="str">
        <f t="shared" si="74"/>
        <v>ICENPG162023</v>
      </c>
      <c r="C1162" t="str">
        <f t="shared" si="75"/>
        <v>ICENPG162024</v>
      </c>
      <c r="D1162" t="str">
        <f t="shared" si="76"/>
        <v>ICENPG162025</v>
      </c>
      <c r="E1162" t="str">
        <f t="shared" si="76"/>
        <v>ICENPG162026</v>
      </c>
      <c r="F1162" t="str">
        <f t="shared" si="76"/>
        <v>ICENPG162027</v>
      </c>
      <c r="G1162" t="s">
        <v>1932</v>
      </c>
      <c r="H1162" t="s">
        <v>1429</v>
      </c>
      <c r="I1162" s="38" t="str">
        <f>VLOOKUP(J1162,Planilha2!B:C,2,0)</f>
        <v>G16</v>
      </c>
      <c r="J1162" s="70" t="s">
        <v>1457</v>
      </c>
      <c r="K1162" s="70" t="s">
        <v>165</v>
      </c>
      <c r="L1162" s="70" t="s">
        <v>747</v>
      </c>
      <c r="M1162" s="70" t="s">
        <v>164</v>
      </c>
      <c r="N1162" s="70" t="s">
        <v>631</v>
      </c>
      <c r="O1162" s="71"/>
      <c r="P1162" s="69" t="s">
        <v>749</v>
      </c>
      <c r="Q1162" s="71">
        <v>0</v>
      </c>
      <c r="R1162" s="71"/>
      <c r="S1162" s="71"/>
      <c r="T1162" s="71"/>
      <c r="U1162" s="71"/>
      <c r="V1162" s="71"/>
      <c r="W1162" s="71"/>
      <c r="X1162" s="71"/>
      <c r="Y1162" s="71"/>
      <c r="Z1162" s="71"/>
      <c r="AA1162" s="72" t="s">
        <v>382</v>
      </c>
      <c r="AB1162" s="71"/>
      <c r="AC1162" s="71"/>
      <c r="AD1162" s="71"/>
      <c r="AE1162" s="69" t="s">
        <v>40</v>
      </c>
    </row>
    <row r="1163" spans="1:31" ht="45" hidden="1">
      <c r="A1163" t="str">
        <f t="shared" si="73"/>
        <v>ICENPG092022</v>
      </c>
      <c r="B1163" t="str">
        <f t="shared" si="74"/>
        <v>ICENPG092023</v>
      </c>
      <c r="C1163" t="str">
        <f t="shared" si="75"/>
        <v>ICENPG092024</v>
      </c>
      <c r="D1163" t="str">
        <f t="shared" si="76"/>
        <v>ICENPG092025</v>
      </c>
      <c r="E1163" t="str">
        <f t="shared" si="76"/>
        <v>ICENPG092026</v>
      </c>
      <c r="F1163" t="str">
        <f t="shared" si="76"/>
        <v>ICENPG092027</v>
      </c>
      <c r="G1163" t="s">
        <v>1932</v>
      </c>
      <c r="H1163" t="s">
        <v>1429</v>
      </c>
      <c r="I1163" s="38" t="str">
        <f>VLOOKUP(J1163,Planilha2!B:C,2,0)</f>
        <v>G09</v>
      </c>
      <c r="J1163" s="70" t="s">
        <v>1741</v>
      </c>
      <c r="K1163" s="70" t="s">
        <v>145</v>
      </c>
      <c r="L1163" s="70" t="s">
        <v>737</v>
      </c>
      <c r="M1163" s="70" t="s">
        <v>164</v>
      </c>
      <c r="N1163" s="70" t="s">
        <v>631</v>
      </c>
      <c r="O1163" s="71" t="s">
        <v>1608</v>
      </c>
      <c r="P1163" s="69" t="s">
        <v>69</v>
      </c>
      <c r="Q1163" s="71">
        <v>2.71</v>
      </c>
      <c r="R1163" s="71">
        <v>3</v>
      </c>
      <c r="S1163" s="71">
        <v>3</v>
      </c>
      <c r="T1163" s="71">
        <v>3</v>
      </c>
      <c r="U1163" s="71">
        <v>3.5</v>
      </c>
      <c r="V1163" s="71">
        <v>4</v>
      </c>
      <c r="W1163" s="71">
        <v>4</v>
      </c>
      <c r="X1163" s="71" t="s">
        <v>142</v>
      </c>
      <c r="Y1163" s="71" t="s">
        <v>172</v>
      </c>
      <c r="Z1163" s="71" t="s">
        <v>1933</v>
      </c>
      <c r="AA1163" s="72" t="s">
        <v>382</v>
      </c>
      <c r="AB1163" s="71" t="s">
        <v>144</v>
      </c>
      <c r="AC1163" s="71"/>
      <c r="AD1163" s="71" t="s">
        <v>1932</v>
      </c>
      <c r="AE1163" s="69" t="s">
        <v>40</v>
      </c>
    </row>
    <row r="1164" spans="1:31" ht="45" hidden="1">
      <c r="A1164" t="str">
        <f t="shared" si="73"/>
        <v>ICENPG112022</v>
      </c>
      <c r="B1164" t="str">
        <f t="shared" si="74"/>
        <v>ICENPG112023</v>
      </c>
      <c r="C1164" t="str">
        <f t="shared" si="75"/>
        <v>ICENPG112024</v>
      </c>
      <c r="D1164" t="str">
        <f t="shared" si="76"/>
        <v>ICENPG112025</v>
      </c>
      <c r="E1164" t="str">
        <f t="shared" si="76"/>
        <v>ICENPG112026</v>
      </c>
      <c r="F1164" t="str">
        <f t="shared" si="76"/>
        <v>ICENPG112027</v>
      </c>
      <c r="G1164" t="s">
        <v>1932</v>
      </c>
      <c r="H1164" t="s">
        <v>1429</v>
      </c>
      <c r="I1164" s="38" t="str">
        <f>VLOOKUP(J1164,Planilha2!B:C,2,0)</f>
        <v>G11</v>
      </c>
      <c r="J1164" s="70" t="s">
        <v>1742</v>
      </c>
      <c r="K1164" s="70" t="s">
        <v>145</v>
      </c>
      <c r="L1164" s="70" t="s">
        <v>737</v>
      </c>
      <c r="M1164" s="70" t="s">
        <v>164</v>
      </c>
      <c r="N1164" s="70" t="s">
        <v>631</v>
      </c>
      <c r="O1164" s="71" t="s">
        <v>1608</v>
      </c>
      <c r="P1164" s="69" t="s">
        <v>69</v>
      </c>
      <c r="Q1164" s="71">
        <v>3.86</v>
      </c>
      <c r="R1164" s="71">
        <v>4</v>
      </c>
      <c r="S1164" s="71">
        <v>4</v>
      </c>
      <c r="T1164" s="71">
        <v>4</v>
      </c>
      <c r="U1164" s="71">
        <v>4.2</v>
      </c>
      <c r="V1164" s="71">
        <v>4.5</v>
      </c>
      <c r="W1164" s="71">
        <v>4.5</v>
      </c>
      <c r="X1164" s="71" t="s">
        <v>142</v>
      </c>
      <c r="Y1164" s="71" t="s">
        <v>172</v>
      </c>
      <c r="Z1164" s="71" t="s">
        <v>1933</v>
      </c>
      <c r="AA1164" s="72" t="s">
        <v>382</v>
      </c>
      <c r="AB1164" s="71" t="s">
        <v>144</v>
      </c>
      <c r="AC1164" s="71"/>
      <c r="AD1164" s="71" t="s">
        <v>1932</v>
      </c>
      <c r="AE1164" s="69" t="s">
        <v>40</v>
      </c>
    </row>
    <row r="1165" spans="1:31" ht="45" hidden="1">
      <c r="A1165" t="str">
        <f t="shared" si="73"/>
        <v>ICENPG172022</v>
      </c>
      <c r="B1165" t="str">
        <f t="shared" si="74"/>
        <v>ICENPG172023</v>
      </c>
      <c r="C1165" t="str">
        <f t="shared" si="75"/>
        <v>ICENPG172024</v>
      </c>
      <c r="D1165" t="str">
        <f t="shared" si="76"/>
        <v>ICENPG172025</v>
      </c>
      <c r="E1165" t="str">
        <f t="shared" si="76"/>
        <v>ICENPG172026</v>
      </c>
      <c r="F1165" t="str">
        <f t="shared" si="76"/>
        <v>ICENPG172027</v>
      </c>
      <c r="G1165" t="s">
        <v>1932</v>
      </c>
      <c r="H1165" t="s">
        <v>1429</v>
      </c>
      <c r="I1165" s="38" t="str">
        <f>VLOOKUP(J1165,Planilha2!B:C,2,0)</f>
        <v>G17</v>
      </c>
      <c r="J1165" s="70" t="s">
        <v>750</v>
      </c>
      <c r="K1165" s="70" t="s">
        <v>165</v>
      </c>
      <c r="L1165" s="70" t="s">
        <v>751</v>
      </c>
      <c r="M1165" s="70" t="s">
        <v>164</v>
      </c>
      <c r="N1165" s="70" t="s">
        <v>1452</v>
      </c>
      <c r="O1165" s="71"/>
      <c r="P1165" s="69" t="s">
        <v>44</v>
      </c>
      <c r="Q1165" s="71">
        <v>6.5</v>
      </c>
      <c r="R1165" s="71"/>
      <c r="S1165" s="71"/>
      <c r="T1165" s="71"/>
      <c r="U1165" s="71"/>
      <c r="V1165" s="71"/>
      <c r="W1165" s="71"/>
      <c r="X1165" s="71"/>
      <c r="Y1165" s="71"/>
      <c r="Z1165" s="71"/>
      <c r="AA1165" s="72" t="s">
        <v>382</v>
      </c>
      <c r="AB1165" s="71"/>
      <c r="AC1165" s="71"/>
      <c r="AD1165" s="71"/>
      <c r="AE1165" s="69" t="s">
        <v>40</v>
      </c>
    </row>
    <row r="1166" spans="1:31" ht="45">
      <c r="A1166" t="str">
        <f t="shared" si="73"/>
        <v>ICENPEC012022</v>
      </c>
      <c r="B1166" t="str">
        <f t="shared" si="74"/>
        <v>ICENPEC012023</v>
      </c>
      <c r="C1166" t="str">
        <f t="shared" si="75"/>
        <v>ICENPEC012024</v>
      </c>
      <c r="D1166" t="str">
        <f t="shared" si="76"/>
        <v>ICENPEC012025</v>
      </c>
      <c r="E1166" t="str">
        <f t="shared" si="76"/>
        <v>ICENPEC012026</v>
      </c>
      <c r="F1166" t="str">
        <f t="shared" si="76"/>
        <v>ICENPEC012027</v>
      </c>
      <c r="G1166" t="s">
        <v>1932</v>
      </c>
      <c r="H1166" t="s">
        <v>1429</v>
      </c>
      <c r="I1166" s="38" t="str">
        <f>VLOOKUP(J1166,Planilha2!B:C,2,0)</f>
        <v>EC01</v>
      </c>
      <c r="J1166" s="70" t="s">
        <v>378</v>
      </c>
      <c r="K1166" s="70" t="s">
        <v>145</v>
      </c>
      <c r="L1166" s="70" t="s">
        <v>379</v>
      </c>
      <c r="M1166" s="70" t="s">
        <v>381</v>
      </c>
      <c r="N1166" s="70" t="s">
        <v>385</v>
      </c>
      <c r="O1166" s="71" t="s">
        <v>1572</v>
      </c>
      <c r="P1166" s="69" t="s">
        <v>44</v>
      </c>
      <c r="Q1166" s="71">
        <v>63.39</v>
      </c>
      <c r="R1166" s="71">
        <v>70</v>
      </c>
      <c r="S1166" s="71">
        <v>80</v>
      </c>
      <c r="T1166" s="71">
        <v>90</v>
      </c>
      <c r="U1166" s="71">
        <v>100</v>
      </c>
      <c r="V1166" s="71">
        <v>100</v>
      </c>
      <c r="W1166" s="71">
        <v>100</v>
      </c>
      <c r="X1166" s="71" t="s">
        <v>171</v>
      </c>
      <c r="Y1166" s="71" t="s">
        <v>172</v>
      </c>
      <c r="Z1166" s="71" t="s">
        <v>1933</v>
      </c>
      <c r="AA1166" s="72" t="s">
        <v>382</v>
      </c>
      <c r="AB1166" s="71" t="s">
        <v>144</v>
      </c>
      <c r="AC1166" s="71"/>
      <c r="AD1166" s="71" t="s">
        <v>1932</v>
      </c>
      <c r="AE1166" s="69" t="s">
        <v>40</v>
      </c>
    </row>
    <row r="1167" spans="1:31" ht="45" hidden="1">
      <c r="A1167" t="str">
        <f t="shared" si="73"/>
        <v>ICENPExcluído2022</v>
      </c>
      <c r="B1167" t="str">
        <f t="shared" si="74"/>
        <v>ICENPExcluído2023</v>
      </c>
      <c r="C1167" t="str">
        <f t="shared" si="75"/>
        <v>ICENPExcluído2024</v>
      </c>
      <c r="D1167" t="str">
        <f t="shared" si="76"/>
        <v>ICENPExcluído2025</v>
      </c>
      <c r="E1167" t="str">
        <f t="shared" si="76"/>
        <v>ICENPExcluído2026</v>
      </c>
      <c r="F1167" t="str">
        <f t="shared" si="76"/>
        <v>ICENPExcluído2027</v>
      </c>
      <c r="G1167" t="s">
        <v>1932</v>
      </c>
      <c r="H1167" t="s">
        <v>1429</v>
      </c>
      <c r="I1167" s="38" t="str">
        <f>VLOOKUP(J1167,Planilha2!B:C,2,0)</f>
        <v>Excluído</v>
      </c>
      <c r="J1167" s="70" t="s">
        <v>1464</v>
      </c>
      <c r="K1167" s="70" t="s">
        <v>165</v>
      </c>
      <c r="L1167" s="70" t="s">
        <v>1465</v>
      </c>
      <c r="M1167" s="70" t="s">
        <v>164</v>
      </c>
      <c r="N1167" s="70" t="s">
        <v>1452</v>
      </c>
      <c r="O1167" s="71"/>
      <c r="P1167" s="69" t="s">
        <v>44</v>
      </c>
      <c r="Q1167" s="71"/>
      <c r="R1167" s="71"/>
      <c r="S1167" s="71"/>
      <c r="T1167" s="71"/>
      <c r="U1167" s="71"/>
      <c r="V1167" s="71"/>
      <c r="W1167" s="71"/>
      <c r="X1167" s="71"/>
      <c r="Y1167" s="71"/>
      <c r="Z1167" s="71"/>
      <c r="AA1167" s="72" t="s">
        <v>382</v>
      </c>
      <c r="AB1167" s="71"/>
      <c r="AC1167" s="71"/>
      <c r="AD1167" s="71"/>
      <c r="AE1167" s="69" t="s">
        <v>40</v>
      </c>
    </row>
    <row r="1168" spans="1:31" ht="60" hidden="1">
      <c r="A1168" t="str">
        <f t="shared" si="73"/>
        <v>ICENPG192022</v>
      </c>
      <c r="B1168" t="str">
        <f t="shared" si="74"/>
        <v>ICENPG192023</v>
      </c>
      <c r="C1168" t="str">
        <f t="shared" si="75"/>
        <v>ICENPG192024</v>
      </c>
      <c r="D1168" t="str">
        <f t="shared" si="76"/>
        <v>ICENPG192025</v>
      </c>
      <c r="E1168" t="str">
        <f t="shared" si="76"/>
        <v>ICENPG192026</v>
      </c>
      <c r="F1168" t="str">
        <f t="shared" si="76"/>
        <v>ICENPG192027</v>
      </c>
      <c r="G1168" t="s">
        <v>1932</v>
      </c>
      <c r="H1168" t="s">
        <v>1429</v>
      </c>
      <c r="I1168" s="38" t="str">
        <f>VLOOKUP(J1168,Planilha2!B:C,2,0)</f>
        <v>G19</v>
      </c>
      <c r="J1168" s="70" t="s">
        <v>759</v>
      </c>
      <c r="K1168" s="70" t="s">
        <v>165</v>
      </c>
      <c r="L1168" s="70" t="s">
        <v>760</v>
      </c>
      <c r="M1168" s="70" t="s">
        <v>164</v>
      </c>
      <c r="N1168" s="70" t="s">
        <v>1452</v>
      </c>
      <c r="O1168" s="71"/>
      <c r="P1168" s="69" t="s">
        <v>44</v>
      </c>
      <c r="Q1168" s="71"/>
      <c r="R1168" s="71"/>
      <c r="S1168" s="71"/>
      <c r="T1168" s="71"/>
      <c r="U1168" s="71"/>
      <c r="V1168" s="71"/>
      <c r="W1168" s="71"/>
      <c r="X1168" s="71"/>
      <c r="Y1168" s="71"/>
      <c r="Z1168" s="71"/>
      <c r="AA1168" s="72" t="s">
        <v>382</v>
      </c>
      <c r="AB1168" s="71"/>
      <c r="AC1168" s="71"/>
      <c r="AD1168" s="71"/>
      <c r="AE1168" s="69" t="s">
        <v>40</v>
      </c>
    </row>
    <row r="1169" spans="1:31" ht="45" hidden="1">
      <c r="A1169" t="str">
        <f t="shared" si="73"/>
        <v>ICENPG182022</v>
      </c>
      <c r="B1169" t="str">
        <f t="shared" si="74"/>
        <v>ICENPG182023</v>
      </c>
      <c r="C1169" t="str">
        <f t="shared" si="75"/>
        <v>ICENPG182024</v>
      </c>
      <c r="D1169" t="str">
        <f t="shared" si="76"/>
        <v>ICENPG182025</v>
      </c>
      <c r="E1169" t="str">
        <f t="shared" si="76"/>
        <v>ICENPG182026</v>
      </c>
      <c r="F1169" t="str">
        <f t="shared" si="76"/>
        <v>ICENPG182027</v>
      </c>
      <c r="G1169" t="s">
        <v>1932</v>
      </c>
      <c r="H1169" t="s">
        <v>1429</v>
      </c>
      <c r="I1169" s="38" t="str">
        <f>VLOOKUP(J1169,Planilha2!B:C,2,0)</f>
        <v>G18</v>
      </c>
      <c r="J1169" s="70" t="s">
        <v>755</v>
      </c>
      <c r="K1169" s="69" t="s">
        <v>165</v>
      </c>
      <c r="L1169" s="70" t="s">
        <v>1469</v>
      </c>
      <c r="M1169" s="70" t="s">
        <v>164</v>
      </c>
      <c r="N1169" s="70" t="s">
        <v>1452</v>
      </c>
      <c r="O1169" s="69"/>
      <c r="P1169" s="69" t="s">
        <v>994</v>
      </c>
      <c r="Q1169" s="69"/>
      <c r="R1169" s="69"/>
      <c r="S1169" s="69"/>
      <c r="T1169" s="69"/>
      <c r="U1169" s="69"/>
      <c r="V1169" s="69"/>
      <c r="W1169" s="69"/>
      <c r="X1169" s="69"/>
      <c r="Y1169" s="69"/>
      <c r="Z1169" s="69"/>
      <c r="AA1169" s="72" t="s">
        <v>382</v>
      </c>
      <c r="AB1169" s="69"/>
      <c r="AC1169" s="69"/>
      <c r="AD1169" s="69"/>
      <c r="AE1169" s="69" t="s">
        <v>40</v>
      </c>
    </row>
    <row r="1170" spans="1:31" ht="45" hidden="1">
      <c r="A1170" t="str">
        <f t="shared" si="73"/>
        <v>ICENPG202022</v>
      </c>
      <c r="B1170" t="str">
        <f t="shared" si="74"/>
        <v>ICENPG202023</v>
      </c>
      <c r="C1170" t="str">
        <f t="shared" si="75"/>
        <v>ICENPG202024</v>
      </c>
      <c r="D1170" t="str">
        <f t="shared" si="76"/>
        <v>ICENPG202025</v>
      </c>
      <c r="E1170" t="str">
        <f t="shared" si="76"/>
        <v>ICENPG202026</v>
      </c>
      <c r="F1170" t="str">
        <f t="shared" si="76"/>
        <v>ICENPG202027</v>
      </c>
      <c r="G1170" t="s">
        <v>1932</v>
      </c>
      <c r="H1170" t="s">
        <v>1429</v>
      </c>
      <c r="I1170" s="38" t="str">
        <f>VLOOKUP(J1170,Planilha2!B:C,2,0)</f>
        <v>G20</v>
      </c>
      <c r="J1170" s="70" t="s">
        <v>762</v>
      </c>
      <c r="K1170" s="69" t="s">
        <v>165</v>
      </c>
      <c r="L1170" s="70" t="s">
        <v>1473</v>
      </c>
      <c r="M1170" s="70" t="s">
        <v>164</v>
      </c>
      <c r="N1170" s="70" t="s">
        <v>1452</v>
      </c>
      <c r="O1170" s="69"/>
      <c r="P1170" s="69" t="s">
        <v>994</v>
      </c>
      <c r="Q1170" s="69"/>
      <c r="R1170" s="69"/>
      <c r="S1170" s="69"/>
      <c r="T1170" s="69"/>
      <c r="U1170" s="69"/>
      <c r="V1170" s="69"/>
      <c r="W1170" s="69"/>
      <c r="X1170" s="69"/>
      <c r="Y1170" s="69"/>
      <c r="Z1170" s="69"/>
      <c r="AA1170" s="72" t="s">
        <v>382</v>
      </c>
      <c r="AB1170" s="69"/>
      <c r="AC1170" s="69"/>
      <c r="AD1170" s="69"/>
      <c r="AE1170" s="69" t="s">
        <v>40</v>
      </c>
    </row>
    <row r="1171" spans="1:31" ht="45" hidden="1">
      <c r="A1171" t="str">
        <f t="shared" si="73"/>
        <v>ICENPPP022022</v>
      </c>
      <c r="B1171" t="str">
        <f t="shared" si="74"/>
        <v>ICENPPP022023</v>
      </c>
      <c r="C1171" t="str">
        <f t="shared" si="75"/>
        <v>ICENPPP022024</v>
      </c>
      <c r="D1171" t="str">
        <f t="shared" si="76"/>
        <v>ICENPPP022025</v>
      </c>
      <c r="E1171" t="str">
        <f t="shared" si="76"/>
        <v>ICENPPP022026</v>
      </c>
      <c r="F1171" t="str">
        <f t="shared" si="76"/>
        <v>ICENPPP022027</v>
      </c>
      <c r="G1171" t="s">
        <v>1932</v>
      </c>
      <c r="H1171" t="s">
        <v>1476</v>
      </c>
      <c r="I1171" s="38" t="str">
        <f>VLOOKUP(J1171,Planilha2!B:C,2,0)</f>
        <v>PP02</v>
      </c>
      <c r="J1171" s="70" t="s">
        <v>1578</v>
      </c>
      <c r="K1171" s="70" t="s">
        <v>145</v>
      </c>
      <c r="L1171" s="70" t="s">
        <v>1743</v>
      </c>
      <c r="M1171" s="70" t="s">
        <v>1040</v>
      </c>
      <c r="N1171" s="70" t="s">
        <v>1478</v>
      </c>
      <c r="O1171" s="74" t="s">
        <v>1885</v>
      </c>
      <c r="P1171" s="69" t="s">
        <v>69</v>
      </c>
      <c r="Q1171" s="75" t="s">
        <v>1935</v>
      </c>
      <c r="R1171" s="75">
        <v>4</v>
      </c>
      <c r="S1171" s="75">
        <v>4</v>
      </c>
      <c r="T1171" s="75">
        <v>4</v>
      </c>
      <c r="U1171" s="75">
        <v>5</v>
      </c>
      <c r="V1171" s="75">
        <v>5</v>
      </c>
      <c r="W1171" s="75">
        <v>5</v>
      </c>
      <c r="X1171" s="71" t="s">
        <v>142</v>
      </c>
      <c r="Y1171" s="71" t="s">
        <v>172</v>
      </c>
      <c r="Z1171" s="71" t="s">
        <v>1485</v>
      </c>
      <c r="AA1171" s="72" t="s">
        <v>382</v>
      </c>
      <c r="AB1171" s="71" t="s">
        <v>144</v>
      </c>
      <c r="AC1171" s="71" t="s">
        <v>1433</v>
      </c>
      <c r="AD1171" s="71" t="s">
        <v>1932</v>
      </c>
      <c r="AE1171" s="69" t="s">
        <v>1030</v>
      </c>
    </row>
    <row r="1172" spans="1:31" ht="45" hidden="1">
      <c r="A1172" t="str">
        <f t="shared" si="73"/>
        <v>ICENPPP032022</v>
      </c>
      <c r="B1172" t="str">
        <f t="shared" si="74"/>
        <v>ICENPPP032023</v>
      </c>
      <c r="C1172" t="str">
        <f t="shared" si="75"/>
        <v>ICENPPP032024</v>
      </c>
      <c r="D1172" t="str">
        <f t="shared" si="76"/>
        <v>ICENPPP032025</v>
      </c>
      <c r="E1172" t="str">
        <f t="shared" si="76"/>
        <v>ICENPPP032026</v>
      </c>
      <c r="F1172" t="str">
        <f t="shared" si="76"/>
        <v>ICENPPP032027</v>
      </c>
      <c r="G1172" t="s">
        <v>1932</v>
      </c>
      <c r="H1172" t="s">
        <v>1476</v>
      </c>
      <c r="I1172" s="38" t="str">
        <f>VLOOKUP(J1172,Planilha2!B:C,2,0)</f>
        <v>PP03</v>
      </c>
      <c r="J1172" s="70" t="s">
        <v>1579</v>
      </c>
      <c r="K1172" s="70" t="s">
        <v>145</v>
      </c>
      <c r="L1172" s="70" t="s">
        <v>1580</v>
      </c>
      <c r="M1172" s="70" t="s">
        <v>139</v>
      </c>
      <c r="N1172" s="70" t="s">
        <v>1478</v>
      </c>
      <c r="O1172" s="74" t="s">
        <v>1484</v>
      </c>
      <c r="P1172" s="69" t="s">
        <v>309</v>
      </c>
      <c r="Q1172" s="75" t="s">
        <v>1936</v>
      </c>
      <c r="R1172" s="75">
        <v>75</v>
      </c>
      <c r="S1172" s="75">
        <v>80</v>
      </c>
      <c r="T1172" s="75">
        <v>85</v>
      </c>
      <c r="U1172" s="75">
        <v>90</v>
      </c>
      <c r="V1172" s="75">
        <v>90</v>
      </c>
      <c r="W1172" s="75">
        <v>90</v>
      </c>
      <c r="X1172" s="71" t="s">
        <v>142</v>
      </c>
      <c r="Y1172" s="71" t="s">
        <v>172</v>
      </c>
      <c r="Z1172" s="71" t="s">
        <v>1485</v>
      </c>
      <c r="AA1172" s="72" t="s">
        <v>382</v>
      </c>
      <c r="AB1172" s="71" t="s">
        <v>144</v>
      </c>
      <c r="AC1172" s="71" t="s">
        <v>1433</v>
      </c>
      <c r="AD1172" s="71" t="s">
        <v>1932</v>
      </c>
      <c r="AE1172" s="69" t="s">
        <v>1030</v>
      </c>
    </row>
    <row r="1173" spans="1:31" ht="45" hidden="1">
      <c r="A1173" t="str">
        <f t="shared" si="73"/>
        <v>ICENPPP012022</v>
      </c>
      <c r="B1173" t="str">
        <f t="shared" si="74"/>
        <v>ICENPPP012023</v>
      </c>
      <c r="C1173" t="str">
        <f t="shared" si="75"/>
        <v>ICENPPP012024</v>
      </c>
      <c r="D1173" t="str">
        <f t="shared" si="76"/>
        <v>ICENPPP012025</v>
      </c>
      <c r="E1173" t="str">
        <f t="shared" si="76"/>
        <v>ICENPPP012026</v>
      </c>
      <c r="F1173" t="str">
        <f t="shared" si="76"/>
        <v>ICENPPP012027</v>
      </c>
      <c r="G1173" t="s">
        <v>1932</v>
      </c>
      <c r="H1173" t="s">
        <v>1476</v>
      </c>
      <c r="I1173" s="38" t="str">
        <f>VLOOKUP(J1173,Planilha2!B:C,2,0)</f>
        <v>PP01</v>
      </c>
      <c r="J1173" s="70" t="s">
        <v>1937</v>
      </c>
      <c r="K1173" s="70" t="s">
        <v>145</v>
      </c>
      <c r="L1173" s="70" t="s">
        <v>1938</v>
      </c>
      <c r="M1173" s="70" t="s">
        <v>139</v>
      </c>
      <c r="N1173" s="70" t="s">
        <v>1036</v>
      </c>
      <c r="O1173" s="74" t="s">
        <v>1747</v>
      </c>
      <c r="P1173" s="69" t="s">
        <v>994</v>
      </c>
      <c r="Q1173" s="75">
        <v>1</v>
      </c>
      <c r="R1173" s="75">
        <v>1</v>
      </c>
      <c r="S1173" s="75">
        <v>1</v>
      </c>
      <c r="T1173" s="75">
        <v>2</v>
      </c>
      <c r="U1173" s="75">
        <v>2</v>
      </c>
      <c r="V1173" s="75">
        <v>2</v>
      </c>
      <c r="W1173" s="75">
        <v>2</v>
      </c>
      <c r="X1173" s="71" t="s">
        <v>363</v>
      </c>
      <c r="Y1173" s="71" t="s">
        <v>172</v>
      </c>
      <c r="Z1173" s="71" t="s">
        <v>1103</v>
      </c>
      <c r="AA1173" s="72" t="s">
        <v>382</v>
      </c>
      <c r="AB1173" s="71" t="s">
        <v>144</v>
      </c>
      <c r="AC1173" s="71" t="s">
        <v>1433</v>
      </c>
      <c r="AD1173" s="71" t="s">
        <v>1932</v>
      </c>
      <c r="AE1173" s="69" t="s">
        <v>1030</v>
      </c>
    </row>
    <row r="1174" spans="1:31" ht="45" hidden="1">
      <c r="A1174" t="str">
        <f t="shared" si="73"/>
        <v>ICENPExcluído2022</v>
      </c>
      <c r="B1174" t="str">
        <f t="shared" si="74"/>
        <v>ICENPExcluído2023</v>
      </c>
      <c r="C1174" t="str">
        <f t="shared" si="75"/>
        <v>ICENPExcluído2024</v>
      </c>
      <c r="D1174" t="str">
        <f t="shared" si="76"/>
        <v>ICENPExcluído2025</v>
      </c>
      <c r="E1174" t="str">
        <f t="shared" si="76"/>
        <v>ICENPExcluído2026</v>
      </c>
      <c r="F1174" t="str">
        <f t="shared" si="76"/>
        <v>ICENPExcluído2027</v>
      </c>
      <c r="G1174" t="s">
        <v>1932</v>
      </c>
      <c r="H1174" t="s">
        <v>1476</v>
      </c>
      <c r="I1174" s="38" t="str">
        <f>VLOOKUP(J1174,Planilha2!B:C,2,0)</f>
        <v>Excluído</v>
      </c>
      <c r="J1174" s="70" t="s">
        <v>1489</v>
      </c>
      <c r="K1174" s="70" t="s">
        <v>165</v>
      </c>
      <c r="L1174" s="70" t="s">
        <v>1748</v>
      </c>
      <c r="M1174" s="70" t="s">
        <v>139</v>
      </c>
      <c r="N1174" s="70" t="s">
        <v>1036</v>
      </c>
      <c r="O1174" s="74"/>
      <c r="P1174" s="69" t="s">
        <v>1070</v>
      </c>
      <c r="Q1174" s="75"/>
      <c r="R1174" s="75"/>
      <c r="S1174" s="75"/>
      <c r="T1174" s="75"/>
      <c r="U1174" s="75"/>
      <c r="V1174" s="75"/>
      <c r="W1174" s="75"/>
      <c r="X1174" s="71"/>
      <c r="Y1174" s="71"/>
      <c r="Z1174" s="71"/>
      <c r="AA1174" s="72" t="s">
        <v>382</v>
      </c>
      <c r="AB1174" s="71" t="s">
        <v>341</v>
      </c>
      <c r="AC1174" s="71"/>
      <c r="AD1174" s="71"/>
      <c r="AE1174" s="69" t="s">
        <v>1030</v>
      </c>
    </row>
    <row r="1175" spans="1:31" ht="45" hidden="1">
      <c r="A1175" t="str">
        <f t="shared" si="73"/>
        <v>ICENPExcluído2022</v>
      </c>
      <c r="B1175" t="str">
        <f t="shared" si="74"/>
        <v>ICENPExcluído2023</v>
      </c>
      <c r="C1175" t="str">
        <f t="shared" si="75"/>
        <v>ICENPExcluído2024</v>
      </c>
      <c r="D1175" t="str">
        <f t="shared" si="76"/>
        <v>ICENPExcluído2025</v>
      </c>
      <c r="E1175" t="str">
        <f t="shared" si="76"/>
        <v>ICENPExcluído2026</v>
      </c>
      <c r="F1175" t="str">
        <f t="shared" si="76"/>
        <v>ICENPExcluído2027</v>
      </c>
      <c r="G1175" t="s">
        <v>1932</v>
      </c>
      <c r="H1175" t="s">
        <v>1476</v>
      </c>
      <c r="I1175" s="38" t="str">
        <f>VLOOKUP(J1175,Planilha2!B:C,2,0)</f>
        <v>Excluído</v>
      </c>
      <c r="J1175" s="70" t="s">
        <v>1493</v>
      </c>
      <c r="K1175" s="70" t="s">
        <v>165</v>
      </c>
      <c r="L1175" s="70" t="s">
        <v>1749</v>
      </c>
      <c r="M1175" s="70" t="s">
        <v>139</v>
      </c>
      <c r="N1175" s="70" t="s">
        <v>1036</v>
      </c>
      <c r="O1175" s="74"/>
      <c r="P1175" s="69" t="s">
        <v>1070</v>
      </c>
      <c r="Q1175" s="75"/>
      <c r="R1175" s="75"/>
      <c r="S1175" s="75"/>
      <c r="T1175" s="75"/>
      <c r="U1175" s="75"/>
      <c r="V1175" s="75"/>
      <c r="W1175" s="75"/>
      <c r="X1175" s="71"/>
      <c r="Y1175" s="71"/>
      <c r="Z1175" s="71"/>
      <c r="AA1175" s="72" t="s">
        <v>382</v>
      </c>
      <c r="AB1175" s="71"/>
      <c r="AC1175" s="71"/>
      <c r="AD1175" s="71"/>
      <c r="AE1175" s="69" t="s">
        <v>1030</v>
      </c>
    </row>
    <row r="1176" spans="1:31" ht="45" hidden="1">
      <c r="A1176" t="str">
        <f t="shared" si="73"/>
        <v>ICENPPP042022</v>
      </c>
      <c r="B1176" t="str">
        <f t="shared" si="74"/>
        <v>ICENPPP042023</v>
      </c>
      <c r="C1176" t="str">
        <f t="shared" si="75"/>
        <v>ICENPPP042024</v>
      </c>
      <c r="D1176" t="str">
        <f t="shared" si="76"/>
        <v>ICENPPP042025</v>
      </c>
      <c r="E1176" t="str">
        <f t="shared" si="76"/>
        <v>ICENPPP042026</v>
      </c>
      <c r="F1176" t="str">
        <f t="shared" si="76"/>
        <v>ICENPPP042027</v>
      </c>
      <c r="G1176" t="s">
        <v>1932</v>
      </c>
      <c r="H1176" t="s">
        <v>1476</v>
      </c>
      <c r="I1176" s="38" t="str">
        <f>VLOOKUP(J1176,Planilha2!B:C,2,0)</f>
        <v>PP04</v>
      </c>
      <c r="J1176" s="70" t="s">
        <v>1750</v>
      </c>
      <c r="K1176" s="70" t="s">
        <v>165</v>
      </c>
      <c r="L1176" s="70" t="s">
        <v>1751</v>
      </c>
      <c r="M1176" s="70" t="s">
        <v>139</v>
      </c>
      <c r="N1176" s="70" t="s">
        <v>1036</v>
      </c>
      <c r="O1176" s="74" t="s">
        <v>1887</v>
      </c>
      <c r="P1176" s="69" t="s">
        <v>44</v>
      </c>
      <c r="Q1176" s="75">
        <v>0</v>
      </c>
      <c r="R1176" s="75">
        <v>2</v>
      </c>
      <c r="S1176" s="75">
        <v>2</v>
      </c>
      <c r="T1176" s="75">
        <v>2</v>
      </c>
      <c r="U1176" s="75">
        <v>2</v>
      </c>
      <c r="V1176" s="75">
        <v>3</v>
      </c>
      <c r="W1176" s="75">
        <v>5</v>
      </c>
      <c r="X1176" s="71" t="s">
        <v>363</v>
      </c>
      <c r="Y1176" s="71" t="s">
        <v>172</v>
      </c>
      <c r="Z1176" s="71" t="s">
        <v>1103</v>
      </c>
      <c r="AA1176" s="72" t="s">
        <v>382</v>
      </c>
      <c r="AB1176" s="71" t="s">
        <v>144</v>
      </c>
      <c r="AC1176" s="71" t="s">
        <v>1433</v>
      </c>
      <c r="AD1176" s="71" t="s">
        <v>1932</v>
      </c>
      <c r="AE1176" s="69" t="s">
        <v>1030</v>
      </c>
    </row>
    <row r="1177" spans="1:31" ht="45" hidden="1">
      <c r="A1177" t="str">
        <f t="shared" si="73"/>
        <v>ICENPPP082022</v>
      </c>
      <c r="B1177" t="str">
        <f t="shared" si="74"/>
        <v>ICENPPP082023</v>
      </c>
      <c r="C1177" t="str">
        <f t="shared" si="75"/>
        <v>ICENPPP082024</v>
      </c>
      <c r="D1177" t="str">
        <f t="shared" si="76"/>
        <v>ICENPPP082025</v>
      </c>
      <c r="E1177" t="str">
        <f t="shared" si="76"/>
        <v>ICENPPP082026</v>
      </c>
      <c r="F1177" t="str">
        <f t="shared" si="76"/>
        <v>ICENPPP082027</v>
      </c>
      <c r="G1177" t="s">
        <v>1932</v>
      </c>
      <c r="H1177" t="s">
        <v>1476</v>
      </c>
      <c r="I1177" s="38" t="str">
        <f>VLOOKUP(J1177,Planilha2!B:C,2,0)</f>
        <v>PP08</v>
      </c>
      <c r="J1177" s="70" t="s">
        <v>1752</v>
      </c>
      <c r="K1177" s="70" t="s">
        <v>165</v>
      </c>
      <c r="L1177" s="70" t="s">
        <v>1753</v>
      </c>
      <c r="M1177" s="70" t="s">
        <v>381</v>
      </c>
      <c r="N1177" s="70" t="s">
        <v>1501</v>
      </c>
      <c r="O1177" s="74" t="s">
        <v>1877</v>
      </c>
      <c r="P1177" s="69" t="s">
        <v>44</v>
      </c>
      <c r="Q1177" s="75">
        <v>100</v>
      </c>
      <c r="R1177" s="75">
        <v>100</v>
      </c>
      <c r="S1177" s="75">
        <v>100</v>
      </c>
      <c r="T1177" s="75">
        <v>100</v>
      </c>
      <c r="U1177" s="75">
        <v>100</v>
      </c>
      <c r="V1177" s="75">
        <v>100</v>
      </c>
      <c r="W1177" s="75">
        <v>100</v>
      </c>
      <c r="X1177" s="71" t="s">
        <v>171</v>
      </c>
      <c r="Y1177" s="71" t="s">
        <v>172</v>
      </c>
      <c r="Z1177" s="71"/>
      <c r="AA1177" s="72" t="s">
        <v>382</v>
      </c>
      <c r="AB1177" s="71" t="s">
        <v>144</v>
      </c>
      <c r="AC1177" s="71" t="s">
        <v>1433</v>
      </c>
      <c r="AD1177" s="71" t="s">
        <v>1932</v>
      </c>
      <c r="AE1177" s="69" t="s">
        <v>1030</v>
      </c>
    </row>
    <row r="1178" spans="1:31" ht="45" hidden="1">
      <c r="A1178" t="str">
        <f t="shared" si="73"/>
        <v>ICENPPP092022</v>
      </c>
      <c r="B1178" t="str">
        <f t="shared" si="74"/>
        <v>ICENPPP092023</v>
      </c>
      <c r="C1178" t="str">
        <f t="shared" si="75"/>
        <v>ICENPPP092024</v>
      </c>
      <c r="D1178" t="str">
        <f t="shared" si="76"/>
        <v>ICENPPP092025</v>
      </c>
      <c r="E1178" t="str">
        <f t="shared" si="76"/>
        <v>ICENPPP092026</v>
      </c>
      <c r="F1178" t="str">
        <f t="shared" si="76"/>
        <v>ICENPPP092027</v>
      </c>
      <c r="G1178" t="s">
        <v>1932</v>
      </c>
      <c r="H1178" t="s">
        <v>1476</v>
      </c>
      <c r="I1178" s="38" t="str">
        <f>VLOOKUP(J1178,Planilha2!B:C,2,0)</f>
        <v>PP09</v>
      </c>
      <c r="J1178" s="70" t="s">
        <v>1754</v>
      </c>
      <c r="K1178" s="70" t="s">
        <v>145</v>
      </c>
      <c r="L1178" s="70" t="s">
        <v>1755</v>
      </c>
      <c r="M1178" s="70" t="s">
        <v>164</v>
      </c>
      <c r="N1178" s="70" t="s">
        <v>1501</v>
      </c>
      <c r="O1178" s="74" t="s">
        <v>1635</v>
      </c>
      <c r="P1178" s="69" t="s">
        <v>44</v>
      </c>
      <c r="Q1178" s="75">
        <f>11/40*100</f>
        <v>27.500000000000004</v>
      </c>
      <c r="R1178" s="75">
        <v>30</v>
      </c>
      <c r="S1178" s="75">
        <v>35</v>
      </c>
      <c r="T1178" s="75">
        <v>35</v>
      </c>
      <c r="U1178" s="75">
        <v>35</v>
      </c>
      <c r="V1178" s="75">
        <v>35</v>
      </c>
      <c r="W1178" s="75">
        <v>35</v>
      </c>
      <c r="X1178" s="71" t="s">
        <v>171</v>
      </c>
      <c r="Y1178" s="71" t="s">
        <v>172</v>
      </c>
      <c r="Z1178" s="71"/>
      <c r="AA1178" s="72" t="s">
        <v>382</v>
      </c>
      <c r="AB1178" s="71" t="s">
        <v>144</v>
      </c>
      <c r="AC1178" s="71" t="s">
        <v>1433</v>
      </c>
      <c r="AD1178" s="71" t="s">
        <v>1932</v>
      </c>
      <c r="AE1178" s="69" t="s">
        <v>1030</v>
      </c>
    </row>
    <row r="1179" spans="1:31" ht="45" hidden="1">
      <c r="A1179" t="str">
        <f t="shared" si="73"/>
        <v>ICENPPP102022</v>
      </c>
      <c r="B1179" t="str">
        <f t="shared" si="74"/>
        <v>ICENPPP102023</v>
      </c>
      <c r="C1179" t="str">
        <f t="shared" si="75"/>
        <v>ICENPPP102024</v>
      </c>
      <c r="D1179" t="str">
        <f t="shared" si="76"/>
        <v>ICENPPP102025</v>
      </c>
      <c r="E1179" t="str">
        <f t="shared" si="76"/>
        <v>ICENPPP102026</v>
      </c>
      <c r="F1179" t="str">
        <f t="shared" si="76"/>
        <v>ICENPPP102027</v>
      </c>
      <c r="G1179" t="s">
        <v>1932</v>
      </c>
      <c r="H1179" t="s">
        <v>1476</v>
      </c>
      <c r="I1179" s="38" t="str">
        <f>VLOOKUP(J1179,Planilha2!B:C,2,0)</f>
        <v>PP10</v>
      </c>
      <c r="J1179" s="70" t="s">
        <v>1063</v>
      </c>
      <c r="K1179" s="70" t="s">
        <v>145</v>
      </c>
      <c r="L1179" s="70" t="s">
        <v>1508</v>
      </c>
      <c r="M1179" s="70" t="s">
        <v>164</v>
      </c>
      <c r="N1179" s="70" t="s">
        <v>1501</v>
      </c>
      <c r="O1179" s="74"/>
      <c r="P1179" s="69" t="s">
        <v>749</v>
      </c>
      <c r="Q1179" s="75"/>
      <c r="R1179" s="75"/>
      <c r="S1179" s="75"/>
      <c r="T1179" s="75"/>
      <c r="U1179" s="75"/>
      <c r="V1179" s="75"/>
      <c r="W1179" s="75"/>
      <c r="X1179" s="71"/>
      <c r="Y1179" s="71"/>
      <c r="Z1179" s="71"/>
      <c r="AA1179" s="72" t="s">
        <v>382</v>
      </c>
      <c r="AB1179" s="71"/>
      <c r="AC1179" s="71"/>
      <c r="AD1179" s="71"/>
      <c r="AE1179" s="69" t="s">
        <v>1030</v>
      </c>
    </row>
    <row r="1180" spans="1:31" ht="45" hidden="1">
      <c r="A1180" t="str">
        <f t="shared" si="73"/>
        <v>ICENPExcluído2022</v>
      </c>
      <c r="B1180" t="str">
        <f t="shared" si="74"/>
        <v>ICENPExcluído2023</v>
      </c>
      <c r="C1180" t="str">
        <f t="shared" si="75"/>
        <v>ICENPExcluído2024</v>
      </c>
      <c r="D1180" t="str">
        <f t="shared" si="76"/>
        <v>ICENPExcluído2025</v>
      </c>
      <c r="E1180" t="str">
        <f t="shared" si="76"/>
        <v>ICENPExcluído2026</v>
      </c>
      <c r="F1180" t="str">
        <f t="shared" si="76"/>
        <v>ICENPExcluído2027</v>
      </c>
      <c r="G1180" t="s">
        <v>1932</v>
      </c>
      <c r="H1180" t="s">
        <v>1476</v>
      </c>
      <c r="I1180" s="38" t="str">
        <f>VLOOKUP(J1180,Planilha2!B:C,2,0)</f>
        <v>Excluído</v>
      </c>
      <c r="J1180" s="70" t="s">
        <v>1511</v>
      </c>
      <c r="K1180" s="70" t="s">
        <v>165</v>
      </c>
      <c r="L1180" s="70" t="s">
        <v>1512</v>
      </c>
      <c r="M1180" s="70" t="s">
        <v>164</v>
      </c>
      <c r="N1180" s="70" t="s">
        <v>1501</v>
      </c>
      <c r="O1180" s="71"/>
      <c r="P1180" s="69" t="s">
        <v>44</v>
      </c>
      <c r="Q1180" s="71"/>
      <c r="R1180" s="71"/>
      <c r="S1180" s="71"/>
      <c r="T1180" s="71"/>
      <c r="U1180" s="71"/>
      <c r="V1180" s="71"/>
      <c r="W1180" s="71"/>
      <c r="X1180" s="71"/>
      <c r="Y1180" s="71"/>
      <c r="Z1180" s="71"/>
      <c r="AA1180" s="72" t="s">
        <v>382</v>
      </c>
      <c r="AB1180" s="71"/>
      <c r="AC1180" s="71"/>
      <c r="AD1180" s="71"/>
      <c r="AE1180" s="69" t="s">
        <v>1030</v>
      </c>
    </row>
    <row r="1181" spans="1:31" ht="45" hidden="1">
      <c r="A1181" t="str">
        <f t="shared" si="73"/>
        <v>ICENPExcluído2022</v>
      </c>
      <c r="B1181" t="str">
        <f t="shared" si="74"/>
        <v>ICENPExcluído2023</v>
      </c>
      <c r="C1181" t="str">
        <f t="shared" si="75"/>
        <v>ICENPExcluído2024</v>
      </c>
      <c r="D1181" t="str">
        <f t="shared" si="76"/>
        <v>ICENPExcluído2025</v>
      </c>
      <c r="E1181" t="str">
        <f t="shared" si="76"/>
        <v>ICENPExcluído2026</v>
      </c>
      <c r="F1181" t="str">
        <f t="shared" si="76"/>
        <v>ICENPExcluído2027</v>
      </c>
      <c r="G1181" t="s">
        <v>1932</v>
      </c>
      <c r="H1181" t="s">
        <v>1476</v>
      </c>
      <c r="I1181" s="38" t="str">
        <f>VLOOKUP(J1181,Planilha2!B:C,2,0)</f>
        <v>Excluído</v>
      </c>
      <c r="J1181" s="70" t="s">
        <v>1067</v>
      </c>
      <c r="K1181" s="70" t="s">
        <v>145</v>
      </c>
      <c r="L1181" s="70" t="s">
        <v>1068</v>
      </c>
      <c r="M1181" s="70" t="s">
        <v>164</v>
      </c>
      <c r="N1181" s="70" t="s">
        <v>1501</v>
      </c>
      <c r="O1181" s="71" t="s">
        <v>1664</v>
      </c>
      <c r="P1181" s="69" t="s">
        <v>1070</v>
      </c>
      <c r="Q1181" s="71">
        <v>48</v>
      </c>
      <c r="R1181" s="71">
        <v>48</v>
      </c>
      <c r="S1181" s="71">
        <v>48</v>
      </c>
      <c r="T1181" s="71">
        <v>48</v>
      </c>
      <c r="U1181" s="71">
        <v>48</v>
      </c>
      <c r="V1181" s="71">
        <v>48</v>
      </c>
      <c r="W1181" s="71">
        <v>48</v>
      </c>
      <c r="X1181" s="71" t="s">
        <v>142</v>
      </c>
      <c r="Y1181" s="71" t="s">
        <v>172</v>
      </c>
      <c r="Z1181" s="71"/>
      <c r="AA1181" s="72" t="s">
        <v>382</v>
      </c>
      <c r="AB1181" s="71" t="s">
        <v>144</v>
      </c>
      <c r="AC1181" s="71"/>
      <c r="AD1181" s="71" t="s">
        <v>1932</v>
      </c>
      <c r="AE1181" s="69" t="s">
        <v>1030</v>
      </c>
    </row>
    <row r="1182" spans="1:31" ht="45" hidden="1">
      <c r="A1182" t="str">
        <f t="shared" si="73"/>
        <v>ICENPExcluído2022</v>
      </c>
      <c r="B1182" t="str">
        <f t="shared" si="74"/>
        <v>ICENPExcluído2023</v>
      </c>
      <c r="C1182" t="str">
        <f t="shared" si="75"/>
        <v>ICENPExcluído2024</v>
      </c>
      <c r="D1182" t="str">
        <f t="shared" si="76"/>
        <v>ICENPExcluído2025</v>
      </c>
      <c r="E1182" t="str">
        <f t="shared" si="76"/>
        <v>ICENPExcluído2026</v>
      </c>
      <c r="F1182" t="str">
        <f t="shared" si="76"/>
        <v>ICENPExcluído2027</v>
      </c>
      <c r="G1182" t="s">
        <v>1932</v>
      </c>
      <c r="H1182" t="s">
        <v>1476</v>
      </c>
      <c r="I1182" s="38" t="str">
        <f>VLOOKUP(J1182,Planilha2!B:C,2,0)</f>
        <v>Excluído</v>
      </c>
      <c r="J1182" s="70" t="s">
        <v>1075</v>
      </c>
      <c r="K1182" s="70" t="s">
        <v>145</v>
      </c>
      <c r="L1182" s="70" t="s">
        <v>1076</v>
      </c>
      <c r="M1182" s="70" t="s">
        <v>164</v>
      </c>
      <c r="N1182" s="70" t="s">
        <v>1501</v>
      </c>
      <c r="O1182" s="71" t="s">
        <v>1514</v>
      </c>
      <c r="P1182" s="69" t="s">
        <v>1070</v>
      </c>
      <c r="Q1182" s="71">
        <v>35</v>
      </c>
      <c r="R1182" s="71">
        <v>35</v>
      </c>
      <c r="S1182" s="71">
        <v>35</v>
      </c>
      <c r="T1182" s="71">
        <v>35</v>
      </c>
      <c r="U1182" s="71">
        <v>35</v>
      </c>
      <c r="V1182" s="71">
        <v>35</v>
      </c>
      <c r="W1182" s="71">
        <v>35</v>
      </c>
      <c r="X1182" s="71" t="s">
        <v>171</v>
      </c>
      <c r="Y1182" s="71" t="s">
        <v>172</v>
      </c>
      <c r="Z1182" s="71"/>
      <c r="AA1182" s="72" t="s">
        <v>382</v>
      </c>
      <c r="AB1182" s="71" t="s">
        <v>144</v>
      </c>
      <c r="AC1182" s="71"/>
      <c r="AD1182" s="71" t="s">
        <v>1932</v>
      </c>
      <c r="AE1182" s="69" t="s">
        <v>1030</v>
      </c>
    </row>
    <row r="1183" spans="1:31" ht="45" hidden="1">
      <c r="A1183" t="str">
        <f t="shared" si="73"/>
        <v>ICENPExcluído2022</v>
      </c>
      <c r="B1183" t="str">
        <f t="shared" si="74"/>
        <v>ICENPExcluído2023</v>
      </c>
      <c r="C1183" t="str">
        <f t="shared" si="75"/>
        <v>ICENPExcluído2024</v>
      </c>
      <c r="D1183" t="str">
        <f t="shared" si="76"/>
        <v>ICENPExcluído2025</v>
      </c>
      <c r="E1183" t="str">
        <f t="shared" si="76"/>
        <v>ICENPExcluído2026</v>
      </c>
      <c r="F1183" t="str">
        <f t="shared" si="76"/>
        <v>ICENPExcluído2027</v>
      </c>
      <c r="G1183" t="s">
        <v>1932</v>
      </c>
      <c r="H1183" t="s">
        <v>1476</v>
      </c>
      <c r="I1183" s="38" t="str">
        <f>VLOOKUP(J1183,Planilha2!B:C,2,0)</f>
        <v>Excluído</v>
      </c>
      <c r="J1183" s="70" t="s">
        <v>1079</v>
      </c>
      <c r="K1183" s="70" t="s">
        <v>145</v>
      </c>
      <c r="L1183" s="70" t="s">
        <v>1080</v>
      </c>
      <c r="M1183" s="70" t="s">
        <v>164</v>
      </c>
      <c r="N1183" s="70" t="s">
        <v>1501</v>
      </c>
      <c r="O1183" s="71" t="s">
        <v>1515</v>
      </c>
      <c r="P1183" s="69" t="s">
        <v>1082</v>
      </c>
      <c r="Q1183" s="71">
        <v>2</v>
      </c>
      <c r="R1183" s="71">
        <v>2</v>
      </c>
      <c r="S1183" s="71">
        <v>2</v>
      </c>
      <c r="T1183" s="71">
        <v>2</v>
      </c>
      <c r="U1183" s="71">
        <v>2</v>
      </c>
      <c r="V1183" s="71">
        <v>2</v>
      </c>
      <c r="W1183" s="71">
        <v>2</v>
      </c>
      <c r="X1183" s="71" t="s">
        <v>171</v>
      </c>
      <c r="Y1183" s="71" t="s">
        <v>172</v>
      </c>
      <c r="Z1183" s="71"/>
      <c r="AA1183" s="72" t="s">
        <v>382</v>
      </c>
      <c r="AB1183" s="71" t="s">
        <v>144</v>
      </c>
      <c r="AC1183" s="71"/>
      <c r="AD1183" s="71" t="s">
        <v>1932</v>
      </c>
      <c r="AE1183" s="69" t="s">
        <v>1030</v>
      </c>
    </row>
    <row r="1184" spans="1:31" ht="45" hidden="1">
      <c r="A1184" t="str">
        <f t="shared" si="73"/>
        <v>ICENPExcluído2022</v>
      </c>
      <c r="B1184" t="str">
        <f t="shared" si="74"/>
        <v>ICENPExcluído2023</v>
      </c>
      <c r="C1184" t="str">
        <f t="shared" si="75"/>
        <v>ICENPExcluído2024</v>
      </c>
      <c r="D1184" t="str">
        <f t="shared" si="76"/>
        <v>ICENPExcluído2025</v>
      </c>
      <c r="E1184" t="str">
        <f t="shared" si="76"/>
        <v>ICENPExcluído2026</v>
      </c>
      <c r="F1184" t="str">
        <f t="shared" si="76"/>
        <v>ICENPExcluído2027</v>
      </c>
      <c r="G1184" t="s">
        <v>1932</v>
      </c>
      <c r="H1184" t="s">
        <v>1476</v>
      </c>
      <c r="I1184" s="38" t="str">
        <f>VLOOKUP(J1184,Planilha2!B:C,2,0)</f>
        <v>Excluído</v>
      </c>
      <c r="J1184" s="70" t="s">
        <v>1085</v>
      </c>
      <c r="K1184" s="70" t="s">
        <v>145</v>
      </c>
      <c r="L1184" s="70" t="s">
        <v>1086</v>
      </c>
      <c r="M1184" s="70" t="s">
        <v>139</v>
      </c>
      <c r="N1184" s="70" t="s">
        <v>1501</v>
      </c>
      <c r="O1184" s="71" t="s">
        <v>1642</v>
      </c>
      <c r="P1184" s="69" t="s">
        <v>1070</v>
      </c>
      <c r="Q1184" s="71">
        <v>1</v>
      </c>
      <c r="R1184" s="71">
        <v>1</v>
      </c>
      <c r="S1184" s="71">
        <v>1</v>
      </c>
      <c r="T1184" s="71">
        <v>1</v>
      </c>
      <c r="U1184" s="71">
        <v>1</v>
      </c>
      <c r="V1184" s="71">
        <v>1</v>
      </c>
      <c r="W1184" s="71">
        <v>1</v>
      </c>
      <c r="X1184" s="71" t="s">
        <v>171</v>
      </c>
      <c r="Y1184" s="71" t="s">
        <v>172</v>
      </c>
      <c r="Z1184" s="71"/>
      <c r="AA1184" s="72" t="s">
        <v>382</v>
      </c>
      <c r="AB1184" s="71" t="s">
        <v>144</v>
      </c>
      <c r="AC1184" s="71"/>
      <c r="AD1184" s="71" t="s">
        <v>1932</v>
      </c>
      <c r="AE1184" s="69" t="s">
        <v>1030</v>
      </c>
    </row>
    <row r="1185" spans="1:31" ht="45" hidden="1">
      <c r="A1185" t="str">
        <f t="shared" si="73"/>
        <v>ICENPExcluído2022</v>
      </c>
      <c r="B1185" t="str">
        <f t="shared" si="74"/>
        <v>ICENPExcluído2023</v>
      </c>
      <c r="C1185" t="str">
        <f t="shared" si="75"/>
        <v>ICENPExcluído2024</v>
      </c>
      <c r="D1185" t="str">
        <f t="shared" si="76"/>
        <v>ICENPExcluído2025</v>
      </c>
      <c r="E1185" t="str">
        <f t="shared" si="76"/>
        <v>ICENPExcluído2026</v>
      </c>
      <c r="F1185" t="str">
        <f t="shared" si="76"/>
        <v>ICENPExcluído2027</v>
      </c>
      <c r="G1185" t="s">
        <v>1932</v>
      </c>
      <c r="H1185" t="s">
        <v>1476</v>
      </c>
      <c r="I1185" s="38" t="str">
        <f>VLOOKUP(J1185,Planilha2!B:C,2,0)</f>
        <v>Excluído</v>
      </c>
      <c r="J1185" s="70" t="s">
        <v>1090</v>
      </c>
      <c r="K1185" s="70" t="s">
        <v>145</v>
      </c>
      <c r="L1185" s="70" t="s">
        <v>1091</v>
      </c>
      <c r="M1185" s="70" t="s">
        <v>139</v>
      </c>
      <c r="N1185" s="70" t="s">
        <v>1501</v>
      </c>
      <c r="O1185" s="71" t="s">
        <v>1777</v>
      </c>
      <c r="P1185" s="69" t="s">
        <v>1070</v>
      </c>
      <c r="Q1185" s="71">
        <v>27</v>
      </c>
      <c r="R1185" s="71">
        <v>27</v>
      </c>
      <c r="S1185" s="71">
        <v>27</v>
      </c>
      <c r="T1185" s="71">
        <v>27</v>
      </c>
      <c r="U1185" s="71">
        <v>27</v>
      </c>
      <c r="V1185" s="71">
        <v>27</v>
      </c>
      <c r="W1185" s="71">
        <v>27</v>
      </c>
      <c r="X1185" s="71" t="s">
        <v>142</v>
      </c>
      <c r="Y1185" s="71" t="s">
        <v>172</v>
      </c>
      <c r="Z1185" s="71"/>
      <c r="AA1185" s="72" t="s">
        <v>382</v>
      </c>
      <c r="AB1185" s="71" t="s">
        <v>144</v>
      </c>
      <c r="AC1185" s="71"/>
      <c r="AD1185" s="71" t="s">
        <v>1932</v>
      </c>
      <c r="AE1185" s="69" t="s">
        <v>1030</v>
      </c>
    </row>
    <row r="1186" spans="1:31" ht="45" hidden="1">
      <c r="A1186" t="str">
        <f t="shared" si="73"/>
        <v>ICENPExcluído2022</v>
      </c>
      <c r="B1186" t="str">
        <f t="shared" si="74"/>
        <v>ICENPExcluído2023</v>
      </c>
      <c r="C1186" t="str">
        <f t="shared" si="75"/>
        <v>ICENPExcluído2024</v>
      </c>
      <c r="D1186" t="str">
        <f t="shared" si="76"/>
        <v>ICENPExcluído2025</v>
      </c>
      <c r="E1186" t="str">
        <f t="shared" si="76"/>
        <v>ICENPExcluído2026</v>
      </c>
      <c r="F1186" t="str">
        <f t="shared" si="76"/>
        <v>ICENPExcluído2027</v>
      </c>
      <c r="G1186" t="s">
        <v>1932</v>
      </c>
      <c r="H1186" t="s">
        <v>1476</v>
      </c>
      <c r="I1186" s="38" t="str">
        <f>VLOOKUP(J1186,Planilha2!B:C,2,0)</f>
        <v>Excluído</v>
      </c>
      <c r="J1186" s="70" t="s">
        <v>1095</v>
      </c>
      <c r="K1186" s="70" t="s">
        <v>145</v>
      </c>
      <c r="L1186" s="70" t="s">
        <v>1096</v>
      </c>
      <c r="M1186" s="70" t="s">
        <v>139</v>
      </c>
      <c r="N1186" s="70" t="s">
        <v>1501</v>
      </c>
      <c r="O1186" s="71" t="s">
        <v>1646</v>
      </c>
      <c r="P1186" s="69" t="s">
        <v>1070</v>
      </c>
      <c r="Q1186" s="71">
        <v>2</v>
      </c>
      <c r="R1186" s="71">
        <v>2</v>
      </c>
      <c r="S1186" s="71">
        <v>2</v>
      </c>
      <c r="T1186" s="71">
        <v>2</v>
      </c>
      <c r="U1186" s="71">
        <v>2</v>
      </c>
      <c r="V1186" s="71">
        <v>2</v>
      </c>
      <c r="W1186" s="71">
        <v>2</v>
      </c>
      <c r="X1186" s="71" t="s">
        <v>171</v>
      </c>
      <c r="Y1186" s="71" t="s">
        <v>172</v>
      </c>
      <c r="Z1186" s="71"/>
      <c r="AA1186" s="72" t="s">
        <v>382</v>
      </c>
      <c r="AB1186" s="71" t="s">
        <v>144</v>
      </c>
      <c r="AC1186" s="71"/>
      <c r="AD1186" s="71" t="s">
        <v>1932</v>
      </c>
      <c r="AE1186" s="69" t="s">
        <v>1030</v>
      </c>
    </row>
    <row r="1187" spans="1:31" ht="45" hidden="1">
      <c r="A1187" t="str">
        <f t="shared" si="73"/>
        <v>ICENPEC092022</v>
      </c>
      <c r="B1187" t="str">
        <f t="shared" si="74"/>
        <v>ICENPEC092023</v>
      </c>
      <c r="C1187" t="str">
        <f t="shared" si="75"/>
        <v>ICENPEC092024</v>
      </c>
      <c r="D1187" t="str">
        <f t="shared" si="76"/>
        <v>ICENPEC092025</v>
      </c>
      <c r="E1187" t="str">
        <f t="shared" si="76"/>
        <v>ICENPEC092026</v>
      </c>
      <c r="F1187" t="str">
        <f t="shared" si="76"/>
        <v>ICENPEC092027</v>
      </c>
      <c r="G1187" t="s">
        <v>1932</v>
      </c>
      <c r="H1187" t="s">
        <v>1519</v>
      </c>
      <c r="I1187" s="38" t="str">
        <f>VLOOKUP(J1187,Planilha2!B:C,2,0)</f>
        <v>EC09</v>
      </c>
      <c r="J1187" s="76" t="s">
        <v>418</v>
      </c>
      <c r="K1187" s="77" t="s">
        <v>165</v>
      </c>
      <c r="L1187" s="76" t="s">
        <v>419</v>
      </c>
      <c r="M1187" s="76" t="s">
        <v>381</v>
      </c>
      <c r="N1187" s="76" t="s">
        <v>385</v>
      </c>
      <c r="O1187" s="71"/>
      <c r="P1187" s="69" t="s">
        <v>44</v>
      </c>
      <c r="Q1187" s="71">
        <v>85</v>
      </c>
      <c r="R1187" s="71"/>
      <c r="S1187" s="71"/>
      <c r="T1187" s="71"/>
      <c r="U1187" s="71"/>
      <c r="V1187" s="71"/>
      <c r="W1187" s="71"/>
      <c r="X1187" s="71"/>
      <c r="Y1187" s="71"/>
      <c r="Z1187" s="71"/>
      <c r="AA1187" s="72" t="s">
        <v>1523</v>
      </c>
      <c r="AB1187" s="71"/>
      <c r="AC1187" s="71"/>
      <c r="AD1187" s="71"/>
      <c r="AE1187" s="69" t="s">
        <v>377</v>
      </c>
    </row>
    <row r="1188" spans="1:31" ht="45" hidden="1">
      <c r="A1188" t="str">
        <f t="shared" si="73"/>
        <v>ICENPEC102022</v>
      </c>
      <c r="B1188" t="str">
        <f t="shared" si="74"/>
        <v>ICENPEC102023</v>
      </c>
      <c r="C1188" t="str">
        <f t="shared" si="75"/>
        <v>ICENPEC102024</v>
      </c>
      <c r="D1188" t="str">
        <f t="shared" si="76"/>
        <v>ICENPEC102025</v>
      </c>
      <c r="E1188" t="str">
        <f t="shared" si="76"/>
        <v>ICENPEC102026</v>
      </c>
      <c r="F1188" t="str">
        <f t="shared" si="76"/>
        <v>ICENPEC102027</v>
      </c>
      <c r="G1188" t="s">
        <v>1932</v>
      </c>
      <c r="H1188" t="s">
        <v>1519</v>
      </c>
      <c r="I1188" s="38" t="str">
        <f>VLOOKUP(J1188,Planilha2!B:C,2,0)</f>
        <v>EC10</v>
      </c>
      <c r="J1188" s="76" t="s">
        <v>421</v>
      </c>
      <c r="K1188" s="77" t="s">
        <v>165</v>
      </c>
      <c r="L1188" s="76" t="s">
        <v>422</v>
      </c>
      <c r="M1188" s="76" t="s">
        <v>381</v>
      </c>
      <c r="N1188" s="76" t="s">
        <v>385</v>
      </c>
      <c r="O1188" s="71"/>
      <c r="P1188" s="69" t="s">
        <v>44</v>
      </c>
      <c r="Q1188" s="71">
        <v>43.5</v>
      </c>
      <c r="R1188" s="71"/>
      <c r="S1188" s="71"/>
      <c r="T1188" s="71"/>
      <c r="U1188" s="71"/>
      <c r="V1188" s="71"/>
      <c r="W1188" s="71"/>
      <c r="X1188" s="71"/>
      <c r="Y1188" s="71"/>
      <c r="Z1188" s="71"/>
      <c r="AA1188" s="72" t="s">
        <v>1523</v>
      </c>
      <c r="AB1188" s="71"/>
      <c r="AC1188" s="71"/>
      <c r="AD1188" s="71"/>
      <c r="AE1188" s="69" t="s">
        <v>377</v>
      </c>
    </row>
    <row r="1189" spans="1:31" ht="45" hidden="1">
      <c r="A1189" t="str">
        <f t="shared" si="73"/>
        <v>ICENPEC082022</v>
      </c>
      <c r="B1189" t="str">
        <f t="shared" si="74"/>
        <v>ICENPEC082023</v>
      </c>
      <c r="C1189" t="str">
        <f t="shared" si="75"/>
        <v>ICENPEC082024</v>
      </c>
      <c r="D1189" t="str">
        <f t="shared" si="76"/>
        <v>ICENPEC082025</v>
      </c>
      <c r="E1189" t="str">
        <f t="shared" si="76"/>
        <v>ICENPEC082026</v>
      </c>
      <c r="F1189" t="str">
        <f t="shared" si="76"/>
        <v>ICENPEC082027</v>
      </c>
      <c r="G1189" t="s">
        <v>1932</v>
      </c>
      <c r="H1189" t="s">
        <v>1519</v>
      </c>
      <c r="I1189" s="38" t="str">
        <f>VLOOKUP(J1189,Planilha2!B:C,2,0)</f>
        <v>EC08</v>
      </c>
      <c r="J1189" s="76" t="s">
        <v>415</v>
      </c>
      <c r="K1189" s="77" t="s">
        <v>145</v>
      </c>
      <c r="L1189" s="76" t="s">
        <v>1528</v>
      </c>
      <c r="M1189" s="76" t="s">
        <v>381</v>
      </c>
      <c r="N1189" s="76" t="s">
        <v>1529</v>
      </c>
      <c r="O1189" s="71" t="s">
        <v>1588</v>
      </c>
      <c r="P1189" s="69" t="s">
        <v>44</v>
      </c>
      <c r="Q1189" s="71">
        <v>100</v>
      </c>
      <c r="R1189" s="71">
        <v>100</v>
      </c>
      <c r="S1189" s="71">
        <v>100</v>
      </c>
      <c r="T1189" s="71">
        <v>100</v>
      </c>
      <c r="U1189" s="71">
        <v>100</v>
      </c>
      <c r="V1189" s="71">
        <v>100</v>
      </c>
      <c r="W1189" s="71">
        <v>100</v>
      </c>
      <c r="X1189" s="71" t="s">
        <v>171</v>
      </c>
      <c r="Y1189" s="71" t="s">
        <v>172</v>
      </c>
      <c r="Z1189" s="71" t="s">
        <v>1857</v>
      </c>
      <c r="AA1189" s="72" t="s">
        <v>1523</v>
      </c>
      <c r="AB1189" s="71" t="s">
        <v>144</v>
      </c>
      <c r="AC1189" s="71"/>
      <c r="AD1189" s="71" t="s">
        <v>1932</v>
      </c>
      <c r="AE1189" s="69" t="s">
        <v>377</v>
      </c>
    </row>
    <row r="1190" spans="1:31" ht="45" hidden="1">
      <c r="A1190" t="str">
        <f t="shared" si="73"/>
        <v>ICENPEC282022</v>
      </c>
      <c r="B1190" t="str">
        <f t="shared" si="74"/>
        <v>ICENPEC282023</v>
      </c>
      <c r="C1190" t="str">
        <f t="shared" si="75"/>
        <v>ICENPEC282024</v>
      </c>
      <c r="D1190" t="str">
        <f t="shared" si="76"/>
        <v>ICENPEC282025</v>
      </c>
      <c r="E1190" t="str">
        <f t="shared" si="76"/>
        <v>ICENPEC282026</v>
      </c>
      <c r="F1190" t="str">
        <f t="shared" si="76"/>
        <v>ICENPEC282027</v>
      </c>
      <c r="G1190" t="s">
        <v>1932</v>
      </c>
      <c r="H1190" t="s">
        <v>1519</v>
      </c>
      <c r="I1190" s="38" t="str">
        <f>VLOOKUP(J1190,Planilha2!B:C,2,0)</f>
        <v>EC28</v>
      </c>
      <c r="J1190" s="76" t="s">
        <v>503</v>
      </c>
      <c r="K1190" s="77" t="s">
        <v>165</v>
      </c>
      <c r="L1190" s="76" t="s">
        <v>504</v>
      </c>
      <c r="M1190" s="76" t="s">
        <v>381</v>
      </c>
      <c r="N1190" s="76" t="s">
        <v>1530</v>
      </c>
      <c r="O1190" s="71"/>
      <c r="P1190" s="69" t="s">
        <v>44</v>
      </c>
      <c r="Q1190" s="71"/>
      <c r="R1190" s="71"/>
      <c r="S1190" s="71"/>
      <c r="T1190" s="71"/>
      <c r="U1190" s="71"/>
      <c r="V1190" s="71"/>
      <c r="W1190" s="71"/>
      <c r="X1190" s="71"/>
      <c r="Y1190" s="71"/>
      <c r="Z1190" s="71"/>
      <c r="AA1190" s="72" t="s">
        <v>1523</v>
      </c>
      <c r="AB1190" s="71"/>
      <c r="AC1190" s="71"/>
      <c r="AD1190" s="71"/>
      <c r="AE1190" s="69" t="s">
        <v>377</v>
      </c>
    </row>
    <row r="1191" spans="1:31" ht="45" hidden="1">
      <c r="A1191" t="str">
        <f t="shared" si="73"/>
        <v>ICENPEC052022</v>
      </c>
      <c r="B1191" t="str">
        <f t="shared" si="74"/>
        <v>ICENPEC052023</v>
      </c>
      <c r="C1191" t="str">
        <f t="shared" si="75"/>
        <v>ICENPEC052024</v>
      </c>
      <c r="D1191" t="str">
        <f t="shared" si="76"/>
        <v>ICENPEC052025</v>
      </c>
      <c r="E1191" t="str">
        <f t="shared" si="76"/>
        <v>ICENPEC052026</v>
      </c>
      <c r="F1191" t="str">
        <f t="shared" si="76"/>
        <v>ICENPEC052027</v>
      </c>
      <c r="G1191" t="s">
        <v>1932</v>
      </c>
      <c r="H1191" t="s">
        <v>1519</v>
      </c>
      <c r="I1191" s="38" t="str">
        <f>VLOOKUP(J1191,Planilha2!B:C,2,0)</f>
        <v>EC05</v>
      </c>
      <c r="J1191" s="70" t="s">
        <v>403</v>
      </c>
      <c r="K1191" s="77" t="s">
        <v>165</v>
      </c>
      <c r="L1191" s="70" t="s">
        <v>404</v>
      </c>
      <c r="M1191" s="70" t="s">
        <v>164</v>
      </c>
      <c r="N1191" s="70" t="s">
        <v>1529</v>
      </c>
      <c r="O1191" s="71"/>
      <c r="P1191" s="69" t="s">
        <v>309</v>
      </c>
      <c r="Q1191" s="71"/>
      <c r="R1191" s="71"/>
      <c r="S1191" s="71"/>
      <c r="T1191" s="71"/>
      <c r="U1191" s="71"/>
      <c r="V1191" s="71"/>
      <c r="W1191" s="71"/>
      <c r="X1191" s="71"/>
      <c r="Y1191" s="71"/>
      <c r="Z1191" s="71"/>
      <c r="AA1191" s="72" t="s">
        <v>1523</v>
      </c>
      <c r="AB1191" s="71"/>
      <c r="AC1191" s="71"/>
      <c r="AD1191" s="71"/>
      <c r="AE1191" s="69" t="s">
        <v>377</v>
      </c>
    </row>
    <row r="1192" spans="1:31" ht="45" hidden="1">
      <c r="A1192" t="str">
        <f t="shared" si="73"/>
        <v>ICENPEC072022</v>
      </c>
      <c r="B1192" t="str">
        <f t="shared" si="74"/>
        <v>ICENPEC072023</v>
      </c>
      <c r="C1192" t="str">
        <f t="shared" si="75"/>
        <v>ICENPEC072024</v>
      </c>
      <c r="D1192" t="str">
        <f t="shared" si="76"/>
        <v>ICENPEC072025</v>
      </c>
      <c r="E1192" t="str">
        <f t="shared" si="76"/>
        <v>ICENPEC072026</v>
      </c>
      <c r="F1192" t="str">
        <f t="shared" si="76"/>
        <v>ICENPEC072027</v>
      </c>
      <c r="G1192" t="s">
        <v>1932</v>
      </c>
      <c r="H1192" t="s">
        <v>1519</v>
      </c>
      <c r="I1192" s="38" t="str">
        <f>VLOOKUP(J1192,Planilha2!B:C,2,0)</f>
        <v>EC07</v>
      </c>
      <c r="J1192" s="76" t="s">
        <v>1534</v>
      </c>
      <c r="K1192" s="77" t="s">
        <v>165</v>
      </c>
      <c r="L1192" s="76" t="s">
        <v>1535</v>
      </c>
      <c r="M1192" s="76" t="s">
        <v>381</v>
      </c>
      <c r="N1192" s="76" t="s">
        <v>1529</v>
      </c>
      <c r="O1192" s="71"/>
      <c r="P1192" s="69" t="s">
        <v>44</v>
      </c>
      <c r="Q1192" s="71"/>
      <c r="R1192" s="71"/>
      <c r="S1192" s="71"/>
      <c r="T1192" s="71"/>
      <c r="U1192" s="71"/>
      <c r="V1192" s="71"/>
      <c r="W1192" s="71"/>
      <c r="X1192" s="71"/>
      <c r="Y1192" s="71"/>
      <c r="Z1192" s="71"/>
      <c r="AA1192" s="72" t="s">
        <v>1523</v>
      </c>
      <c r="AB1192" s="71"/>
      <c r="AC1192" s="71"/>
      <c r="AD1192" s="71"/>
      <c r="AE1192" s="69" t="s">
        <v>377</v>
      </c>
    </row>
    <row r="1193" spans="1:31" ht="45" hidden="1">
      <c r="A1193" t="str">
        <f t="shared" si="73"/>
        <v>ICENPEC332022</v>
      </c>
      <c r="B1193" t="str">
        <f t="shared" si="74"/>
        <v>ICENPEC332023</v>
      </c>
      <c r="C1193" t="str">
        <f t="shared" si="75"/>
        <v>ICENPEC332024</v>
      </c>
      <c r="D1193" t="str">
        <f t="shared" si="76"/>
        <v>ICENPEC332025</v>
      </c>
      <c r="E1193" t="str">
        <f t="shared" si="76"/>
        <v>ICENPEC332026</v>
      </c>
      <c r="F1193" t="str">
        <f t="shared" si="76"/>
        <v>ICENPEC332027</v>
      </c>
      <c r="G1193" t="s">
        <v>1932</v>
      </c>
      <c r="H1193" t="s">
        <v>1519</v>
      </c>
      <c r="I1193" s="38" t="str">
        <f>VLOOKUP(J1193,Planilha2!B:C,2,0)</f>
        <v>EC33</v>
      </c>
      <c r="J1193" s="76" t="s">
        <v>527</v>
      </c>
      <c r="K1193" s="77" t="s">
        <v>165</v>
      </c>
      <c r="L1193" s="76" t="s">
        <v>528</v>
      </c>
      <c r="M1193" s="77" t="s">
        <v>164</v>
      </c>
      <c r="N1193" s="76" t="s">
        <v>1529</v>
      </c>
      <c r="O1193" s="71"/>
      <c r="P1193" s="69" t="s">
        <v>530</v>
      </c>
      <c r="Q1193" s="71"/>
      <c r="R1193" s="71"/>
      <c r="S1193" s="71"/>
      <c r="T1193" s="71"/>
      <c r="U1193" s="71"/>
      <c r="V1193" s="71"/>
      <c r="W1193" s="71"/>
      <c r="X1193" s="71"/>
      <c r="Y1193" s="71"/>
      <c r="Z1193" s="71"/>
      <c r="AA1193" s="72" t="s">
        <v>1523</v>
      </c>
      <c r="AB1193" s="71"/>
      <c r="AC1193" s="71"/>
      <c r="AD1193" s="71"/>
      <c r="AE1193" s="69" t="s">
        <v>377</v>
      </c>
    </row>
    <row r="1194" spans="1:31" ht="45" hidden="1">
      <c r="A1194" t="str">
        <f t="shared" si="73"/>
        <v>ICENPGP012022</v>
      </c>
      <c r="B1194" t="str">
        <f t="shared" si="74"/>
        <v>ICENPGP012023</v>
      </c>
      <c r="C1194" t="str">
        <f t="shared" si="75"/>
        <v>ICENPGP012024</v>
      </c>
      <c r="D1194" t="str">
        <f t="shared" si="76"/>
        <v>ICENPGP012025</v>
      </c>
      <c r="E1194" t="str">
        <f t="shared" si="76"/>
        <v>ICENPGP012026</v>
      </c>
      <c r="F1194" t="str">
        <f t="shared" si="76"/>
        <v>ICENPGP012027</v>
      </c>
      <c r="G1194" t="s">
        <v>1932</v>
      </c>
      <c r="H1194" t="s">
        <v>1536</v>
      </c>
      <c r="I1194" s="38" t="str">
        <f>VLOOKUP(J1194,Planilha2!B:C,2,0)</f>
        <v>GP01</v>
      </c>
      <c r="J1194" s="69" t="s">
        <v>552</v>
      </c>
      <c r="K1194" s="69" t="s">
        <v>145</v>
      </c>
      <c r="L1194" s="69" t="s">
        <v>1537</v>
      </c>
      <c r="M1194" s="70" t="s">
        <v>139</v>
      </c>
      <c r="N1194" s="78" t="s">
        <v>558</v>
      </c>
      <c r="O1194" s="71" t="s">
        <v>1538</v>
      </c>
      <c r="P1194" s="69" t="s">
        <v>44</v>
      </c>
      <c r="Q1194" s="71">
        <v>16.05</v>
      </c>
      <c r="R1194" s="71">
        <v>17</v>
      </c>
      <c r="S1194" s="71">
        <v>17.5</v>
      </c>
      <c r="T1194" s="71">
        <v>18</v>
      </c>
      <c r="U1194" s="71">
        <v>18.5</v>
      </c>
      <c r="V1194" s="71">
        <v>19</v>
      </c>
      <c r="W1194" s="71">
        <v>19.5</v>
      </c>
      <c r="X1194" s="71" t="s">
        <v>142</v>
      </c>
      <c r="Y1194" s="71" t="s">
        <v>172</v>
      </c>
      <c r="Z1194" s="71" t="s">
        <v>1471</v>
      </c>
      <c r="AA1194" s="69" t="s">
        <v>555</v>
      </c>
      <c r="AB1194" s="71" t="s">
        <v>144</v>
      </c>
      <c r="AC1194" s="71"/>
      <c r="AD1194" s="71" t="s">
        <v>1939</v>
      </c>
      <c r="AE1194" s="69" t="s">
        <v>551</v>
      </c>
    </row>
    <row r="1195" spans="1:31" ht="45" hidden="1">
      <c r="A1195" t="str">
        <f t="shared" si="73"/>
        <v>ICENPGP022022</v>
      </c>
      <c r="B1195" t="str">
        <f t="shared" si="74"/>
        <v>ICENPGP022023</v>
      </c>
      <c r="C1195" t="str">
        <f t="shared" si="75"/>
        <v>ICENPGP022024</v>
      </c>
      <c r="D1195" t="str">
        <f t="shared" si="76"/>
        <v>ICENPGP022025</v>
      </c>
      <c r="E1195" t="str">
        <f t="shared" si="76"/>
        <v>ICENPGP022026</v>
      </c>
      <c r="F1195" t="str">
        <f t="shared" si="76"/>
        <v>ICENPGP022027</v>
      </c>
      <c r="G1195" t="s">
        <v>1932</v>
      </c>
      <c r="H1195" t="s">
        <v>1536</v>
      </c>
      <c r="I1195" s="38" t="str">
        <f>VLOOKUP(J1195,Planilha2!B:C,2,0)</f>
        <v>GP02</v>
      </c>
      <c r="J1195" s="69" t="s">
        <v>560</v>
      </c>
      <c r="K1195" s="69" t="s">
        <v>165</v>
      </c>
      <c r="L1195" s="69" t="s">
        <v>1539</v>
      </c>
      <c r="M1195" s="70" t="s">
        <v>139</v>
      </c>
      <c r="N1195" s="78" t="s">
        <v>558</v>
      </c>
      <c r="O1195" s="71" t="s">
        <v>1654</v>
      </c>
      <c r="P1195" s="69" t="s">
        <v>44</v>
      </c>
      <c r="Q1195" s="71">
        <v>95.06</v>
      </c>
      <c r="R1195" s="152">
        <v>95.06</v>
      </c>
      <c r="S1195" s="152">
        <v>95.06</v>
      </c>
      <c r="T1195" s="152">
        <v>95.06</v>
      </c>
      <c r="U1195" s="152">
        <v>95.06</v>
      </c>
      <c r="V1195" s="152">
        <v>95.06</v>
      </c>
      <c r="W1195" s="152">
        <v>95.06</v>
      </c>
      <c r="X1195" s="71" t="s">
        <v>171</v>
      </c>
      <c r="Y1195" s="71" t="s">
        <v>195</v>
      </c>
      <c r="Z1195" s="71" t="s">
        <v>1471</v>
      </c>
      <c r="AA1195" s="69" t="s">
        <v>563</v>
      </c>
      <c r="AB1195" s="71" t="s">
        <v>341</v>
      </c>
      <c r="AC1195" s="71"/>
      <c r="AD1195" s="71" t="s">
        <v>1939</v>
      </c>
      <c r="AE1195" s="69" t="s">
        <v>551</v>
      </c>
    </row>
    <row r="1196" spans="1:31" ht="45" hidden="1">
      <c r="A1196" t="str">
        <f t="shared" si="73"/>
        <v>ICENPGP032022</v>
      </c>
      <c r="B1196" t="str">
        <f t="shared" si="74"/>
        <v>ICENPGP032023</v>
      </c>
      <c r="C1196" t="str">
        <f t="shared" si="75"/>
        <v>ICENPGP032024</v>
      </c>
      <c r="D1196" t="str">
        <f t="shared" si="76"/>
        <v>ICENPGP032025</v>
      </c>
      <c r="E1196" t="str">
        <f t="shared" si="76"/>
        <v>ICENPGP032026</v>
      </c>
      <c r="F1196" t="str">
        <f t="shared" si="76"/>
        <v>ICENPGP032027</v>
      </c>
      <c r="G1196" t="s">
        <v>1932</v>
      </c>
      <c r="H1196" t="s">
        <v>1536</v>
      </c>
      <c r="I1196" s="38" t="str">
        <f>VLOOKUP(J1196,Planilha2!B:C,2,0)</f>
        <v>GP03</v>
      </c>
      <c r="J1196" s="69" t="s">
        <v>567</v>
      </c>
      <c r="K1196" s="69" t="s">
        <v>145</v>
      </c>
      <c r="L1196" s="69"/>
      <c r="M1196" s="70" t="s">
        <v>139</v>
      </c>
      <c r="N1196" s="78" t="s">
        <v>558</v>
      </c>
      <c r="O1196" s="71" t="s">
        <v>1540</v>
      </c>
      <c r="P1196" s="69" t="s">
        <v>569</v>
      </c>
      <c r="Q1196" s="71">
        <v>66</v>
      </c>
      <c r="R1196" s="71">
        <v>66</v>
      </c>
      <c r="S1196" s="71">
        <v>66</v>
      </c>
      <c r="T1196" s="71">
        <v>66</v>
      </c>
      <c r="U1196" s="71">
        <v>66</v>
      </c>
      <c r="V1196" s="71">
        <v>66</v>
      </c>
      <c r="W1196" s="71">
        <v>66</v>
      </c>
      <c r="X1196" s="71" t="s">
        <v>171</v>
      </c>
      <c r="Y1196" s="71" t="s">
        <v>172</v>
      </c>
      <c r="Z1196" s="71" t="s">
        <v>1471</v>
      </c>
      <c r="AA1196" s="70" t="s">
        <v>570</v>
      </c>
      <c r="AB1196" s="71" t="s">
        <v>144</v>
      </c>
      <c r="AC1196" s="71"/>
      <c r="AD1196" s="71" t="s">
        <v>1939</v>
      </c>
      <c r="AE1196" s="69" t="s">
        <v>551</v>
      </c>
    </row>
    <row r="1197" spans="1:31" ht="45" hidden="1">
      <c r="A1197" t="str">
        <f t="shared" si="73"/>
        <v>ICENPGP042022</v>
      </c>
      <c r="B1197" t="str">
        <f t="shared" si="74"/>
        <v>ICENPGP042023</v>
      </c>
      <c r="C1197" t="str">
        <f t="shared" si="75"/>
        <v>ICENPGP042024</v>
      </c>
      <c r="D1197" t="str">
        <f t="shared" si="76"/>
        <v>ICENPGP042025</v>
      </c>
      <c r="E1197" t="str">
        <f t="shared" si="76"/>
        <v>ICENPGP042026</v>
      </c>
      <c r="F1197" t="str">
        <f t="shared" si="76"/>
        <v>ICENPGP042027</v>
      </c>
      <c r="G1197" t="s">
        <v>1932</v>
      </c>
      <c r="H1197" t="s">
        <v>1536</v>
      </c>
      <c r="I1197" s="38" t="str">
        <f>VLOOKUP(J1197,Planilha2!B:C,2,0)</f>
        <v>GP04</v>
      </c>
      <c r="J1197" s="69" t="s">
        <v>574</v>
      </c>
      <c r="K1197" s="69" t="s">
        <v>165</v>
      </c>
      <c r="L1197" s="69"/>
      <c r="M1197" s="78" t="s">
        <v>164</v>
      </c>
      <c r="N1197" s="78" t="s">
        <v>558</v>
      </c>
      <c r="O1197" s="71"/>
      <c r="P1197" s="69" t="s">
        <v>44</v>
      </c>
      <c r="Q1197" s="71"/>
      <c r="R1197" s="71"/>
      <c r="S1197" s="71"/>
      <c r="T1197" s="71"/>
      <c r="U1197" s="71"/>
      <c r="V1197" s="71"/>
      <c r="W1197" s="71"/>
      <c r="X1197" s="71"/>
      <c r="Y1197" s="71"/>
      <c r="Z1197" s="71"/>
      <c r="AA1197" s="69" t="s">
        <v>1541</v>
      </c>
      <c r="AB1197" s="71"/>
      <c r="AC1197" s="71"/>
      <c r="AD1197" s="71"/>
      <c r="AE1197" s="69" t="s">
        <v>551</v>
      </c>
    </row>
    <row r="1198" spans="1:31" ht="45" hidden="1">
      <c r="A1198" t="str">
        <f t="shared" si="73"/>
        <v>ICENPGP052022</v>
      </c>
      <c r="B1198" t="str">
        <f t="shared" si="74"/>
        <v>ICENPGP052023</v>
      </c>
      <c r="C1198" t="str">
        <f t="shared" si="75"/>
        <v>ICENPGP052024</v>
      </c>
      <c r="D1198" t="str">
        <f t="shared" si="76"/>
        <v>ICENPGP052025</v>
      </c>
      <c r="E1198" t="str">
        <f t="shared" si="76"/>
        <v>ICENPGP052026</v>
      </c>
      <c r="F1198" t="str">
        <f t="shared" si="76"/>
        <v>ICENPGP052027</v>
      </c>
      <c r="G1198" t="s">
        <v>1932</v>
      </c>
      <c r="H1198" t="s">
        <v>1536</v>
      </c>
      <c r="I1198" s="38" t="str">
        <f>VLOOKUP(J1198,Planilha2!B:C,2,0)</f>
        <v>GP05</v>
      </c>
      <c r="J1198" s="69" t="s">
        <v>577</v>
      </c>
      <c r="K1198" s="69" t="s">
        <v>165</v>
      </c>
      <c r="L1198" s="69"/>
      <c r="M1198" s="78" t="s">
        <v>164</v>
      </c>
      <c r="N1198" s="78" t="s">
        <v>558</v>
      </c>
      <c r="O1198" s="71"/>
      <c r="P1198" s="69" t="s">
        <v>44</v>
      </c>
      <c r="Q1198" s="71"/>
      <c r="R1198" s="71"/>
      <c r="S1198" s="71"/>
      <c r="T1198" s="71"/>
      <c r="U1198" s="71"/>
      <c r="V1198" s="71"/>
      <c r="W1198" s="71"/>
      <c r="X1198" s="71"/>
      <c r="Y1198" s="71"/>
      <c r="Z1198" s="71"/>
      <c r="AA1198" s="69" t="s">
        <v>1542</v>
      </c>
      <c r="AB1198" s="71"/>
      <c r="AC1198" s="71"/>
      <c r="AD1198" s="71"/>
      <c r="AE1198" s="69" t="s">
        <v>551</v>
      </c>
    </row>
    <row r="1199" spans="1:31" ht="45" hidden="1">
      <c r="A1199" t="str">
        <f t="shared" si="73"/>
        <v>ICENPGP062022</v>
      </c>
      <c r="B1199" t="str">
        <f t="shared" si="74"/>
        <v>ICENPGP062023</v>
      </c>
      <c r="C1199" t="str">
        <f t="shared" si="75"/>
        <v>ICENPGP062024</v>
      </c>
      <c r="D1199" t="str">
        <f t="shared" si="76"/>
        <v>ICENPGP062025</v>
      </c>
      <c r="E1199" t="str">
        <f t="shared" si="76"/>
        <v>ICENPGP062026</v>
      </c>
      <c r="F1199" t="str">
        <f t="shared" si="76"/>
        <v>ICENPGP062027</v>
      </c>
      <c r="G1199" t="s">
        <v>1932</v>
      </c>
      <c r="H1199" t="s">
        <v>1536</v>
      </c>
      <c r="I1199" s="38" t="str">
        <f>VLOOKUP(J1199,Planilha2!B:C,2,0)</f>
        <v>GP06</v>
      </c>
      <c r="J1199" s="69" t="s">
        <v>579</v>
      </c>
      <c r="K1199" s="69" t="s">
        <v>165</v>
      </c>
      <c r="L1199" s="69"/>
      <c r="M1199" s="78" t="s">
        <v>164</v>
      </c>
      <c r="N1199" s="78" t="s">
        <v>558</v>
      </c>
      <c r="O1199" s="71" t="s">
        <v>1666</v>
      </c>
      <c r="P1199" s="69" t="s">
        <v>44</v>
      </c>
      <c r="Q1199" s="71">
        <v>4.79</v>
      </c>
      <c r="R1199" s="71">
        <v>4.79</v>
      </c>
      <c r="S1199" s="71">
        <v>4.79</v>
      </c>
      <c r="T1199" s="71">
        <v>4.79</v>
      </c>
      <c r="U1199" s="71">
        <v>4.79</v>
      </c>
      <c r="V1199" s="71">
        <v>4.79</v>
      </c>
      <c r="W1199" s="71">
        <v>4.79</v>
      </c>
      <c r="X1199" s="71" t="s">
        <v>171</v>
      </c>
      <c r="Y1199" s="71" t="s">
        <v>172</v>
      </c>
      <c r="Z1199" s="71" t="s">
        <v>1471</v>
      </c>
      <c r="AA1199" s="69" t="s">
        <v>555</v>
      </c>
      <c r="AB1199" s="71" t="s">
        <v>144</v>
      </c>
      <c r="AC1199" s="71"/>
      <c r="AD1199" s="71" t="s">
        <v>1939</v>
      </c>
      <c r="AE1199" s="69" t="s">
        <v>551</v>
      </c>
    </row>
    <row r="1200" spans="1:31" ht="45" hidden="1">
      <c r="A1200" t="str">
        <f t="shared" si="73"/>
        <v>ICENPGP072022</v>
      </c>
      <c r="B1200" t="str">
        <f t="shared" si="74"/>
        <v>ICENPGP072023</v>
      </c>
      <c r="C1200" t="str">
        <f t="shared" si="75"/>
        <v>ICENPGP072024</v>
      </c>
      <c r="D1200" t="str">
        <f t="shared" si="76"/>
        <v>ICENPGP072025</v>
      </c>
      <c r="E1200" t="str">
        <f t="shared" si="76"/>
        <v>ICENPGP072026</v>
      </c>
      <c r="F1200" t="str">
        <f t="shared" si="76"/>
        <v>ICENPGP072027</v>
      </c>
      <c r="G1200" t="s">
        <v>1932</v>
      </c>
      <c r="H1200" t="s">
        <v>1536</v>
      </c>
      <c r="I1200" s="38" t="str">
        <f>VLOOKUP(J1200,Planilha2!B:C,2,0)</f>
        <v>GP07</v>
      </c>
      <c r="J1200" s="69" t="s">
        <v>583</v>
      </c>
      <c r="K1200" s="69" t="s">
        <v>165</v>
      </c>
      <c r="L1200" s="69"/>
      <c r="M1200" s="78" t="s">
        <v>164</v>
      </c>
      <c r="N1200" s="78" t="s">
        <v>558</v>
      </c>
      <c r="O1200" s="71" t="s">
        <v>1544</v>
      </c>
      <c r="P1200" s="69" t="s">
        <v>44</v>
      </c>
      <c r="Q1200" s="71">
        <v>2.69</v>
      </c>
      <c r="R1200" s="71">
        <v>2.69</v>
      </c>
      <c r="S1200" s="71">
        <v>2.79</v>
      </c>
      <c r="T1200" s="71">
        <v>2.79</v>
      </c>
      <c r="U1200" s="71">
        <v>2.82</v>
      </c>
      <c r="V1200" s="71">
        <v>2.87</v>
      </c>
      <c r="W1200" s="71">
        <v>2.9</v>
      </c>
      <c r="X1200" s="71" t="s">
        <v>142</v>
      </c>
      <c r="Y1200" s="71" t="s">
        <v>172</v>
      </c>
      <c r="Z1200" s="71" t="s">
        <v>1471</v>
      </c>
      <c r="AA1200" s="69" t="s">
        <v>555</v>
      </c>
      <c r="AB1200" s="71" t="s">
        <v>144</v>
      </c>
      <c r="AC1200" s="71"/>
      <c r="AD1200" s="71" t="s">
        <v>1939</v>
      </c>
      <c r="AE1200" s="69" t="s">
        <v>551</v>
      </c>
    </row>
    <row r="1201" spans="1:31" ht="45" hidden="1">
      <c r="A1201" t="str">
        <f t="shared" si="73"/>
        <v>ICENPGP102022</v>
      </c>
      <c r="B1201" t="str">
        <f t="shared" si="74"/>
        <v>ICENPGP102023</v>
      </c>
      <c r="C1201" t="str">
        <f t="shared" si="75"/>
        <v>ICENPGP102024</v>
      </c>
      <c r="D1201" t="str">
        <f t="shared" si="76"/>
        <v>ICENPGP102025</v>
      </c>
      <c r="E1201" t="str">
        <f t="shared" si="76"/>
        <v>ICENPGP102026</v>
      </c>
      <c r="F1201" t="str">
        <f t="shared" si="76"/>
        <v>ICENPGP102027</v>
      </c>
      <c r="G1201" t="s">
        <v>1932</v>
      </c>
      <c r="H1201" t="s">
        <v>1536</v>
      </c>
      <c r="I1201" s="38" t="str">
        <f>VLOOKUP(J1201,Planilha2!B:C,2,0)</f>
        <v>GP10</v>
      </c>
      <c r="J1201" s="69" t="s">
        <v>1758</v>
      </c>
      <c r="K1201" s="69" t="s">
        <v>165</v>
      </c>
      <c r="L1201" s="69" t="s">
        <v>1759</v>
      </c>
      <c r="M1201" s="70" t="s">
        <v>139</v>
      </c>
      <c r="N1201" s="78" t="s">
        <v>558</v>
      </c>
      <c r="O1201" s="71"/>
      <c r="P1201" s="69" t="s">
        <v>1760</v>
      </c>
      <c r="Q1201" s="71"/>
      <c r="R1201" s="71"/>
      <c r="S1201" s="71"/>
      <c r="T1201" s="71"/>
      <c r="U1201" s="71"/>
      <c r="V1201" s="71"/>
      <c r="W1201" s="71"/>
      <c r="X1201" s="71"/>
      <c r="Y1201" s="71"/>
      <c r="Z1201" s="71"/>
      <c r="AA1201" s="70" t="s">
        <v>570</v>
      </c>
      <c r="AB1201" s="71"/>
      <c r="AC1201" s="71"/>
      <c r="AD1201" s="71"/>
      <c r="AE1201" s="69" t="s">
        <v>551</v>
      </c>
    </row>
    <row r="1202" spans="1:31" ht="60" hidden="1">
      <c r="A1202" t="str">
        <f t="shared" si="73"/>
        <v>ICENPI012022</v>
      </c>
      <c r="B1202" t="str">
        <f t="shared" si="74"/>
        <v>ICENPI012023</v>
      </c>
      <c r="C1202" t="str">
        <f t="shared" si="75"/>
        <v>ICENPI012024</v>
      </c>
      <c r="D1202" t="str">
        <f t="shared" si="76"/>
        <v>ICENPI012025</v>
      </c>
      <c r="E1202" t="str">
        <f t="shared" si="76"/>
        <v>ICENPI012026</v>
      </c>
      <c r="F1202" t="str">
        <f t="shared" si="76"/>
        <v>ICENPI012027</v>
      </c>
      <c r="G1202" t="s">
        <v>1932</v>
      </c>
      <c r="H1202" t="s">
        <v>1545</v>
      </c>
      <c r="I1202" s="38" t="str">
        <f>VLOOKUP(J1202,Planilha2!B:C,2,0)</f>
        <v>I01</v>
      </c>
      <c r="J1202" s="76" t="s">
        <v>923</v>
      </c>
      <c r="K1202" s="76" t="s">
        <v>145</v>
      </c>
      <c r="L1202" s="76" t="s">
        <v>924</v>
      </c>
      <c r="M1202" s="76" t="s">
        <v>1761</v>
      </c>
      <c r="N1202" s="79" t="s">
        <v>164</v>
      </c>
      <c r="O1202" s="71" t="s">
        <v>1546</v>
      </c>
      <c r="P1202" s="69" t="s">
        <v>749</v>
      </c>
      <c r="Q1202" s="71">
        <v>0</v>
      </c>
      <c r="R1202" s="71">
        <v>0</v>
      </c>
      <c r="S1202" s="71">
        <v>0</v>
      </c>
      <c r="T1202" s="71">
        <v>0</v>
      </c>
      <c r="U1202" s="71">
        <v>1</v>
      </c>
      <c r="V1202" s="71">
        <v>2</v>
      </c>
      <c r="W1202" s="71">
        <v>3</v>
      </c>
      <c r="X1202" s="71" t="s">
        <v>363</v>
      </c>
      <c r="Y1202" s="71" t="s">
        <v>172</v>
      </c>
      <c r="Z1202" s="71"/>
      <c r="AA1202" s="70" t="s">
        <v>1547</v>
      </c>
      <c r="AB1202" s="71"/>
      <c r="AC1202" s="71" t="s">
        <v>1940</v>
      </c>
      <c r="AD1202" s="71" t="s">
        <v>1941</v>
      </c>
      <c r="AE1202" s="69" t="s">
        <v>922</v>
      </c>
    </row>
    <row r="1203" spans="1:31" ht="60" hidden="1">
      <c r="A1203" t="str">
        <f t="shared" si="73"/>
        <v>ICENPI022022</v>
      </c>
      <c r="B1203" t="str">
        <f t="shared" si="74"/>
        <v>ICENPI022023</v>
      </c>
      <c r="C1203" t="str">
        <f t="shared" si="75"/>
        <v>ICENPI022024</v>
      </c>
      <c r="D1203" t="str">
        <f t="shared" si="76"/>
        <v>ICENPI022025</v>
      </c>
      <c r="E1203" t="str">
        <f t="shared" si="76"/>
        <v>ICENPI022026</v>
      </c>
      <c r="F1203" t="str">
        <f t="shared" si="76"/>
        <v>ICENPI022027</v>
      </c>
      <c r="G1203" t="s">
        <v>1932</v>
      </c>
      <c r="H1203" t="s">
        <v>1545</v>
      </c>
      <c r="I1203" s="38" t="str">
        <f>VLOOKUP(J1203,Planilha2!B:C,2,0)</f>
        <v>I02</v>
      </c>
      <c r="J1203" s="76" t="s">
        <v>931</v>
      </c>
      <c r="K1203" s="76" t="s">
        <v>145</v>
      </c>
      <c r="L1203" s="76" t="s">
        <v>932</v>
      </c>
      <c r="M1203" s="76" t="s">
        <v>1761</v>
      </c>
      <c r="N1203" s="79" t="s">
        <v>164</v>
      </c>
      <c r="O1203" s="71" t="s">
        <v>1658</v>
      </c>
      <c r="P1203" s="69" t="s">
        <v>749</v>
      </c>
      <c r="Q1203" s="71">
        <v>4</v>
      </c>
      <c r="R1203" s="71">
        <v>0</v>
      </c>
      <c r="S1203" s="71">
        <v>0</v>
      </c>
      <c r="T1203" s="71">
        <v>1</v>
      </c>
      <c r="U1203" s="71">
        <v>2</v>
      </c>
      <c r="V1203" s="71">
        <v>3</v>
      </c>
      <c r="W1203" s="71">
        <v>4</v>
      </c>
      <c r="X1203" s="71" t="s">
        <v>363</v>
      </c>
      <c r="Y1203" s="71" t="s">
        <v>172</v>
      </c>
      <c r="Z1203" s="71"/>
      <c r="AA1203" s="70" t="s">
        <v>1547</v>
      </c>
      <c r="AB1203" s="71"/>
      <c r="AC1203" s="71" t="s">
        <v>1940</v>
      </c>
      <c r="AD1203" s="71" t="s">
        <v>1941</v>
      </c>
      <c r="AE1203" s="69" t="s">
        <v>922</v>
      </c>
    </row>
    <row r="1204" spans="1:31" ht="60" hidden="1">
      <c r="A1204" t="str">
        <f t="shared" si="73"/>
        <v>ICENPI052022</v>
      </c>
      <c r="B1204" t="str">
        <f t="shared" si="74"/>
        <v>ICENPI052023</v>
      </c>
      <c r="C1204" t="str">
        <f t="shared" si="75"/>
        <v>ICENPI052024</v>
      </c>
      <c r="D1204" t="str">
        <f t="shared" si="76"/>
        <v>ICENPI052025</v>
      </c>
      <c r="E1204" t="str">
        <f t="shared" si="76"/>
        <v>ICENPI052026</v>
      </c>
      <c r="F1204" t="str">
        <f t="shared" si="76"/>
        <v>ICENPI052027</v>
      </c>
      <c r="G1204" t="s">
        <v>1932</v>
      </c>
      <c r="H1204" t="s">
        <v>1545</v>
      </c>
      <c r="I1204" s="38" t="str">
        <f>VLOOKUP(J1204,Planilha2!B:C,2,0)</f>
        <v>I05</v>
      </c>
      <c r="J1204" s="76" t="s">
        <v>948</v>
      </c>
      <c r="K1204" s="76" t="s">
        <v>145</v>
      </c>
      <c r="L1204" s="76" t="s">
        <v>949</v>
      </c>
      <c r="M1204" s="76" t="s">
        <v>1761</v>
      </c>
      <c r="N1204" s="79" t="s">
        <v>164</v>
      </c>
      <c r="O1204" s="71" t="s">
        <v>1549</v>
      </c>
      <c r="P1204" s="69" t="s">
        <v>749</v>
      </c>
      <c r="Q1204" s="71">
        <v>0</v>
      </c>
      <c r="R1204" s="71">
        <v>0</v>
      </c>
      <c r="S1204" s="71">
        <v>0</v>
      </c>
      <c r="T1204" s="71">
        <v>0</v>
      </c>
      <c r="U1204" s="71">
        <v>0</v>
      </c>
      <c r="V1204" s="71">
        <v>0</v>
      </c>
      <c r="W1204" s="71">
        <v>0</v>
      </c>
      <c r="X1204" s="71" t="s">
        <v>171</v>
      </c>
      <c r="Y1204" s="71" t="s">
        <v>172</v>
      </c>
      <c r="Z1204" s="71"/>
      <c r="AA1204" s="70" t="s">
        <v>1547</v>
      </c>
      <c r="AB1204" s="71"/>
      <c r="AC1204" s="71"/>
      <c r="AD1204" s="71"/>
      <c r="AE1204" s="69" t="s">
        <v>922</v>
      </c>
    </row>
    <row r="1205" spans="1:31" ht="60" hidden="1">
      <c r="A1205" t="str">
        <f t="shared" si="73"/>
        <v>ICENPI062022</v>
      </c>
      <c r="B1205" t="str">
        <f t="shared" si="74"/>
        <v>ICENPI062023</v>
      </c>
      <c r="C1205" t="str">
        <f t="shared" si="75"/>
        <v>ICENPI062024</v>
      </c>
      <c r="D1205" t="str">
        <f t="shared" si="76"/>
        <v>ICENPI062025</v>
      </c>
      <c r="E1205" t="str">
        <f t="shared" si="76"/>
        <v>ICENPI062026</v>
      </c>
      <c r="F1205" t="str">
        <f t="shared" si="76"/>
        <v>ICENPI062027</v>
      </c>
      <c r="G1205" t="s">
        <v>1932</v>
      </c>
      <c r="H1205" t="s">
        <v>1545</v>
      </c>
      <c r="I1205" s="38" t="str">
        <f>VLOOKUP(J1205,Planilha2!B:C,2,0)</f>
        <v>I06</v>
      </c>
      <c r="J1205" s="76" t="s">
        <v>954</v>
      </c>
      <c r="K1205" s="76" t="s">
        <v>145</v>
      </c>
      <c r="L1205" s="76" t="s">
        <v>955</v>
      </c>
      <c r="M1205" s="76" t="s">
        <v>1761</v>
      </c>
      <c r="N1205" s="79" t="s">
        <v>164</v>
      </c>
      <c r="O1205" s="71"/>
      <c r="P1205" s="69" t="s">
        <v>749</v>
      </c>
      <c r="Q1205" s="71"/>
      <c r="R1205" s="71"/>
      <c r="S1205" s="71"/>
      <c r="T1205" s="71"/>
      <c r="U1205" s="71"/>
      <c r="V1205" s="71"/>
      <c r="W1205" s="71"/>
      <c r="X1205" s="71"/>
      <c r="Y1205" s="71"/>
      <c r="Z1205" s="71"/>
      <c r="AA1205" s="70" t="s">
        <v>1547</v>
      </c>
      <c r="AB1205" s="71"/>
      <c r="AC1205" s="71"/>
      <c r="AD1205" s="71"/>
      <c r="AE1205" s="69" t="s">
        <v>922</v>
      </c>
    </row>
    <row r="1206" spans="1:31" ht="60" hidden="1">
      <c r="A1206" t="str">
        <f t="shared" si="73"/>
        <v>ICENPI072022</v>
      </c>
      <c r="B1206" t="str">
        <f t="shared" si="74"/>
        <v>ICENPI072023</v>
      </c>
      <c r="C1206" t="str">
        <f t="shared" si="75"/>
        <v>ICENPI072024</v>
      </c>
      <c r="D1206" t="str">
        <f t="shared" si="76"/>
        <v>ICENPI072025</v>
      </c>
      <c r="E1206" t="str">
        <f t="shared" si="76"/>
        <v>ICENPI072026</v>
      </c>
      <c r="F1206" t="str">
        <f t="shared" si="76"/>
        <v>ICENPI072027</v>
      </c>
      <c r="G1206" t="s">
        <v>1932</v>
      </c>
      <c r="H1206" t="s">
        <v>1545</v>
      </c>
      <c r="I1206" s="38" t="str">
        <f>VLOOKUP(J1206,Planilha2!B:C,2,0)</f>
        <v>I07</v>
      </c>
      <c r="J1206" s="76" t="s">
        <v>958</v>
      </c>
      <c r="K1206" s="76" t="s">
        <v>145</v>
      </c>
      <c r="L1206" s="76" t="s">
        <v>959</v>
      </c>
      <c r="M1206" s="76" t="s">
        <v>1761</v>
      </c>
      <c r="N1206" s="79" t="s">
        <v>164</v>
      </c>
      <c r="O1206" s="71"/>
      <c r="P1206" s="69" t="s">
        <v>749</v>
      </c>
      <c r="Q1206" s="71"/>
      <c r="R1206" s="71"/>
      <c r="S1206" s="71"/>
      <c r="T1206" s="71"/>
      <c r="U1206" s="71"/>
      <c r="V1206" s="71"/>
      <c r="W1206" s="71"/>
      <c r="X1206" s="71"/>
      <c r="Y1206" s="71"/>
      <c r="Z1206" s="71"/>
      <c r="AA1206" s="70" t="s">
        <v>1547</v>
      </c>
      <c r="AB1206" s="71"/>
      <c r="AC1206" s="71"/>
      <c r="AD1206" s="71"/>
      <c r="AE1206" s="69" t="s">
        <v>922</v>
      </c>
    </row>
    <row r="1207" spans="1:31" ht="60" hidden="1">
      <c r="A1207" t="str">
        <f t="shared" si="73"/>
        <v>ICENPI082022</v>
      </c>
      <c r="B1207" t="str">
        <f t="shared" si="74"/>
        <v>ICENPI082023</v>
      </c>
      <c r="C1207" t="str">
        <f t="shared" si="75"/>
        <v>ICENPI082024</v>
      </c>
      <c r="D1207" t="str">
        <f t="shared" si="76"/>
        <v>ICENPI082025</v>
      </c>
      <c r="E1207" t="str">
        <f t="shared" si="76"/>
        <v>ICENPI082026</v>
      </c>
      <c r="F1207" t="str">
        <f t="shared" si="76"/>
        <v>ICENPI082027</v>
      </c>
      <c r="G1207" t="s">
        <v>1932</v>
      </c>
      <c r="H1207" t="s">
        <v>1545</v>
      </c>
      <c r="I1207" s="38" t="str">
        <f>VLOOKUP(J1207,Planilha2!B:C,2,0)</f>
        <v>I08</v>
      </c>
      <c r="J1207" s="76" t="s">
        <v>964</v>
      </c>
      <c r="K1207" s="76" t="s">
        <v>145</v>
      </c>
      <c r="L1207" s="76" t="s">
        <v>965</v>
      </c>
      <c r="M1207" s="76" t="s">
        <v>1761</v>
      </c>
      <c r="N1207" s="79" t="s">
        <v>164</v>
      </c>
      <c r="O1207" s="71"/>
      <c r="P1207" s="69" t="s">
        <v>749</v>
      </c>
      <c r="Q1207" s="71"/>
      <c r="R1207" s="71"/>
      <c r="S1207" s="71"/>
      <c r="T1207" s="71"/>
      <c r="U1207" s="71"/>
      <c r="V1207" s="71"/>
      <c r="W1207" s="71"/>
      <c r="X1207" s="71"/>
      <c r="Y1207" s="71"/>
      <c r="Z1207" s="71"/>
      <c r="AA1207" s="70" t="s">
        <v>1547</v>
      </c>
      <c r="AB1207" s="71"/>
      <c r="AC1207" s="71"/>
      <c r="AD1207" s="71"/>
      <c r="AE1207" s="69" t="s">
        <v>922</v>
      </c>
    </row>
    <row r="1208" spans="1:31" ht="60" hidden="1">
      <c r="A1208" t="str">
        <f t="shared" si="73"/>
        <v>ICENPI122022</v>
      </c>
      <c r="B1208" t="str">
        <f t="shared" si="74"/>
        <v>ICENPI122023</v>
      </c>
      <c r="C1208" t="str">
        <f t="shared" si="75"/>
        <v>ICENPI122024</v>
      </c>
      <c r="D1208" t="str">
        <f t="shared" si="76"/>
        <v>ICENPI122025</v>
      </c>
      <c r="E1208" t="str">
        <f t="shared" si="76"/>
        <v>ICENPI122026</v>
      </c>
      <c r="F1208" t="str">
        <f t="shared" si="76"/>
        <v>ICENPI122027</v>
      </c>
      <c r="G1208" t="s">
        <v>1932</v>
      </c>
      <c r="H1208" t="s">
        <v>1545</v>
      </c>
      <c r="I1208" s="38" t="str">
        <f>VLOOKUP(J1208,Planilha2!B:C,2,0)</f>
        <v>I12</v>
      </c>
      <c r="J1208" s="76" t="s">
        <v>980</v>
      </c>
      <c r="K1208" s="76" t="s">
        <v>145</v>
      </c>
      <c r="L1208" s="76" t="s">
        <v>1554</v>
      </c>
      <c r="M1208" s="76" t="s">
        <v>1764</v>
      </c>
      <c r="N1208" s="79" t="s">
        <v>164</v>
      </c>
      <c r="O1208" s="71"/>
      <c r="P1208" s="69" t="s">
        <v>44</v>
      </c>
      <c r="Q1208" s="71"/>
      <c r="R1208" s="71"/>
      <c r="S1208" s="71"/>
      <c r="T1208" s="71"/>
      <c r="U1208" s="71"/>
      <c r="V1208" s="71"/>
      <c r="W1208" s="71"/>
      <c r="X1208" s="71"/>
      <c r="Y1208" s="71"/>
      <c r="Z1208" s="71"/>
      <c r="AA1208" s="70" t="s">
        <v>1547</v>
      </c>
      <c r="AB1208" s="71"/>
      <c r="AC1208" s="71"/>
      <c r="AD1208" s="71"/>
      <c r="AE1208" s="69" t="s">
        <v>922</v>
      </c>
    </row>
    <row r="1209" spans="1:31" ht="60" hidden="1">
      <c r="A1209" t="str">
        <f t="shared" si="73"/>
        <v>ICENPI132022</v>
      </c>
      <c r="B1209" t="str">
        <f t="shared" si="74"/>
        <v>ICENPI132023</v>
      </c>
      <c r="C1209" t="str">
        <f t="shared" si="75"/>
        <v>ICENPI132024</v>
      </c>
      <c r="D1209" t="str">
        <f t="shared" si="76"/>
        <v>ICENPI132025</v>
      </c>
      <c r="E1209" t="str">
        <f t="shared" si="76"/>
        <v>ICENPI132026</v>
      </c>
      <c r="F1209" t="str">
        <f t="shared" si="76"/>
        <v>ICENPI132027</v>
      </c>
      <c r="G1209" t="s">
        <v>1932</v>
      </c>
      <c r="H1209" t="s">
        <v>1545</v>
      </c>
      <c r="I1209" s="38" t="str">
        <f>VLOOKUP(J1209,Planilha2!B:C,2,0)</f>
        <v>I13</v>
      </c>
      <c r="J1209" s="76" t="s">
        <v>985</v>
      </c>
      <c r="K1209" s="76" t="s">
        <v>145</v>
      </c>
      <c r="L1209" s="76" t="s">
        <v>986</v>
      </c>
      <c r="M1209" s="76" t="s">
        <v>1761</v>
      </c>
      <c r="N1209" s="76" t="s">
        <v>1021</v>
      </c>
      <c r="O1209" s="71" t="s">
        <v>1661</v>
      </c>
      <c r="P1209" s="69" t="s">
        <v>44</v>
      </c>
      <c r="Q1209" s="71">
        <v>300</v>
      </c>
      <c r="R1209" s="71">
        <v>300</v>
      </c>
      <c r="S1209" s="71">
        <v>300</v>
      </c>
      <c r="T1209" s="71">
        <v>300</v>
      </c>
      <c r="U1209" s="71">
        <v>300</v>
      </c>
      <c r="V1209" s="71">
        <v>300</v>
      </c>
      <c r="W1209" s="71">
        <v>300</v>
      </c>
      <c r="X1209" s="71" t="s">
        <v>142</v>
      </c>
      <c r="Y1209" s="71" t="s">
        <v>172</v>
      </c>
      <c r="Z1209" s="71"/>
      <c r="AA1209" s="70" t="s">
        <v>1547</v>
      </c>
      <c r="AB1209" s="71"/>
      <c r="AC1209" s="71"/>
      <c r="AD1209" s="71"/>
      <c r="AE1209" s="69" t="s">
        <v>922</v>
      </c>
    </row>
    <row r="1210" spans="1:31" ht="45" hidden="1">
      <c r="A1210" t="str">
        <f t="shared" si="73"/>
        <v>ICHPOG072022</v>
      </c>
      <c r="B1210" t="str">
        <f t="shared" si="74"/>
        <v>ICHPOG072023</v>
      </c>
      <c r="C1210" t="str">
        <f t="shared" si="75"/>
        <v>ICHPOG072024</v>
      </c>
      <c r="D1210" t="str">
        <f t="shared" si="76"/>
        <v>ICHPOG072025</v>
      </c>
      <c r="E1210" t="str">
        <f t="shared" si="76"/>
        <v>ICHPOG072026</v>
      </c>
      <c r="F1210" t="str">
        <f t="shared" si="76"/>
        <v>ICHPOG072027</v>
      </c>
      <c r="G1210" t="s">
        <v>1942</v>
      </c>
      <c r="H1210" t="s">
        <v>1429</v>
      </c>
      <c r="I1210" s="38" t="str">
        <f>VLOOKUP(J1210,Planilha2!B:C,2,0)</f>
        <v>G07</v>
      </c>
      <c r="J1210" s="80" t="s">
        <v>1430</v>
      </c>
      <c r="K1210" s="80" t="s">
        <v>145</v>
      </c>
      <c r="L1210" s="80" t="s">
        <v>63</v>
      </c>
      <c r="M1210" s="80" t="s">
        <v>715</v>
      </c>
      <c r="N1210" s="80" t="s">
        <v>1431</v>
      </c>
      <c r="O1210" s="71" t="s">
        <v>1432</v>
      </c>
      <c r="P1210" s="69" t="s">
        <v>44</v>
      </c>
      <c r="Q1210" s="71">
        <v>12</v>
      </c>
      <c r="R1210" s="71">
        <v>12</v>
      </c>
      <c r="S1210" s="71">
        <v>12</v>
      </c>
      <c r="T1210" s="71">
        <v>12</v>
      </c>
      <c r="U1210" s="71">
        <v>13</v>
      </c>
      <c r="V1210" s="71">
        <v>13.5</v>
      </c>
      <c r="W1210" s="71">
        <v>14</v>
      </c>
      <c r="X1210" s="71" t="s">
        <v>142</v>
      </c>
      <c r="Y1210" s="71" t="s">
        <v>172</v>
      </c>
      <c r="Z1210" s="71"/>
      <c r="AA1210" s="83" t="s">
        <v>382</v>
      </c>
      <c r="AB1210" s="71" t="s">
        <v>144</v>
      </c>
      <c r="AC1210" s="71"/>
      <c r="AD1210" s="71" t="s">
        <v>1942</v>
      </c>
      <c r="AE1210" s="69" t="s">
        <v>40</v>
      </c>
    </row>
    <row r="1211" spans="1:31" ht="60" hidden="1">
      <c r="A1211" t="str">
        <f t="shared" si="73"/>
        <v>ICHPOG012022</v>
      </c>
      <c r="B1211" t="str">
        <f t="shared" si="74"/>
        <v>ICHPOG012023</v>
      </c>
      <c r="C1211" t="str">
        <f t="shared" si="75"/>
        <v>ICHPOG012024</v>
      </c>
      <c r="D1211" t="str">
        <f t="shared" si="76"/>
        <v>ICHPOG012025</v>
      </c>
      <c r="E1211" t="str">
        <f t="shared" si="76"/>
        <v>ICHPOG012026</v>
      </c>
      <c r="F1211" t="str">
        <f t="shared" si="76"/>
        <v>ICHPOG012027</v>
      </c>
      <c r="G1211" t="s">
        <v>1942</v>
      </c>
      <c r="H1211" t="s">
        <v>1429</v>
      </c>
      <c r="I1211" s="38" t="str">
        <f>VLOOKUP(J1211,Planilha2!B:C,2,0)</f>
        <v>G01</v>
      </c>
      <c r="J1211" s="80" t="s">
        <v>41</v>
      </c>
      <c r="K1211" s="80" t="s">
        <v>145</v>
      </c>
      <c r="L1211" s="80" t="s">
        <v>1598</v>
      </c>
      <c r="M1211" s="80" t="s">
        <v>715</v>
      </c>
      <c r="N1211" s="80" t="s">
        <v>1431</v>
      </c>
      <c r="O1211" s="71" t="s">
        <v>1435</v>
      </c>
      <c r="P1211" s="69" t="s">
        <v>44</v>
      </c>
      <c r="Q1211" s="71">
        <v>36.26</v>
      </c>
      <c r="R1211" s="71">
        <v>36.26</v>
      </c>
      <c r="S1211" s="71">
        <v>36.26</v>
      </c>
      <c r="T1211" s="71">
        <v>36.26</v>
      </c>
      <c r="U1211" s="71">
        <v>37</v>
      </c>
      <c r="V1211" s="71">
        <v>37.5</v>
      </c>
      <c r="W1211" s="71">
        <v>38</v>
      </c>
      <c r="X1211" s="71" t="s">
        <v>142</v>
      </c>
      <c r="Y1211" s="71" t="s">
        <v>172</v>
      </c>
      <c r="Z1211" s="71"/>
      <c r="AA1211" s="83" t="s">
        <v>382</v>
      </c>
      <c r="AB1211" s="71" t="s">
        <v>144</v>
      </c>
      <c r="AC1211" s="71"/>
      <c r="AD1211" s="71" t="s">
        <v>1942</v>
      </c>
      <c r="AE1211" s="69" t="s">
        <v>40</v>
      </c>
    </row>
    <row r="1212" spans="1:31" ht="45" hidden="1">
      <c r="A1212" t="str">
        <f t="shared" si="73"/>
        <v>ICHPOG022022</v>
      </c>
      <c r="B1212" t="str">
        <f t="shared" si="74"/>
        <v>ICHPOG022023</v>
      </c>
      <c r="C1212" t="str">
        <f t="shared" si="75"/>
        <v>ICHPOG022024</v>
      </c>
      <c r="D1212" t="str">
        <f t="shared" si="76"/>
        <v>ICHPOG022025</v>
      </c>
      <c r="E1212" t="str">
        <f t="shared" si="76"/>
        <v>ICHPOG022026</v>
      </c>
      <c r="F1212" t="str">
        <f t="shared" si="76"/>
        <v>ICHPOG022027</v>
      </c>
      <c r="G1212" t="s">
        <v>1942</v>
      </c>
      <c r="H1212" t="s">
        <v>1429</v>
      </c>
      <c r="I1212" s="38" t="str">
        <f>VLOOKUP(J1212,Planilha2!B:C,2,0)</f>
        <v>G02</v>
      </c>
      <c r="J1212" s="80" t="s">
        <v>1600</v>
      </c>
      <c r="K1212" s="80" t="s">
        <v>145</v>
      </c>
      <c r="L1212" s="80"/>
      <c r="M1212" s="80" t="s">
        <v>717</v>
      </c>
      <c r="N1212" s="80" t="s">
        <v>1431</v>
      </c>
      <c r="O1212" s="71" t="s">
        <v>1437</v>
      </c>
      <c r="P1212" s="69" t="s">
        <v>44</v>
      </c>
      <c r="Q1212" s="71">
        <v>15.58</v>
      </c>
      <c r="R1212" s="71">
        <v>15.58</v>
      </c>
      <c r="S1212" s="71">
        <v>15.58</v>
      </c>
      <c r="T1212" s="71">
        <v>15.58</v>
      </c>
      <c r="U1212" s="71">
        <v>15.58</v>
      </c>
      <c r="V1212" s="71">
        <v>15.58</v>
      </c>
      <c r="W1212" s="71">
        <v>15.58</v>
      </c>
      <c r="X1212" s="71" t="s">
        <v>142</v>
      </c>
      <c r="Y1212" s="71" t="s">
        <v>172</v>
      </c>
      <c r="Z1212" s="71"/>
      <c r="AA1212" s="83" t="s">
        <v>382</v>
      </c>
      <c r="AB1212" s="71" t="s">
        <v>144</v>
      </c>
      <c r="AC1212" s="71"/>
      <c r="AD1212" s="71" t="s">
        <v>1942</v>
      </c>
      <c r="AE1212" s="69" t="s">
        <v>40</v>
      </c>
    </row>
    <row r="1213" spans="1:31" ht="45" hidden="1">
      <c r="A1213" t="str">
        <f t="shared" si="73"/>
        <v>ICHPOG032022</v>
      </c>
      <c r="B1213" t="str">
        <f t="shared" si="74"/>
        <v>ICHPOG032023</v>
      </c>
      <c r="C1213" t="str">
        <f t="shared" si="75"/>
        <v>ICHPOG032024</v>
      </c>
      <c r="D1213" t="str">
        <f t="shared" si="76"/>
        <v>ICHPOG032025</v>
      </c>
      <c r="E1213" t="str">
        <f t="shared" si="76"/>
        <v>ICHPOG032026</v>
      </c>
      <c r="F1213" t="str">
        <f t="shared" si="76"/>
        <v>ICHPOG032027</v>
      </c>
      <c r="G1213" t="s">
        <v>1942</v>
      </c>
      <c r="H1213" t="s">
        <v>1429</v>
      </c>
      <c r="I1213" s="38" t="str">
        <f>VLOOKUP(J1213,Planilha2!B:C,2,0)</f>
        <v>G03</v>
      </c>
      <c r="J1213" s="80" t="s">
        <v>1602</v>
      </c>
      <c r="K1213" s="80" t="s">
        <v>165</v>
      </c>
      <c r="L1213" s="84" t="s">
        <v>1439</v>
      </c>
      <c r="M1213" s="80" t="s">
        <v>717</v>
      </c>
      <c r="N1213" s="80" t="s">
        <v>1431</v>
      </c>
      <c r="O1213" s="71" t="s">
        <v>1440</v>
      </c>
      <c r="P1213" s="69" t="s">
        <v>44</v>
      </c>
      <c r="Q1213" s="71">
        <v>9.5</v>
      </c>
      <c r="R1213" s="71">
        <v>9.5</v>
      </c>
      <c r="S1213" s="71">
        <v>9.5</v>
      </c>
      <c r="T1213" s="71">
        <v>9.5</v>
      </c>
      <c r="U1213" s="71">
        <v>9.5</v>
      </c>
      <c r="V1213" s="71">
        <v>9.5</v>
      </c>
      <c r="W1213" s="71">
        <v>9.5</v>
      </c>
      <c r="X1213" s="71" t="s">
        <v>142</v>
      </c>
      <c r="Y1213" s="71" t="s">
        <v>172</v>
      </c>
      <c r="Z1213" s="71"/>
      <c r="AA1213" s="83" t="s">
        <v>382</v>
      </c>
      <c r="AB1213" s="71" t="s">
        <v>144</v>
      </c>
      <c r="AC1213" s="71"/>
      <c r="AD1213" s="71" t="s">
        <v>1942</v>
      </c>
      <c r="AE1213" s="69" t="s">
        <v>40</v>
      </c>
    </row>
    <row r="1214" spans="1:31" ht="45" hidden="1">
      <c r="A1214" t="str">
        <f t="shared" si="73"/>
        <v>ICHPOG042022</v>
      </c>
      <c r="B1214" t="str">
        <f t="shared" si="74"/>
        <v>ICHPOG042023</v>
      </c>
      <c r="C1214" t="str">
        <f t="shared" si="75"/>
        <v>ICHPOG042024</v>
      </c>
      <c r="D1214" t="str">
        <f t="shared" si="76"/>
        <v>ICHPOG042025</v>
      </c>
      <c r="E1214" t="str">
        <f t="shared" si="76"/>
        <v>ICHPOG042026</v>
      </c>
      <c r="F1214" t="str">
        <f t="shared" si="76"/>
        <v>ICHPOG042027</v>
      </c>
      <c r="G1214" t="s">
        <v>1942</v>
      </c>
      <c r="H1214" t="s">
        <v>1429</v>
      </c>
      <c r="I1214" s="38" t="str">
        <f>VLOOKUP(J1214,Planilha2!B:C,2,0)</f>
        <v>G04</v>
      </c>
      <c r="J1214" s="80" t="s">
        <v>1603</v>
      </c>
      <c r="K1214" s="80" t="s">
        <v>145</v>
      </c>
      <c r="L1214" s="80"/>
      <c r="M1214" s="80" t="s">
        <v>717</v>
      </c>
      <c r="N1214" s="80" t="s">
        <v>1431</v>
      </c>
      <c r="O1214" s="71" t="s">
        <v>1566</v>
      </c>
      <c r="P1214" s="69" t="s">
        <v>44</v>
      </c>
      <c r="Q1214" s="71">
        <v>76.14</v>
      </c>
      <c r="R1214" s="71">
        <v>76.14</v>
      </c>
      <c r="S1214" s="71">
        <v>76.14</v>
      </c>
      <c r="T1214" s="71">
        <v>76.14</v>
      </c>
      <c r="U1214" s="71">
        <v>76.14</v>
      </c>
      <c r="V1214" s="71">
        <v>75</v>
      </c>
      <c r="W1214" s="71">
        <v>74</v>
      </c>
      <c r="X1214" s="71" t="s">
        <v>142</v>
      </c>
      <c r="Y1214" s="71" t="s">
        <v>172</v>
      </c>
      <c r="Z1214" s="71"/>
      <c r="AA1214" s="83" t="s">
        <v>382</v>
      </c>
      <c r="AB1214" s="71" t="s">
        <v>144</v>
      </c>
      <c r="AC1214" s="71"/>
      <c r="AD1214" s="71" t="s">
        <v>1942</v>
      </c>
      <c r="AE1214" s="69" t="s">
        <v>40</v>
      </c>
    </row>
    <row r="1215" spans="1:31" ht="45" hidden="1">
      <c r="A1215" t="str">
        <f t="shared" si="73"/>
        <v>ICHPOG052022</v>
      </c>
      <c r="B1215" t="str">
        <f t="shared" si="74"/>
        <v>ICHPOG052023</v>
      </c>
      <c r="C1215" t="str">
        <f t="shared" si="75"/>
        <v>ICHPOG052024</v>
      </c>
      <c r="D1215" t="str">
        <f t="shared" si="76"/>
        <v>ICHPOG052025</v>
      </c>
      <c r="E1215" t="str">
        <f t="shared" si="76"/>
        <v>ICHPOG052026</v>
      </c>
      <c r="F1215" t="str">
        <f t="shared" si="76"/>
        <v>ICHPOG052027</v>
      </c>
      <c r="G1215" t="s">
        <v>1942</v>
      </c>
      <c r="H1215" t="s">
        <v>1429</v>
      </c>
      <c r="I1215" s="38" t="str">
        <f>VLOOKUP(J1215,Planilha2!B:C,2,0)</f>
        <v>G05</v>
      </c>
      <c r="J1215" s="80" t="s">
        <v>1605</v>
      </c>
      <c r="K1215" s="80" t="s">
        <v>165</v>
      </c>
      <c r="L1215" s="84" t="s">
        <v>1439</v>
      </c>
      <c r="M1215" s="80" t="s">
        <v>717</v>
      </c>
      <c r="N1215" s="80" t="s">
        <v>1431</v>
      </c>
      <c r="O1215" s="71" t="s">
        <v>1447</v>
      </c>
      <c r="P1215" s="69" t="s">
        <v>44</v>
      </c>
      <c r="Q1215" s="71">
        <v>74.400000000000006</v>
      </c>
      <c r="R1215" s="71">
        <v>74.400000000000006</v>
      </c>
      <c r="S1215" s="71">
        <v>74.400000000000006</v>
      </c>
      <c r="T1215" s="71">
        <v>74.400000000000006</v>
      </c>
      <c r="U1215" s="71">
        <v>74.400000000000006</v>
      </c>
      <c r="V1215" s="71">
        <v>73</v>
      </c>
      <c r="W1215" s="71">
        <v>72</v>
      </c>
      <c r="X1215" s="71" t="s">
        <v>142</v>
      </c>
      <c r="Y1215" s="71" t="s">
        <v>172</v>
      </c>
      <c r="Z1215" s="71"/>
      <c r="AA1215" s="83" t="s">
        <v>382</v>
      </c>
      <c r="AB1215" s="71" t="s">
        <v>144</v>
      </c>
      <c r="AC1215" s="71"/>
      <c r="AD1215" s="71" t="s">
        <v>1942</v>
      </c>
      <c r="AE1215" s="69" t="s">
        <v>40</v>
      </c>
    </row>
    <row r="1216" spans="1:31" ht="45" hidden="1">
      <c r="A1216" t="str">
        <f t="shared" si="73"/>
        <v>ICHPOExcluído2022</v>
      </c>
      <c r="B1216" t="str">
        <f t="shared" si="74"/>
        <v>ICHPOExcluído2023</v>
      </c>
      <c r="C1216" t="str">
        <f t="shared" si="75"/>
        <v>ICHPOExcluído2024</v>
      </c>
      <c r="D1216" t="str">
        <f t="shared" si="76"/>
        <v>ICHPOExcluído2025</v>
      </c>
      <c r="E1216" t="str">
        <f t="shared" si="76"/>
        <v>ICHPOExcluído2026</v>
      </c>
      <c r="F1216" t="str">
        <f t="shared" si="76"/>
        <v>ICHPOExcluído2027</v>
      </c>
      <c r="G1216" t="s">
        <v>1942</v>
      </c>
      <c r="H1216" t="s">
        <v>1429</v>
      </c>
      <c r="I1216" s="38" t="str">
        <f>VLOOKUP(J1216,Planilha2!B:C,2,0)</f>
        <v>Excluído</v>
      </c>
      <c r="J1216" s="80" t="s">
        <v>1449</v>
      </c>
      <c r="K1216" s="80" t="s">
        <v>165</v>
      </c>
      <c r="L1216" s="80" t="s">
        <v>1450</v>
      </c>
      <c r="M1216" s="80" t="s">
        <v>1451</v>
      </c>
      <c r="N1216" s="80" t="s">
        <v>1452</v>
      </c>
      <c r="O1216" s="71" t="s">
        <v>1453</v>
      </c>
      <c r="P1216" s="69" t="s">
        <v>44</v>
      </c>
      <c r="Q1216" s="71">
        <v>0</v>
      </c>
      <c r="R1216" s="71">
        <v>0</v>
      </c>
      <c r="S1216" s="71">
        <v>0</v>
      </c>
      <c r="T1216" s="71">
        <v>0</v>
      </c>
      <c r="U1216" s="71">
        <v>0</v>
      </c>
      <c r="V1216" s="71">
        <v>0</v>
      </c>
      <c r="W1216" s="71">
        <v>0</v>
      </c>
      <c r="X1216" s="71"/>
      <c r="Y1216" s="71"/>
      <c r="Z1216" s="71"/>
      <c r="AA1216" s="83" t="s">
        <v>382</v>
      </c>
      <c r="AB1216" s="71"/>
      <c r="AC1216" s="71"/>
      <c r="AD1216" s="71"/>
      <c r="AE1216" s="69" t="s">
        <v>40</v>
      </c>
    </row>
    <row r="1217" spans="1:31" ht="45" hidden="1">
      <c r="A1217" t="str">
        <f t="shared" si="73"/>
        <v>ICHPOG062022</v>
      </c>
      <c r="B1217" t="str">
        <f t="shared" si="74"/>
        <v>ICHPOG062023</v>
      </c>
      <c r="C1217" t="str">
        <f t="shared" si="75"/>
        <v>ICHPOG062024</v>
      </c>
      <c r="D1217" t="str">
        <f t="shared" si="76"/>
        <v>ICHPOG062025</v>
      </c>
      <c r="E1217" t="str">
        <f t="shared" si="76"/>
        <v>ICHPOG062026</v>
      </c>
      <c r="F1217" t="str">
        <f t="shared" si="76"/>
        <v>ICHPOG062027</v>
      </c>
      <c r="G1217" t="s">
        <v>1942</v>
      </c>
      <c r="H1217" t="s">
        <v>1429</v>
      </c>
      <c r="I1217" s="38" t="str">
        <f>VLOOKUP(J1217,Planilha2!B:C,2,0)</f>
        <v>G06</v>
      </c>
      <c r="J1217" s="80" t="s">
        <v>58</v>
      </c>
      <c r="K1217" s="80" t="s">
        <v>145</v>
      </c>
      <c r="L1217" s="80" t="s">
        <v>59</v>
      </c>
      <c r="M1217" s="80" t="s">
        <v>164</v>
      </c>
      <c r="N1217" s="80" t="s">
        <v>1431</v>
      </c>
      <c r="O1217" s="71" t="s">
        <v>1454</v>
      </c>
      <c r="P1217" s="69" t="s">
        <v>44</v>
      </c>
      <c r="Q1217" s="71">
        <v>19.350000000000001</v>
      </c>
      <c r="R1217" s="71">
        <v>19.350000000000001</v>
      </c>
      <c r="S1217" s="71">
        <v>19.350000000000001</v>
      </c>
      <c r="T1217" s="71">
        <v>19.350000000000001</v>
      </c>
      <c r="U1217" s="71">
        <v>19.350000000000001</v>
      </c>
      <c r="V1217" s="71">
        <v>19.350000000000001</v>
      </c>
      <c r="W1217" s="71">
        <v>19.350000000000001</v>
      </c>
      <c r="X1217" s="71" t="s">
        <v>142</v>
      </c>
      <c r="Y1217" s="71" t="s">
        <v>172</v>
      </c>
      <c r="Z1217" s="71"/>
      <c r="AA1217" s="83" t="s">
        <v>382</v>
      </c>
      <c r="AB1217" s="71" t="s">
        <v>144</v>
      </c>
      <c r="AC1217" s="71"/>
      <c r="AD1217" s="71" t="s">
        <v>1942</v>
      </c>
      <c r="AE1217" s="69" t="s">
        <v>40</v>
      </c>
    </row>
    <row r="1218" spans="1:31" ht="60" hidden="1">
      <c r="A1218" t="str">
        <f t="shared" si="73"/>
        <v>ICHPOG082022</v>
      </c>
      <c r="B1218" t="str">
        <f t="shared" si="74"/>
        <v>ICHPOG082023</v>
      </c>
      <c r="C1218" t="str">
        <f t="shared" si="75"/>
        <v>ICHPOG082024</v>
      </c>
      <c r="D1218" t="str">
        <f t="shared" si="76"/>
        <v>ICHPOG082025</v>
      </c>
      <c r="E1218" t="str">
        <f t="shared" si="76"/>
        <v>ICHPOG082026</v>
      </c>
      <c r="F1218" t="str">
        <f t="shared" si="76"/>
        <v>ICHPOG082027</v>
      </c>
      <c r="G1218" t="s">
        <v>1942</v>
      </c>
      <c r="H1218" t="s">
        <v>1429</v>
      </c>
      <c r="I1218" s="38" t="str">
        <f>VLOOKUP(J1218,Planilha2!B:C,2,0)</f>
        <v>G08</v>
      </c>
      <c r="J1218" s="80" t="s">
        <v>722</v>
      </c>
      <c r="K1218" s="80" t="s">
        <v>145</v>
      </c>
      <c r="L1218" s="80" t="s">
        <v>723</v>
      </c>
      <c r="M1218" s="80" t="s">
        <v>185</v>
      </c>
      <c r="N1218" s="80" t="s">
        <v>1431</v>
      </c>
      <c r="O1218" s="71" t="s">
        <v>1818</v>
      </c>
      <c r="P1218" s="69" t="s">
        <v>44</v>
      </c>
      <c r="Q1218" s="71">
        <v>34.299999999999997</v>
      </c>
      <c r="R1218" s="71">
        <v>34.299999999999997</v>
      </c>
      <c r="S1218" s="71">
        <v>34.299999999999997</v>
      </c>
      <c r="T1218" s="71">
        <v>34.299999999999997</v>
      </c>
      <c r="U1218" s="71">
        <v>34.299999999999997</v>
      </c>
      <c r="V1218" s="71">
        <v>34.299999999999997</v>
      </c>
      <c r="W1218" s="71">
        <v>34.299999999999997</v>
      </c>
      <c r="X1218" s="71" t="s">
        <v>142</v>
      </c>
      <c r="Y1218" s="71" t="s">
        <v>172</v>
      </c>
      <c r="Z1218" s="71"/>
      <c r="AA1218" s="83" t="s">
        <v>382</v>
      </c>
      <c r="AB1218" s="71" t="s">
        <v>144</v>
      </c>
      <c r="AC1218" s="71"/>
      <c r="AD1218" s="71" t="s">
        <v>1942</v>
      </c>
      <c r="AE1218" s="69" t="s">
        <v>40</v>
      </c>
    </row>
    <row r="1219" spans="1:31" ht="45" hidden="1">
      <c r="A1219" t="str">
        <f t="shared" si="73"/>
        <v>ICHPOG152022</v>
      </c>
      <c r="B1219" t="str">
        <f t="shared" si="74"/>
        <v>ICHPOG152023</v>
      </c>
      <c r="C1219" t="str">
        <f t="shared" si="75"/>
        <v>ICHPOG152024</v>
      </c>
      <c r="D1219" t="str">
        <f t="shared" si="76"/>
        <v>ICHPOG152025</v>
      </c>
      <c r="E1219" t="str">
        <f t="shared" si="76"/>
        <v>ICHPOG152026</v>
      </c>
      <c r="F1219" t="str">
        <f t="shared" si="76"/>
        <v>ICHPOG152027</v>
      </c>
      <c r="G1219" t="s">
        <v>1942</v>
      </c>
      <c r="H1219" t="s">
        <v>1429</v>
      </c>
      <c r="I1219" s="38" t="str">
        <f>VLOOKUP(J1219,Planilha2!B:C,2,0)</f>
        <v>G15</v>
      </c>
      <c r="J1219" s="80" t="s">
        <v>743</v>
      </c>
      <c r="K1219" s="80" t="s">
        <v>145</v>
      </c>
      <c r="L1219" s="80" t="s">
        <v>744</v>
      </c>
      <c r="M1219" s="80" t="s">
        <v>164</v>
      </c>
      <c r="N1219" s="80" t="s">
        <v>1431</v>
      </c>
      <c r="O1219" s="71" t="s">
        <v>1456</v>
      </c>
      <c r="P1219" s="69" t="s">
        <v>44</v>
      </c>
      <c r="Q1219" s="71">
        <v>0</v>
      </c>
      <c r="R1219" s="71">
        <v>0</v>
      </c>
      <c r="S1219" s="71">
        <v>0</v>
      </c>
      <c r="T1219" s="71">
        <v>100</v>
      </c>
      <c r="U1219" s="71">
        <v>0</v>
      </c>
      <c r="V1219" s="71">
        <v>0</v>
      </c>
      <c r="W1219" s="71">
        <v>0</v>
      </c>
      <c r="X1219" s="71" t="s">
        <v>171</v>
      </c>
      <c r="Y1219" s="71" t="s">
        <v>172</v>
      </c>
      <c r="Z1219" s="71"/>
      <c r="AA1219" s="83" t="s">
        <v>382</v>
      </c>
      <c r="AB1219" s="71" t="s">
        <v>144</v>
      </c>
      <c r="AC1219" s="71"/>
      <c r="AD1219" s="71" t="s">
        <v>1942</v>
      </c>
      <c r="AE1219" s="69" t="s">
        <v>40</v>
      </c>
    </row>
    <row r="1220" spans="1:31" ht="45" hidden="1">
      <c r="A1220" t="str">
        <f t="shared" ref="A1220:A1283" si="77">$G1220&amp;$I1220&amp;R$1</f>
        <v>ICHPOG162022</v>
      </c>
      <c r="B1220" t="str">
        <f t="shared" ref="B1220:B1283" si="78">$G1220&amp;$I1220&amp;S$1</f>
        <v>ICHPOG162023</v>
      </c>
      <c r="C1220" t="str">
        <f t="shared" ref="C1220:C1283" si="79">$G1220&amp;$I1220&amp;T$1</f>
        <v>ICHPOG162024</v>
      </c>
      <c r="D1220" t="str">
        <f t="shared" ref="D1220:F1283" si="80">$G1220&amp;$I1220&amp;U$1</f>
        <v>ICHPOG162025</v>
      </c>
      <c r="E1220" t="str">
        <f t="shared" si="80"/>
        <v>ICHPOG162026</v>
      </c>
      <c r="F1220" t="str">
        <f t="shared" si="80"/>
        <v>ICHPOG162027</v>
      </c>
      <c r="G1220" t="s">
        <v>1942</v>
      </c>
      <c r="H1220" t="s">
        <v>1429</v>
      </c>
      <c r="I1220" s="38" t="str">
        <f>VLOOKUP(J1220,Planilha2!B:C,2,0)</f>
        <v>G16</v>
      </c>
      <c r="J1220" s="80" t="s">
        <v>1457</v>
      </c>
      <c r="K1220" s="80" t="s">
        <v>165</v>
      </c>
      <c r="L1220" s="80" t="s">
        <v>747</v>
      </c>
      <c r="M1220" s="80" t="s">
        <v>164</v>
      </c>
      <c r="N1220" s="80" t="s">
        <v>631</v>
      </c>
      <c r="O1220" s="71" t="s">
        <v>1458</v>
      </c>
      <c r="P1220" s="69" t="s">
        <v>749</v>
      </c>
      <c r="Q1220" s="71">
        <v>0</v>
      </c>
      <c r="R1220" s="71"/>
      <c r="S1220" s="71"/>
      <c r="T1220" s="71">
        <v>1</v>
      </c>
      <c r="U1220" s="71">
        <v>1</v>
      </c>
      <c r="V1220" s="71">
        <v>2</v>
      </c>
      <c r="W1220" s="71">
        <v>2</v>
      </c>
      <c r="X1220" s="71" t="s">
        <v>363</v>
      </c>
      <c r="Y1220" s="71" t="s">
        <v>172</v>
      </c>
      <c r="Z1220" s="71"/>
      <c r="AA1220" s="83" t="s">
        <v>382</v>
      </c>
      <c r="AB1220" s="71" t="s">
        <v>144</v>
      </c>
      <c r="AC1220" s="71"/>
      <c r="AD1220" s="71" t="s">
        <v>1942</v>
      </c>
      <c r="AE1220" s="69" t="s">
        <v>40</v>
      </c>
    </row>
    <row r="1221" spans="1:31" ht="45" hidden="1">
      <c r="A1221" t="str">
        <f t="shared" si="77"/>
        <v>ICHPOG092022</v>
      </c>
      <c r="B1221" t="str">
        <f t="shared" si="78"/>
        <v>ICHPOG092023</v>
      </c>
      <c r="C1221" t="str">
        <f t="shared" si="79"/>
        <v>ICHPOG092024</v>
      </c>
      <c r="D1221" t="str">
        <f t="shared" si="80"/>
        <v>ICHPOG092025</v>
      </c>
      <c r="E1221" t="str">
        <f t="shared" si="80"/>
        <v>ICHPOG092026</v>
      </c>
      <c r="F1221" t="str">
        <f t="shared" si="80"/>
        <v>ICHPOG092027</v>
      </c>
      <c r="G1221" t="s">
        <v>1942</v>
      </c>
      <c r="H1221" t="s">
        <v>1429</v>
      </c>
      <c r="I1221" s="38" t="str">
        <f>VLOOKUP(J1221,Planilha2!B:C,2,0)</f>
        <v>G09</v>
      </c>
      <c r="J1221" s="80" t="s">
        <v>66</v>
      </c>
      <c r="K1221" s="80" t="s">
        <v>145</v>
      </c>
      <c r="L1221" s="80" t="s">
        <v>67</v>
      </c>
      <c r="M1221" s="80" t="s">
        <v>164</v>
      </c>
      <c r="N1221" s="80" t="s">
        <v>631</v>
      </c>
      <c r="O1221" s="71" t="s">
        <v>1455</v>
      </c>
      <c r="P1221" s="69" t="s">
        <v>69</v>
      </c>
      <c r="Q1221" s="71">
        <v>3.2</v>
      </c>
      <c r="R1221" s="71">
        <v>3.2</v>
      </c>
      <c r="S1221" s="71">
        <v>3.2</v>
      </c>
      <c r="T1221" s="71">
        <v>3.2</v>
      </c>
      <c r="U1221" s="71">
        <v>3.2</v>
      </c>
      <c r="V1221" s="71">
        <v>3.2</v>
      </c>
      <c r="W1221" s="71">
        <v>3.2</v>
      </c>
      <c r="X1221" s="71" t="s">
        <v>142</v>
      </c>
      <c r="Y1221" s="71" t="s">
        <v>172</v>
      </c>
      <c r="Z1221" s="71"/>
      <c r="AA1221" s="83" t="s">
        <v>382</v>
      </c>
      <c r="AB1221" s="71" t="s">
        <v>144</v>
      </c>
      <c r="AC1221" s="71"/>
      <c r="AD1221" s="71" t="s">
        <v>1942</v>
      </c>
      <c r="AE1221" s="69" t="s">
        <v>40</v>
      </c>
    </row>
    <row r="1222" spans="1:31" ht="45" hidden="1">
      <c r="A1222" t="str">
        <f t="shared" si="77"/>
        <v>ICHPOG112022</v>
      </c>
      <c r="B1222" t="str">
        <f t="shared" si="78"/>
        <v>ICHPOG112023</v>
      </c>
      <c r="C1222" t="str">
        <f t="shared" si="79"/>
        <v>ICHPOG112024</v>
      </c>
      <c r="D1222" t="str">
        <f t="shared" si="80"/>
        <v>ICHPOG112025</v>
      </c>
      <c r="E1222" t="str">
        <f t="shared" si="80"/>
        <v>ICHPOG112026</v>
      </c>
      <c r="F1222" t="str">
        <f t="shared" si="80"/>
        <v>ICHPOG112027</v>
      </c>
      <c r="G1222" t="s">
        <v>1942</v>
      </c>
      <c r="H1222" t="s">
        <v>1429</v>
      </c>
      <c r="I1222" s="38" t="str">
        <f>VLOOKUP(J1222,Planilha2!B:C,2,0)</f>
        <v>G11</v>
      </c>
      <c r="J1222" s="80" t="s">
        <v>71</v>
      </c>
      <c r="K1222" s="80" t="s">
        <v>145</v>
      </c>
      <c r="L1222" s="80" t="s">
        <v>67</v>
      </c>
      <c r="M1222" s="80" t="s">
        <v>164</v>
      </c>
      <c r="N1222" s="80" t="s">
        <v>631</v>
      </c>
      <c r="O1222" s="71" t="s">
        <v>1460</v>
      </c>
      <c r="P1222" s="69" t="s">
        <v>69</v>
      </c>
      <c r="Q1222" s="71">
        <v>4</v>
      </c>
      <c r="R1222" s="71">
        <v>4</v>
      </c>
      <c r="S1222" s="71">
        <v>4</v>
      </c>
      <c r="T1222" s="71">
        <v>4</v>
      </c>
      <c r="U1222" s="71">
        <v>4</v>
      </c>
      <c r="V1222" s="71">
        <v>4</v>
      </c>
      <c r="W1222" s="71">
        <v>4</v>
      </c>
      <c r="X1222" s="71" t="s">
        <v>142</v>
      </c>
      <c r="Y1222" s="71" t="s">
        <v>172</v>
      </c>
      <c r="Z1222" s="71"/>
      <c r="AA1222" s="83" t="s">
        <v>382</v>
      </c>
      <c r="AB1222" s="71" t="s">
        <v>144</v>
      </c>
      <c r="AC1222" s="71"/>
      <c r="AD1222" s="71" t="s">
        <v>1942</v>
      </c>
      <c r="AE1222" s="69" t="s">
        <v>40</v>
      </c>
    </row>
    <row r="1223" spans="1:31" ht="45" hidden="1">
      <c r="A1223" t="str">
        <f t="shared" si="77"/>
        <v>ICHPOG172022</v>
      </c>
      <c r="B1223" t="str">
        <f t="shared" si="78"/>
        <v>ICHPOG172023</v>
      </c>
      <c r="C1223" t="str">
        <f t="shared" si="79"/>
        <v>ICHPOG172024</v>
      </c>
      <c r="D1223" t="str">
        <f t="shared" si="80"/>
        <v>ICHPOG172025</v>
      </c>
      <c r="E1223" t="str">
        <f t="shared" si="80"/>
        <v>ICHPOG172026</v>
      </c>
      <c r="F1223" t="str">
        <f t="shared" si="80"/>
        <v>ICHPOG172027</v>
      </c>
      <c r="G1223" t="s">
        <v>1942</v>
      </c>
      <c r="H1223" t="s">
        <v>1429</v>
      </c>
      <c r="I1223" s="38" t="str">
        <f>VLOOKUP(J1223,Planilha2!B:C,2,0)</f>
        <v>G17</v>
      </c>
      <c r="J1223" s="80" t="s">
        <v>750</v>
      </c>
      <c r="K1223" s="80" t="s">
        <v>165</v>
      </c>
      <c r="L1223" s="80" t="s">
        <v>751</v>
      </c>
      <c r="M1223" s="80" t="s">
        <v>164</v>
      </c>
      <c r="N1223" s="80" t="s">
        <v>1452</v>
      </c>
      <c r="O1223" s="71" t="s">
        <v>1461</v>
      </c>
      <c r="P1223" s="69" t="s">
        <v>44</v>
      </c>
      <c r="Q1223" s="71">
        <v>1.49</v>
      </c>
      <c r="R1223" s="71"/>
      <c r="S1223" s="71"/>
      <c r="T1223" s="71"/>
      <c r="U1223" s="71"/>
      <c r="V1223" s="71"/>
      <c r="W1223" s="71"/>
      <c r="X1223" s="71"/>
      <c r="Y1223" s="71"/>
      <c r="Z1223" s="71"/>
      <c r="AA1223" s="83" t="s">
        <v>382</v>
      </c>
      <c r="AB1223" s="71"/>
      <c r="AC1223" s="71"/>
      <c r="AD1223" s="71"/>
      <c r="AE1223" s="69" t="s">
        <v>40</v>
      </c>
    </row>
    <row r="1224" spans="1:31" ht="45">
      <c r="A1224" t="str">
        <f t="shared" si="77"/>
        <v>ICHPOEC012022</v>
      </c>
      <c r="B1224" t="str">
        <f t="shared" si="78"/>
        <v>ICHPOEC012023</v>
      </c>
      <c r="C1224" t="str">
        <f t="shared" si="79"/>
        <v>ICHPOEC012024</v>
      </c>
      <c r="D1224" t="str">
        <f t="shared" si="80"/>
        <v>ICHPOEC012025</v>
      </c>
      <c r="E1224" t="str">
        <f t="shared" si="80"/>
        <v>ICHPOEC012026</v>
      </c>
      <c r="F1224" t="str">
        <f t="shared" si="80"/>
        <v>ICHPOEC012027</v>
      </c>
      <c r="G1224" t="s">
        <v>1942</v>
      </c>
      <c r="H1224" t="s">
        <v>1429</v>
      </c>
      <c r="I1224" s="38" t="str">
        <f>VLOOKUP(J1224,Planilha2!B:C,2,0)</f>
        <v>EC01</v>
      </c>
      <c r="J1224" s="80" t="s">
        <v>378</v>
      </c>
      <c r="K1224" s="80" t="s">
        <v>145</v>
      </c>
      <c r="L1224" s="80" t="s">
        <v>379</v>
      </c>
      <c r="M1224" s="80" t="s">
        <v>381</v>
      </c>
      <c r="N1224" s="80" t="s">
        <v>385</v>
      </c>
      <c r="O1224" s="71" t="s">
        <v>1572</v>
      </c>
      <c r="P1224" s="69" t="s">
        <v>44</v>
      </c>
      <c r="Q1224" s="71">
        <v>75.739999999999995</v>
      </c>
      <c r="R1224" s="71">
        <v>75.739999999999995</v>
      </c>
      <c r="S1224" s="71">
        <v>75.739999999999995</v>
      </c>
      <c r="T1224" s="71">
        <v>80</v>
      </c>
      <c r="U1224" s="71">
        <v>85</v>
      </c>
      <c r="V1224" s="71">
        <v>90</v>
      </c>
      <c r="W1224" s="71">
        <v>100</v>
      </c>
      <c r="X1224" s="71" t="s">
        <v>142</v>
      </c>
      <c r="Y1224" s="71" t="s">
        <v>172</v>
      </c>
      <c r="Z1224" s="71"/>
      <c r="AA1224" s="83" t="s">
        <v>382</v>
      </c>
      <c r="AB1224" s="71" t="s">
        <v>144</v>
      </c>
      <c r="AC1224" s="71"/>
      <c r="AD1224" s="71" t="s">
        <v>1942</v>
      </c>
      <c r="AE1224" s="69" t="s">
        <v>40</v>
      </c>
    </row>
    <row r="1225" spans="1:31" ht="45" hidden="1">
      <c r="A1225" t="str">
        <f t="shared" si="77"/>
        <v>ICHPOExcluído2022</v>
      </c>
      <c r="B1225" t="str">
        <f t="shared" si="78"/>
        <v>ICHPOExcluído2023</v>
      </c>
      <c r="C1225" t="str">
        <f t="shared" si="79"/>
        <v>ICHPOExcluído2024</v>
      </c>
      <c r="D1225" t="str">
        <f t="shared" si="80"/>
        <v>ICHPOExcluído2025</v>
      </c>
      <c r="E1225" t="str">
        <f t="shared" si="80"/>
        <v>ICHPOExcluído2026</v>
      </c>
      <c r="F1225" t="str">
        <f t="shared" si="80"/>
        <v>ICHPOExcluído2027</v>
      </c>
      <c r="G1225" t="s">
        <v>1942</v>
      </c>
      <c r="H1225" t="s">
        <v>1429</v>
      </c>
      <c r="I1225" s="38" t="str">
        <f>VLOOKUP(J1225,Planilha2!B:C,2,0)</f>
        <v>Excluído</v>
      </c>
      <c r="J1225" s="80" t="s">
        <v>1464</v>
      </c>
      <c r="K1225" s="80" t="s">
        <v>165</v>
      </c>
      <c r="L1225" s="80" t="s">
        <v>1465</v>
      </c>
      <c r="M1225" s="80" t="s">
        <v>164</v>
      </c>
      <c r="N1225" s="80" t="s">
        <v>1452</v>
      </c>
      <c r="O1225" s="71"/>
      <c r="P1225" s="69" t="s">
        <v>44</v>
      </c>
      <c r="Q1225" s="71"/>
      <c r="R1225" s="71"/>
      <c r="S1225" s="71"/>
      <c r="T1225" s="71"/>
      <c r="U1225" s="71"/>
      <c r="V1225" s="71"/>
      <c r="W1225" s="71"/>
      <c r="X1225" s="71"/>
      <c r="Y1225" s="71"/>
      <c r="Z1225" s="71"/>
      <c r="AA1225" s="83" t="s">
        <v>382</v>
      </c>
      <c r="AB1225" s="71"/>
      <c r="AC1225" s="71"/>
      <c r="AD1225" s="71"/>
      <c r="AE1225" s="69" t="s">
        <v>40</v>
      </c>
    </row>
    <row r="1226" spans="1:31" ht="60" hidden="1">
      <c r="A1226" t="str">
        <f t="shared" si="77"/>
        <v>ICHPOG192022</v>
      </c>
      <c r="B1226" t="str">
        <f t="shared" si="78"/>
        <v>ICHPOG192023</v>
      </c>
      <c r="C1226" t="str">
        <f t="shared" si="79"/>
        <v>ICHPOG192024</v>
      </c>
      <c r="D1226" t="str">
        <f t="shared" si="80"/>
        <v>ICHPOG192025</v>
      </c>
      <c r="E1226" t="str">
        <f t="shared" si="80"/>
        <v>ICHPOG192026</v>
      </c>
      <c r="F1226" t="str">
        <f t="shared" si="80"/>
        <v>ICHPOG192027</v>
      </c>
      <c r="G1226" t="s">
        <v>1942</v>
      </c>
      <c r="H1226" t="s">
        <v>1429</v>
      </c>
      <c r="I1226" s="38" t="str">
        <f>VLOOKUP(J1226,Planilha2!B:C,2,0)</f>
        <v>G19</v>
      </c>
      <c r="J1226" s="80" t="s">
        <v>759</v>
      </c>
      <c r="K1226" s="80" t="s">
        <v>165</v>
      </c>
      <c r="L1226" s="80" t="s">
        <v>760</v>
      </c>
      <c r="M1226" s="80" t="s">
        <v>164</v>
      </c>
      <c r="N1226" s="80" t="s">
        <v>1452</v>
      </c>
      <c r="O1226" s="71" t="s">
        <v>1574</v>
      </c>
      <c r="P1226" s="69" t="s">
        <v>44</v>
      </c>
      <c r="Q1226" s="71">
        <v>66.66</v>
      </c>
      <c r="R1226" s="71">
        <v>66.66</v>
      </c>
      <c r="S1226" s="71">
        <v>66.66</v>
      </c>
      <c r="T1226" s="71">
        <v>100</v>
      </c>
      <c r="U1226" s="71">
        <v>0</v>
      </c>
      <c r="V1226" s="71">
        <v>0</v>
      </c>
      <c r="W1226" s="71">
        <v>0</v>
      </c>
      <c r="X1226" s="71" t="s">
        <v>142</v>
      </c>
      <c r="Y1226" s="71" t="s">
        <v>172</v>
      </c>
      <c r="Z1226" s="71"/>
      <c r="AA1226" s="83" t="s">
        <v>382</v>
      </c>
      <c r="AB1226" s="71" t="s">
        <v>144</v>
      </c>
      <c r="AC1226" s="71"/>
      <c r="AD1226" s="71" t="s">
        <v>1942</v>
      </c>
      <c r="AE1226" s="69" t="s">
        <v>40</v>
      </c>
    </row>
    <row r="1227" spans="1:31" ht="45" hidden="1">
      <c r="A1227" t="str">
        <f t="shared" si="77"/>
        <v>ICHPOG182022</v>
      </c>
      <c r="B1227" t="str">
        <f t="shared" si="78"/>
        <v>ICHPOG182023</v>
      </c>
      <c r="C1227" t="str">
        <f t="shared" si="79"/>
        <v>ICHPOG182024</v>
      </c>
      <c r="D1227" t="str">
        <f t="shared" si="80"/>
        <v>ICHPOG182025</v>
      </c>
      <c r="E1227" t="str">
        <f t="shared" si="80"/>
        <v>ICHPOG182026</v>
      </c>
      <c r="F1227" t="str">
        <f t="shared" si="80"/>
        <v>ICHPOG182027</v>
      </c>
      <c r="G1227" t="s">
        <v>1942</v>
      </c>
      <c r="H1227" t="s">
        <v>1429</v>
      </c>
      <c r="I1227" s="38" t="str">
        <f>VLOOKUP(J1227,Planilha2!B:C,2,0)</f>
        <v>G18</v>
      </c>
      <c r="J1227" s="80" t="s">
        <v>755</v>
      </c>
      <c r="K1227" s="69" t="s">
        <v>165</v>
      </c>
      <c r="L1227" s="80" t="s">
        <v>1469</v>
      </c>
      <c r="M1227" s="80" t="s">
        <v>164</v>
      </c>
      <c r="N1227" s="80" t="s">
        <v>1452</v>
      </c>
      <c r="O1227" s="71"/>
      <c r="P1227" s="69" t="s">
        <v>994</v>
      </c>
      <c r="Q1227" s="71"/>
      <c r="R1227" s="71"/>
      <c r="S1227" s="71"/>
      <c r="T1227" s="71"/>
      <c r="U1227" s="71"/>
      <c r="V1227" s="71"/>
      <c r="W1227" s="71"/>
      <c r="X1227" s="71"/>
      <c r="Y1227" s="71"/>
      <c r="Z1227" s="71"/>
      <c r="AA1227" s="83" t="s">
        <v>382</v>
      </c>
      <c r="AB1227" s="71"/>
      <c r="AC1227" s="71"/>
      <c r="AD1227" s="71"/>
      <c r="AE1227" s="69" t="s">
        <v>40</v>
      </c>
    </row>
    <row r="1228" spans="1:31" ht="45" hidden="1">
      <c r="A1228" t="str">
        <f t="shared" si="77"/>
        <v>ICHPOG202022</v>
      </c>
      <c r="B1228" t="str">
        <f t="shared" si="78"/>
        <v>ICHPOG202023</v>
      </c>
      <c r="C1228" t="str">
        <f t="shared" si="79"/>
        <v>ICHPOG202024</v>
      </c>
      <c r="D1228" t="str">
        <f t="shared" si="80"/>
        <v>ICHPOG202025</v>
      </c>
      <c r="E1228" t="str">
        <f t="shared" si="80"/>
        <v>ICHPOG202026</v>
      </c>
      <c r="F1228" t="str">
        <f t="shared" si="80"/>
        <v>ICHPOG202027</v>
      </c>
      <c r="G1228" t="s">
        <v>1942</v>
      </c>
      <c r="H1228" t="s">
        <v>1429</v>
      </c>
      <c r="I1228" s="38" t="str">
        <f>VLOOKUP(J1228,Planilha2!B:C,2,0)</f>
        <v>G20</v>
      </c>
      <c r="J1228" s="80" t="s">
        <v>762</v>
      </c>
      <c r="K1228" s="69" t="s">
        <v>165</v>
      </c>
      <c r="L1228" s="80" t="s">
        <v>1473</v>
      </c>
      <c r="M1228" s="80" t="s">
        <v>164</v>
      </c>
      <c r="N1228" s="80" t="s">
        <v>1452</v>
      </c>
      <c r="O1228" s="71" t="s">
        <v>1474</v>
      </c>
      <c r="P1228" s="69" t="s">
        <v>994</v>
      </c>
      <c r="Q1228" s="71">
        <v>33.33</v>
      </c>
      <c r="R1228" s="71">
        <v>33.33</v>
      </c>
      <c r="S1228" s="71">
        <v>33.33</v>
      </c>
      <c r="T1228" s="71">
        <v>33.33</v>
      </c>
      <c r="U1228" s="71">
        <v>33.33</v>
      </c>
      <c r="V1228" s="71">
        <v>33.33</v>
      </c>
      <c r="W1228" s="71">
        <v>33.33</v>
      </c>
      <c r="X1228" s="71" t="s">
        <v>171</v>
      </c>
      <c r="Y1228" s="71" t="s">
        <v>172</v>
      </c>
      <c r="Z1228" s="71"/>
      <c r="AA1228" s="83" t="s">
        <v>382</v>
      </c>
      <c r="AB1228" s="71" t="s">
        <v>144</v>
      </c>
      <c r="AC1228" s="71"/>
      <c r="AD1228" s="71" t="s">
        <v>1942</v>
      </c>
      <c r="AE1228" s="69" t="s">
        <v>40</v>
      </c>
    </row>
    <row r="1229" spans="1:31" ht="45" hidden="1">
      <c r="A1229" t="str">
        <f t="shared" si="77"/>
        <v>ICHPOPP022022</v>
      </c>
      <c r="B1229" t="str">
        <f t="shared" si="78"/>
        <v>ICHPOPP022023</v>
      </c>
      <c r="C1229" t="str">
        <f t="shared" si="79"/>
        <v>ICHPOPP022024</v>
      </c>
      <c r="D1229" t="str">
        <f t="shared" si="80"/>
        <v>ICHPOPP022025</v>
      </c>
      <c r="E1229" t="str">
        <f t="shared" si="80"/>
        <v>ICHPOPP022026</v>
      </c>
      <c r="F1229" t="str">
        <f t="shared" si="80"/>
        <v>ICHPOPP022027</v>
      </c>
      <c r="G1229" t="s">
        <v>1942</v>
      </c>
      <c r="H1229" t="s">
        <v>1476</v>
      </c>
      <c r="I1229" s="38" t="str">
        <f>VLOOKUP(J1229,Planilha2!B:C,2,0)</f>
        <v>PP02</v>
      </c>
      <c r="J1229" s="80" t="s">
        <v>1615</v>
      </c>
      <c r="K1229" s="80" t="s">
        <v>145</v>
      </c>
      <c r="L1229" s="80" t="s">
        <v>1038</v>
      </c>
      <c r="M1229" s="80" t="s">
        <v>1040</v>
      </c>
      <c r="N1229" s="80" t="s">
        <v>1478</v>
      </c>
      <c r="O1229" s="86" t="s">
        <v>1479</v>
      </c>
      <c r="P1229" s="69" t="s">
        <v>69</v>
      </c>
      <c r="Q1229" s="75">
        <v>3</v>
      </c>
      <c r="R1229" s="75">
        <v>4</v>
      </c>
      <c r="S1229" s="75">
        <v>4</v>
      </c>
      <c r="T1229" s="75">
        <v>4</v>
      </c>
      <c r="U1229" s="75">
        <v>4</v>
      </c>
      <c r="V1229" s="75">
        <v>5</v>
      </c>
      <c r="W1229" s="75">
        <v>5</v>
      </c>
      <c r="X1229" s="71" t="s">
        <v>142</v>
      </c>
      <c r="Y1229" s="71" t="s">
        <v>172</v>
      </c>
      <c r="Z1229" s="71"/>
      <c r="AA1229" s="83" t="s">
        <v>382</v>
      </c>
      <c r="AB1229" s="71" t="s">
        <v>144</v>
      </c>
      <c r="AC1229" s="71"/>
      <c r="AD1229" s="71" t="s">
        <v>1942</v>
      </c>
      <c r="AE1229" s="69" t="s">
        <v>1030</v>
      </c>
    </row>
    <row r="1230" spans="1:31" ht="45" hidden="1">
      <c r="A1230" t="str">
        <f t="shared" si="77"/>
        <v>ICHPOPP032022</v>
      </c>
      <c r="B1230" t="str">
        <f t="shared" si="78"/>
        <v>ICHPOPP032023</v>
      </c>
      <c r="C1230" t="str">
        <f t="shared" si="79"/>
        <v>ICHPOPP032024</v>
      </c>
      <c r="D1230" t="str">
        <f t="shared" si="80"/>
        <v>ICHPOPP032025</v>
      </c>
      <c r="E1230" t="str">
        <f t="shared" si="80"/>
        <v>ICHPOPP032026</v>
      </c>
      <c r="F1230" t="str">
        <f t="shared" si="80"/>
        <v>ICHPOPP032027</v>
      </c>
      <c r="G1230" t="s">
        <v>1942</v>
      </c>
      <c r="H1230" t="s">
        <v>1476</v>
      </c>
      <c r="I1230" s="38" t="str">
        <f>VLOOKUP(J1230,Planilha2!B:C,2,0)</f>
        <v>PP03</v>
      </c>
      <c r="J1230" s="80" t="s">
        <v>1618</v>
      </c>
      <c r="K1230" s="80" t="s">
        <v>145</v>
      </c>
      <c r="L1230" s="80" t="s">
        <v>1619</v>
      </c>
      <c r="M1230" s="80" t="s">
        <v>139</v>
      </c>
      <c r="N1230" s="80" t="s">
        <v>1478</v>
      </c>
      <c r="O1230" s="86" t="s">
        <v>1484</v>
      </c>
      <c r="P1230" s="69" t="s">
        <v>309</v>
      </c>
      <c r="Q1230" s="75">
        <v>73</v>
      </c>
      <c r="R1230" s="75">
        <v>121</v>
      </c>
      <c r="S1230" s="75">
        <v>137</v>
      </c>
      <c r="T1230" s="75">
        <v>153</v>
      </c>
      <c r="U1230" s="75">
        <v>169</v>
      </c>
      <c r="V1230" s="75">
        <v>185</v>
      </c>
      <c r="W1230" s="75">
        <v>201</v>
      </c>
      <c r="X1230" s="71" t="s">
        <v>142</v>
      </c>
      <c r="Y1230" s="71" t="s">
        <v>172</v>
      </c>
      <c r="Z1230" s="71"/>
      <c r="AA1230" s="83" t="s">
        <v>382</v>
      </c>
      <c r="AB1230" s="71" t="s">
        <v>144</v>
      </c>
      <c r="AC1230" s="71"/>
      <c r="AD1230" s="71" t="s">
        <v>1942</v>
      </c>
      <c r="AE1230" s="69" t="s">
        <v>1030</v>
      </c>
    </row>
    <row r="1231" spans="1:31" ht="45" hidden="1">
      <c r="A1231" t="str">
        <f t="shared" si="77"/>
        <v>ICHPOPP012022</v>
      </c>
      <c r="B1231" t="str">
        <f t="shared" si="78"/>
        <v>ICHPOPP012023</v>
      </c>
      <c r="C1231" t="str">
        <f t="shared" si="79"/>
        <v>ICHPOPP012024</v>
      </c>
      <c r="D1231" t="str">
        <f t="shared" si="80"/>
        <v>ICHPOPP012025</v>
      </c>
      <c r="E1231" t="str">
        <f t="shared" si="80"/>
        <v>ICHPOPP012026</v>
      </c>
      <c r="F1231" t="str">
        <f t="shared" si="80"/>
        <v>ICHPOPP012027</v>
      </c>
      <c r="G1231" t="s">
        <v>1942</v>
      </c>
      <c r="H1231" t="s">
        <v>1476</v>
      </c>
      <c r="I1231" s="38" t="str">
        <f>VLOOKUP(J1231,Planilha2!B:C,2,0)</f>
        <v>PP01</v>
      </c>
      <c r="J1231" s="80" t="s">
        <v>1622</v>
      </c>
      <c r="K1231" s="80" t="s">
        <v>145</v>
      </c>
      <c r="L1231" s="80" t="s">
        <v>1623</v>
      </c>
      <c r="M1231" s="80" t="s">
        <v>139</v>
      </c>
      <c r="N1231" s="80" t="s">
        <v>1036</v>
      </c>
      <c r="O1231" s="86" t="s">
        <v>1488</v>
      </c>
      <c r="P1231" s="69" t="s">
        <v>994</v>
      </c>
      <c r="Q1231" s="75">
        <v>1</v>
      </c>
      <c r="R1231" s="75">
        <v>1</v>
      </c>
      <c r="S1231" s="75">
        <v>1</v>
      </c>
      <c r="T1231" s="75">
        <v>2</v>
      </c>
      <c r="U1231" s="75">
        <v>2</v>
      </c>
      <c r="V1231" s="75">
        <v>2</v>
      </c>
      <c r="W1231" s="75">
        <v>3</v>
      </c>
      <c r="X1231" s="71" t="s">
        <v>363</v>
      </c>
      <c r="Y1231" s="71" t="s">
        <v>172</v>
      </c>
      <c r="Z1231" s="71"/>
      <c r="AA1231" s="83" t="s">
        <v>382</v>
      </c>
      <c r="AB1231" s="71" t="s">
        <v>144</v>
      </c>
      <c r="AC1231" s="71"/>
      <c r="AD1231" s="71" t="s">
        <v>1942</v>
      </c>
      <c r="AE1231" s="69" t="s">
        <v>1030</v>
      </c>
    </row>
    <row r="1232" spans="1:31" ht="45" hidden="1">
      <c r="A1232" t="str">
        <f t="shared" si="77"/>
        <v>ICHPOExcluído2022</v>
      </c>
      <c r="B1232" t="str">
        <f t="shared" si="78"/>
        <v>ICHPOExcluído2023</v>
      </c>
      <c r="C1232" t="str">
        <f t="shared" si="79"/>
        <v>ICHPOExcluído2024</v>
      </c>
      <c r="D1232" t="str">
        <f t="shared" si="80"/>
        <v>ICHPOExcluído2025</v>
      </c>
      <c r="E1232" t="str">
        <f t="shared" si="80"/>
        <v>ICHPOExcluído2026</v>
      </c>
      <c r="F1232" t="str">
        <f t="shared" si="80"/>
        <v>ICHPOExcluído2027</v>
      </c>
      <c r="G1232" t="s">
        <v>1942</v>
      </c>
      <c r="H1232" t="s">
        <v>1476</v>
      </c>
      <c r="I1232" s="38" t="str">
        <f>VLOOKUP(J1232,Planilha2!B:C,2,0)</f>
        <v>Excluído</v>
      </c>
      <c r="J1232" s="80" t="s">
        <v>1489</v>
      </c>
      <c r="K1232" s="80" t="s">
        <v>165</v>
      </c>
      <c r="L1232" s="80" t="s">
        <v>1490</v>
      </c>
      <c r="M1232" s="80" t="s">
        <v>139</v>
      </c>
      <c r="N1232" s="80" t="s">
        <v>1036</v>
      </c>
      <c r="O1232" s="86" t="s">
        <v>1627</v>
      </c>
      <c r="P1232" s="69" t="s">
        <v>1070</v>
      </c>
      <c r="Q1232" s="75">
        <v>0</v>
      </c>
      <c r="R1232" s="75">
        <v>0</v>
      </c>
      <c r="S1232" s="75">
        <v>20</v>
      </c>
      <c r="T1232" s="75">
        <v>20</v>
      </c>
      <c r="U1232" s="75">
        <v>40</v>
      </c>
      <c r="V1232" s="75">
        <v>40</v>
      </c>
      <c r="W1232" s="75">
        <v>40</v>
      </c>
      <c r="X1232" s="71" t="s">
        <v>142</v>
      </c>
      <c r="Y1232" s="71" t="s">
        <v>172</v>
      </c>
      <c r="Z1232" s="71"/>
      <c r="AA1232" s="83" t="s">
        <v>382</v>
      </c>
      <c r="AB1232" s="71" t="s">
        <v>144</v>
      </c>
      <c r="AC1232" s="71"/>
      <c r="AD1232" s="71" t="s">
        <v>1942</v>
      </c>
      <c r="AE1232" s="69" t="s">
        <v>1030</v>
      </c>
    </row>
    <row r="1233" spans="1:31" ht="45" hidden="1">
      <c r="A1233" t="str">
        <f t="shared" si="77"/>
        <v>ICHPOExcluído2022</v>
      </c>
      <c r="B1233" t="str">
        <f t="shared" si="78"/>
        <v>ICHPOExcluído2023</v>
      </c>
      <c r="C1233" t="str">
        <f t="shared" si="79"/>
        <v>ICHPOExcluído2024</v>
      </c>
      <c r="D1233" t="str">
        <f t="shared" si="80"/>
        <v>ICHPOExcluído2025</v>
      </c>
      <c r="E1233" t="str">
        <f t="shared" si="80"/>
        <v>ICHPOExcluído2026</v>
      </c>
      <c r="F1233" t="str">
        <f t="shared" si="80"/>
        <v>ICHPOExcluído2027</v>
      </c>
      <c r="G1233" t="s">
        <v>1942</v>
      </c>
      <c r="H1233" t="s">
        <v>1476</v>
      </c>
      <c r="I1233" s="38" t="str">
        <f>VLOOKUP(J1233,Planilha2!B:C,2,0)</f>
        <v>Excluído</v>
      </c>
      <c r="J1233" s="80" t="s">
        <v>1493</v>
      </c>
      <c r="K1233" s="80" t="s">
        <v>165</v>
      </c>
      <c r="L1233" s="80" t="s">
        <v>1494</v>
      </c>
      <c r="M1233" s="80" t="s">
        <v>139</v>
      </c>
      <c r="N1233" s="80" t="s">
        <v>1036</v>
      </c>
      <c r="O1233" s="86" t="s">
        <v>1630</v>
      </c>
      <c r="P1233" s="69" t="s">
        <v>1070</v>
      </c>
      <c r="Q1233" s="75">
        <v>0</v>
      </c>
      <c r="R1233" s="75">
        <v>0</v>
      </c>
      <c r="S1233" s="75">
        <v>20</v>
      </c>
      <c r="T1233" s="75">
        <v>0</v>
      </c>
      <c r="U1233" s="75">
        <v>40</v>
      </c>
      <c r="V1233" s="75">
        <v>0</v>
      </c>
      <c r="W1233" s="75">
        <v>0</v>
      </c>
      <c r="X1233" s="71" t="s">
        <v>142</v>
      </c>
      <c r="Y1233" s="71" t="s">
        <v>172</v>
      </c>
      <c r="Z1233" s="71"/>
      <c r="AA1233" s="83" t="s">
        <v>382</v>
      </c>
      <c r="AB1233" s="71" t="s">
        <v>144</v>
      </c>
      <c r="AC1233" s="71"/>
      <c r="AD1233" s="71" t="s">
        <v>1942</v>
      </c>
      <c r="AE1233" s="69" t="s">
        <v>1030</v>
      </c>
    </row>
    <row r="1234" spans="1:31" ht="45" hidden="1">
      <c r="A1234" t="str">
        <f t="shared" si="77"/>
        <v>ICHPOPP042022</v>
      </c>
      <c r="B1234" t="str">
        <f t="shared" si="78"/>
        <v>ICHPOPP042023</v>
      </c>
      <c r="C1234" t="str">
        <f t="shared" si="79"/>
        <v>ICHPOPP042024</v>
      </c>
      <c r="D1234" t="str">
        <f t="shared" si="80"/>
        <v>ICHPOPP042025</v>
      </c>
      <c r="E1234" t="str">
        <f t="shared" si="80"/>
        <v>ICHPOPP042026</v>
      </c>
      <c r="F1234" t="str">
        <f t="shared" si="80"/>
        <v>ICHPOPP042027</v>
      </c>
      <c r="G1234" t="s">
        <v>1942</v>
      </c>
      <c r="H1234" t="s">
        <v>1476</v>
      </c>
      <c r="I1234" s="38" t="str">
        <f>VLOOKUP(J1234,Planilha2!B:C,2,0)</f>
        <v>PP04</v>
      </c>
      <c r="J1234" s="80" t="s">
        <v>1495</v>
      </c>
      <c r="K1234" s="80" t="s">
        <v>165</v>
      </c>
      <c r="L1234" s="80" t="s">
        <v>1496</v>
      </c>
      <c r="M1234" s="80" t="s">
        <v>139</v>
      </c>
      <c r="N1234" s="80" t="s">
        <v>1036</v>
      </c>
      <c r="O1234" s="86" t="s">
        <v>1826</v>
      </c>
      <c r="P1234" s="69" t="s">
        <v>44</v>
      </c>
      <c r="Q1234" s="75">
        <v>0</v>
      </c>
      <c r="R1234" s="75">
        <v>0</v>
      </c>
      <c r="S1234" s="75">
        <v>100</v>
      </c>
      <c r="T1234" s="75">
        <v>0</v>
      </c>
      <c r="U1234" s="75">
        <v>100</v>
      </c>
      <c r="V1234" s="75">
        <v>0</v>
      </c>
      <c r="W1234" s="75">
        <v>0</v>
      </c>
      <c r="X1234" s="71" t="s">
        <v>142</v>
      </c>
      <c r="Y1234" s="71" t="s">
        <v>172</v>
      </c>
      <c r="Z1234" s="71"/>
      <c r="AA1234" s="83" t="s">
        <v>382</v>
      </c>
      <c r="AB1234" s="71" t="s">
        <v>144</v>
      </c>
      <c r="AC1234" s="71"/>
      <c r="AD1234" s="71" t="s">
        <v>1942</v>
      </c>
      <c r="AE1234" s="69" t="s">
        <v>1030</v>
      </c>
    </row>
    <row r="1235" spans="1:31" ht="45" hidden="1">
      <c r="A1235" t="str">
        <f t="shared" si="77"/>
        <v>ICHPO?2022</v>
      </c>
      <c r="B1235" t="str">
        <f t="shared" si="78"/>
        <v>ICHPO?2023</v>
      </c>
      <c r="C1235" t="str">
        <f t="shared" si="79"/>
        <v>ICHPO?2024</v>
      </c>
      <c r="D1235" t="str">
        <f t="shared" si="80"/>
        <v>ICHPO?2025</v>
      </c>
      <c r="E1235" t="str">
        <f t="shared" si="80"/>
        <v>ICHPO?2026</v>
      </c>
      <c r="F1235" t="str">
        <f t="shared" si="80"/>
        <v>ICHPO?2027</v>
      </c>
      <c r="G1235" t="s">
        <v>1942</v>
      </c>
      <c r="H1235" t="s">
        <v>1476</v>
      </c>
      <c r="I1235" s="38" t="str">
        <f>VLOOKUP(J1235,Planilha2!B:C,2,0)</f>
        <v>?</v>
      </c>
      <c r="J1235" s="80" t="s">
        <v>1497</v>
      </c>
      <c r="K1235" s="80" t="s">
        <v>165</v>
      </c>
      <c r="L1235" s="80" t="s">
        <v>1498</v>
      </c>
      <c r="M1235" s="80" t="s">
        <v>139</v>
      </c>
      <c r="N1235" s="80" t="s">
        <v>1036</v>
      </c>
      <c r="O1235" s="86"/>
      <c r="P1235" s="69"/>
      <c r="Q1235" s="75"/>
      <c r="R1235" s="75"/>
      <c r="S1235" s="75"/>
      <c r="T1235" s="75"/>
      <c r="U1235" s="75"/>
      <c r="V1235" s="75"/>
      <c r="W1235" s="75"/>
      <c r="X1235" s="71"/>
      <c r="Y1235" s="71"/>
      <c r="Z1235" s="71"/>
      <c r="AA1235" s="83"/>
      <c r="AB1235" s="71"/>
      <c r="AC1235" s="71"/>
      <c r="AD1235" s="71"/>
      <c r="AE1235" s="69" t="s">
        <v>1030</v>
      </c>
    </row>
    <row r="1236" spans="1:31" ht="45" hidden="1">
      <c r="A1236" t="str">
        <f t="shared" si="77"/>
        <v>ICHPOPP052022</v>
      </c>
      <c r="B1236" t="str">
        <f t="shared" si="78"/>
        <v>ICHPOPP052023</v>
      </c>
      <c r="C1236" t="str">
        <f t="shared" si="79"/>
        <v>ICHPOPP052024</v>
      </c>
      <c r="D1236" t="str">
        <f t="shared" si="80"/>
        <v>ICHPOPP052025</v>
      </c>
      <c r="E1236" t="str">
        <f t="shared" si="80"/>
        <v>ICHPOPP052026</v>
      </c>
      <c r="F1236" t="str">
        <f t="shared" si="80"/>
        <v>ICHPOPP052027</v>
      </c>
      <c r="G1236" t="s">
        <v>1942</v>
      </c>
      <c r="H1236" t="s">
        <v>1476</v>
      </c>
      <c r="I1236" s="38" t="str">
        <f>VLOOKUP(J1236,Planilha2!B:C,2,0)</f>
        <v>PP05</v>
      </c>
      <c r="J1236" s="80" t="s">
        <v>1047</v>
      </c>
      <c r="K1236" s="80" t="s">
        <v>165</v>
      </c>
      <c r="L1236" s="80" t="s">
        <v>1048</v>
      </c>
      <c r="M1236" s="80" t="s">
        <v>139</v>
      </c>
      <c r="N1236" s="80" t="s">
        <v>1036</v>
      </c>
      <c r="O1236" s="86"/>
      <c r="P1236" s="69"/>
      <c r="Q1236" s="75"/>
      <c r="R1236" s="75"/>
      <c r="S1236" s="75"/>
      <c r="T1236" s="75"/>
      <c r="U1236" s="75"/>
      <c r="V1236" s="75"/>
      <c r="W1236" s="75"/>
      <c r="X1236" s="71"/>
      <c r="Y1236" s="71"/>
      <c r="Z1236" s="71"/>
      <c r="AA1236" s="83"/>
      <c r="AB1236" s="71"/>
      <c r="AC1236" s="71"/>
      <c r="AD1236" s="71"/>
      <c r="AE1236" s="69" t="s">
        <v>1030</v>
      </c>
    </row>
    <row r="1237" spans="1:31" ht="45" hidden="1">
      <c r="A1237" t="str">
        <f t="shared" si="77"/>
        <v>ICHPOPP062022</v>
      </c>
      <c r="B1237" t="str">
        <f t="shared" si="78"/>
        <v>ICHPOPP062023</v>
      </c>
      <c r="C1237" t="str">
        <f t="shared" si="79"/>
        <v>ICHPOPP062024</v>
      </c>
      <c r="D1237" t="str">
        <f t="shared" si="80"/>
        <v>ICHPOPP062025</v>
      </c>
      <c r="E1237" t="str">
        <f t="shared" si="80"/>
        <v>ICHPOPP062026</v>
      </c>
      <c r="F1237" t="str">
        <f t="shared" si="80"/>
        <v>ICHPOPP062027</v>
      </c>
      <c r="G1237" t="s">
        <v>1942</v>
      </c>
      <c r="H1237" t="s">
        <v>1476</v>
      </c>
      <c r="I1237" s="38" t="str">
        <f>VLOOKUP(J1237,Planilha2!B:C,2,0)</f>
        <v>PP06</v>
      </c>
      <c r="J1237" s="80" t="s">
        <v>1050</v>
      </c>
      <c r="K1237" s="80" t="s">
        <v>165</v>
      </c>
      <c r="L1237" s="80" t="s">
        <v>1499</v>
      </c>
      <c r="M1237" s="80" t="s">
        <v>139</v>
      </c>
      <c r="N1237" s="80" t="s">
        <v>1036</v>
      </c>
      <c r="O1237" s="86"/>
      <c r="P1237" s="69"/>
      <c r="Q1237" s="75"/>
      <c r="R1237" s="75"/>
      <c r="S1237" s="75"/>
      <c r="T1237" s="75"/>
      <c r="U1237" s="75"/>
      <c r="V1237" s="75"/>
      <c r="W1237" s="75"/>
      <c r="X1237" s="71"/>
      <c r="Y1237" s="71"/>
      <c r="Z1237" s="71"/>
      <c r="AA1237" s="83"/>
      <c r="AB1237" s="71"/>
      <c r="AC1237" s="71"/>
      <c r="AD1237" s="71"/>
      <c r="AE1237" s="69" t="s">
        <v>1030</v>
      </c>
    </row>
    <row r="1238" spans="1:31" ht="45" hidden="1">
      <c r="A1238" t="str">
        <f t="shared" si="77"/>
        <v>ICHPOPP072022</v>
      </c>
      <c r="B1238" t="str">
        <f t="shared" si="78"/>
        <v>ICHPOPP072023</v>
      </c>
      <c r="C1238" t="str">
        <f t="shared" si="79"/>
        <v>ICHPOPP072024</v>
      </c>
      <c r="D1238" t="str">
        <f t="shared" si="80"/>
        <v>ICHPOPP072025</v>
      </c>
      <c r="E1238" t="str">
        <f t="shared" si="80"/>
        <v>ICHPOPP072026</v>
      </c>
      <c r="F1238" t="str">
        <f t="shared" si="80"/>
        <v>ICHPOPP072027</v>
      </c>
      <c r="G1238" t="s">
        <v>1942</v>
      </c>
      <c r="H1238" t="s">
        <v>1476</v>
      </c>
      <c r="I1238" s="38" t="str">
        <f>VLOOKUP(J1238,Planilha2!B:C,2,0)</f>
        <v>PP07</v>
      </c>
      <c r="J1238" s="80" t="s">
        <v>1054</v>
      </c>
      <c r="K1238" s="80" t="s">
        <v>165</v>
      </c>
      <c r="L1238" s="80" t="s">
        <v>1055</v>
      </c>
      <c r="M1238" s="80" t="s">
        <v>139</v>
      </c>
      <c r="N1238" s="80" t="s">
        <v>1036</v>
      </c>
      <c r="O1238" s="86"/>
      <c r="P1238" s="69"/>
      <c r="Q1238" s="75"/>
      <c r="R1238" s="75"/>
      <c r="S1238" s="75"/>
      <c r="T1238" s="75"/>
      <c r="U1238" s="75"/>
      <c r="V1238" s="75"/>
      <c r="W1238" s="75"/>
      <c r="X1238" s="71"/>
      <c r="Y1238" s="71"/>
      <c r="Z1238" s="71"/>
      <c r="AA1238" s="83"/>
      <c r="AB1238" s="71"/>
      <c r="AC1238" s="71"/>
      <c r="AD1238" s="71"/>
      <c r="AE1238" s="69" t="s">
        <v>1030</v>
      </c>
    </row>
    <row r="1239" spans="1:31" ht="108.75" hidden="1">
      <c r="A1239" t="str">
        <f t="shared" si="77"/>
        <v>ICHPOPP082022</v>
      </c>
      <c r="B1239" t="str">
        <f t="shared" si="78"/>
        <v>ICHPOPP082023</v>
      </c>
      <c r="C1239" t="str">
        <f t="shared" si="79"/>
        <v>ICHPOPP082024</v>
      </c>
      <c r="D1239" t="str">
        <f t="shared" si="80"/>
        <v>ICHPOPP082025</v>
      </c>
      <c r="E1239" t="str">
        <f t="shared" si="80"/>
        <v>ICHPOPP082026</v>
      </c>
      <c r="F1239" t="str">
        <f t="shared" si="80"/>
        <v>ICHPOPP082027</v>
      </c>
      <c r="G1239" t="s">
        <v>1942</v>
      </c>
      <c r="H1239" t="s">
        <v>1476</v>
      </c>
      <c r="I1239" s="38" t="s">
        <v>112</v>
      </c>
      <c r="J1239" s="80" t="s">
        <v>1632</v>
      </c>
      <c r="K1239" s="80" t="s">
        <v>165</v>
      </c>
      <c r="L1239" s="80" t="s">
        <v>1058</v>
      </c>
      <c r="M1239" s="80" t="s">
        <v>381</v>
      </c>
      <c r="N1239" s="80" t="s">
        <v>1501</v>
      </c>
      <c r="O1239" s="86" t="s">
        <v>1502</v>
      </c>
      <c r="P1239" s="69" t="s">
        <v>44</v>
      </c>
      <c r="Q1239" s="75">
        <v>90</v>
      </c>
      <c r="R1239" s="75">
        <v>100</v>
      </c>
      <c r="S1239" s="75">
        <v>100</v>
      </c>
      <c r="T1239" s="75">
        <v>100</v>
      </c>
      <c r="U1239" s="75">
        <v>100</v>
      </c>
      <c r="V1239" s="75">
        <v>100</v>
      </c>
      <c r="W1239" s="75">
        <v>100</v>
      </c>
      <c r="X1239" s="71" t="s">
        <v>142</v>
      </c>
      <c r="Y1239" s="71" t="s">
        <v>172</v>
      </c>
      <c r="Z1239" s="71"/>
      <c r="AA1239" s="83" t="s">
        <v>382</v>
      </c>
      <c r="AB1239" s="71" t="s">
        <v>144</v>
      </c>
      <c r="AC1239" s="71"/>
      <c r="AD1239" s="71" t="s">
        <v>1942</v>
      </c>
      <c r="AE1239" s="69" t="s">
        <v>1030</v>
      </c>
    </row>
    <row r="1240" spans="1:31" ht="81" hidden="1">
      <c r="A1240" t="str">
        <f t="shared" si="77"/>
        <v>ICHPOPP092022</v>
      </c>
      <c r="B1240" t="str">
        <f t="shared" si="78"/>
        <v>ICHPOPP092023</v>
      </c>
      <c r="C1240" t="str">
        <f t="shared" si="79"/>
        <v>ICHPOPP092024</v>
      </c>
      <c r="D1240" t="str">
        <f t="shared" si="80"/>
        <v>ICHPOPP092025</v>
      </c>
      <c r="E1240" t="str">
        <f t="shared" si="80"/>
        <v>ICHPOPP092026</v>
      </c>
      <c r="F1240" t="str">
        <f t="shared" si="80"/>
        <v>ICHPOPP092027</v>
      </c>
      <c r="G1240" t="s">
        <v>1942</v>
      </c>
      <c r="H1240" t="s">
        <v>1476</v>
      </c>
      <c r="I1240" s="38" t="s">
        <v>113</v>
      </c>
      <c r="J1240" s="80" t="s">
        <v>1633</v>
      </c>
      <c r="K1240" s="80" t="s">
        <v>145</v>
      </c>
      <c r="L1240" s="80" t="s">
        <v>1634</v>
      </c>
      <c r="M1240" s="80" t="s">
        <v>164</v>
      </c>
      <c r="N1240" s="80" t="s">
        <v>1501</v>
      </c>
      <c r="O1240" s="86" t="s">
        <v>1635</v>
      </c>
      <c r="P1240" s="69" t="s">
        <v>44</v>
      </c>
      <c r="Q1240" s="75">
        <v>55.55</v>
      </c>
      <c r="R1240" s="75">
        <v>80</v>
      </c>
      <c r="S1240" s="75">
        <v>80</v>
      </c>
      <c r="T1240" s="75">
        <v>80</v>
      </c>
      <c r="U1240" s="75">
        <v>80</v>
      </c>
      <c r="V1240" s="75">
        <v>80</v>
      </c>
      <c r="W1240" s="75">
        <v>80</v>
      </c>
      <c r="X1240" s="71" t="s">
        <v>142</v>
      </c>
      <c r="Y1240" s="71" t="s">
        <v>172</v>
      </c>
      <c r="Z1240" s="71"/>
      <c r="AA1240" s="83" t="s">
        <v>382</v>
      </c>
      <c r="AB1240" s="71" t="s">
        <v>144</v>
      </c>
      <c r="AC1240" s="71"/>
      <c r="AD1240" s="71" t="s">
        <v>1942</v>
      </c>
      <c r="AE1240" s="69" t="s">
        <v>1030</v>
      </c>
    </row>
    <row r="1241" spans="1:31" ht="45" hidden="1">
      <c r="A1241" t="str">
        <f t="shared" si="77"/>
        <v>ICHPOPP102022</v>
      </c>
      <c r="B1241" t="str">
        <f t="shared" si="78"/>
        <v>ICHPOPP102023</v>
      </c>
      <c r="C1241" t="str">
        <f t="shared" si="79"/>
        <v>ICHPOPP102024</v>
      </c>
      <c r="D1241" t="str">
        <f t="shared" si="80"/>
        <v>ICHPOPP102025</v>
      </c>
      <c r="E1241" t="str">
        <f t="shared" si="80"/>
        <v>ICHPOPP102026</v>
      </c>
      <c r="F1241" t="str">
        <f t="shared" si="80"/>
        <v>ICHPOPP102027</v>
      </c>
      <c r="G1241" t="s">
        <v>1942</v>
      </c>
      <c r="H1241" t="s">
        <v>1476</v>
      </c>
      <c r="I1241" s="38" t="str">
        <f>VLOOKUP(J1241,Planilha2!B:C,2,0)</f>
        <v>PP10</v>
      </c>
      <c r="J1241" s="80" t="s">
        <v>1063</v>
      </c>
      <c r="K1241" s="80" t="s">
        <v>145</v>
      </c>
      <c r="L1241" s="80" t="s">
        <v>1508</v>
      </c>
      <c r="M1241" s="80" t="s">
        <v>164</v>
      </c>
      <c r="N1241" s="80" t="s">
        <v>1501</v>
      </c>
      <c r="O1241" s="86" t="s">
        <v>1756</v>
      </c>
      <c r="P1241" s="69" t="s">
        <v>749</v>
      </c>
      <c r="Q1241" s="75">
        <v>1</v>
      </c>
      <c r="R1241" s="75">
        <v>1</v>
      </c>
      <c r="S1241" s="75">
        <v>1</v>
      </c>
      <c r="T1241" s="75">
        <v>1</v>
      </c>
      <c r="U1241" s="75">
        <v>1</v>
      </c>
      <c r="V1241" s="75">
        <v>1</v>
      </c>
      <c r="W1241" s="75">
        <v>1</v>
      </c>
      <c r="X1241" s="71" t="s">
        <v>363</v>
      </c>
      <c r="Y1241" s="71" t="s">
        <v>172</v>
      </c>
      <c r="Z1241" s="71"/>
      <c r="AA1241" s="83" t="s">
        <v>382</v>
      </c>
      <c r="AB1241" s="71" t="s">
        <v>144</v>
      </c>
      <c r="AC1241" s="71"/>
      <c r="AD1241" s="71" t="s">
        <v>1942</v>
      </c>
      <c r="AE1241" s="69" t="s">
        <v>1030</v>
      </c>
    </row>
    <row r="1242" spans="1:31" ht="45" hidden="1">
      <c r="A1242" t="str">
        <f t="shared" si="77"/>
        <v>ICHPOExcluído2022</v>
      </c>
      <c r="B1242" t="str">
        <f t="shared" si="78"/>
        <v>ICHPOExcluído2023</v>
      </c>
      <c r="C1242" t="str">
        <f t="shared" si="79"/>
        <v>ICHPOExcluído2024</v>
      </c>
      <c r="D1242" t="str">
        <f t="shared" si="80"/>
        <v>ICHPOExcluído2025</v>
      </c>
      <c r="E1242" t="str">
        <f t="shared" si="80"/>
        <v>ICHPOExcluído2026</v>
      </c>
      <c r="F1242" t="str">
        <f t="shared" si="80"/>
        <v>ICHPOExcluído2027</v>
      </c>
      <c r="G1242" t="s">
        <v>1942</v>
      </c>
      <c r="H1242" t="s">
        <v>1476</v>
      </c>
      <c r="I1242" s="38" t="str">
        <f>VLOOKUP(J1242,Planilha2!B:C,2,0)</f>
        <v>Excluído</v>
      </c>
      <c r="J1242" s="80" t="s">
        <v>1511</v>
      </c>
      <c r="K1242" s="80" t="s">
        <v>165</v>
      </c>
      <c r="L1242" s="80" t="s">
        <v>1512</v>
      </c>
      <c r="M1242" s="80" t="s">
        <v>164</v>
      </c>
      <c r="N1242" s="80" t="s">
        <v>1501</v>
      </c>
      <c r="O1242" s="71" t="s">
        <v>1638</v>
      </c>
      <c r="P1242" s="69" t="s">
        <v>44</v>
      </c>
      <c r="Q1242" s="71">
        <v>84.21</v>
      </c>
      <c r="R1242" s="71">
        <v>94.73</v>
      </c>
      <c r="S1242" s="71">
        <v>94.73</v>
      </c>
      <c r="T1242" s="71">
        <v>94.73</v>
      </c>
      <c r="U1242" s="71">
        <v>94.73</v>
      </c>
      <c r="V1242" s="71">
        <v>94.73</v>
      </c>
      <c r="W1242" s="71">
        <v>94.73</v>
      </c>
      <c r="X1242" s="71" t="s">
        <v>171</v>
      </c>
      <c r="Y1242" s="71" t="s">
        <v>172</v>
      </c>
      <c r="Z1242" s="71"/>
      <c r="AA1242" s="83" t="s">
        <v>382</v>
      </c>
      <c r="AB1242" s="71" t="s">
        <v>144</v>
      </c>
      <c r="AC1242" s="71"/>
      <c r="AD1242" s="71" t="s">
        <v>1942</v>
      </c>
      <c r="AE1242" s="69" t="s">
        <v>1030</v>
      </c>
    </row>
    <row r="1243" spans="1:31" ht="45" hidden="1">
      <c r="A1243" t="str">
        <f t="shared" si="77"/>
        <v>ICHPOExcluído2022</v>
      </c>
      <c r="B1243" t="str">
        <f t="shared" si="78"/>
        <v>ICHPOExcluído2023</v>
      </c>
      <c r="C1243" t="str">
        <f t="shared" si="79"/>
        <v>ICHPOExcluído2024</v>
      </c>
      <c r="D1243" t="str">
        <f t="shared" si="80"/>
        <v>ICHPOExcluído2025</v>
      </c>
      <c r="E1243" t="str">
        <f t="shared" si="80"/>
        <v>ICHPOExcluído2026</v>
      </c>
      <c r="F1243" t="str">
        <f t="shared" si="80"/>
        <v>ICHPOExcluído2027</v>
      </c>
      <c r="G1243" t="s">
        <v>1942</v>
      </c>
      <c r="H1243" t="s">
        <v>1476</v>
      </c>
      <c r="I1243" s="38" t="str">
        <f>VLOOKUP(J1243,Planilha2!B:C,2,0)</f>
        <v>Excluído</v>
      </c>
      <c r="J1243" s="80" t="s">
        <v>1067</v>
      </c>
      <c r="K1243" s="80" t="s">
        <v>145</v>
      </c>
      <c r="L1243" s="80" t="s">
        <v>1068</v>
      </c>
      <c r="M1243" s="80" t="s">
        <v>164</v>
      </c>
      <c r="N1243" s="80" t="s">
        <v>1501</v>
      </c>
      <c r="O1243" s="71" t="s">
        <v>1513</v>
      </c>
      <c r="P1243" s="69" t="s">
        <v>1070</v>
      </c>
      <c r="Q1243" s="71">
        <v>94</v>
      </c>
      <c r="R1243" s="71">
        <v>96</v>
      </c>
      <c r="S1243" s="71">
        <v>96</v>
      </c>
      <c r="T1243" s="71">
        <v>96</v>
      </c>
      <c r="U1243" s="71">
        <v>98</v>
      </c>
      <c r="V1243" s="71">
        <v>98</v>
      </c>
      <c r="W1243" s="71">
        <v>98</v>
      </c>
      <c r="X1243" s="71" t="s">
        <v>363</v>
      </c>
      <c r="Y1243" s="71" t="s">
        <v>172</v>
      </c>
      <c r="Z1243" s="71"/>
      <c r="AA1243" s="83" t="s">
        <v>382</v>
      </c>
      <c r="AB1243" s="71" t="s">
        <v>144</v>
      </c>
      <c r="AC1243" s="71"/>
      <c r="AD1243" s="71" t="s">
        <v>1942</v>
      </c>
      <c r="AE1243" s="69" t="s">
        <v>1030</v>
      </c>
    </row>
    <row r="1244" spans="1:31" ht="45" hidden="1">
      <c r="A1244" t="str">
        <f t="shared" si="77"/>
        <v>ICHPOExcluído2022</v>
      </c>
      <c r="B1244" t="str">
        <f t="shared" si="78"/>
        <v>ICHPOExcluído2023</v>
      </c>
      <c r="C1244" t="str">
        <f t="shared" si="79"/>
        <v>ICHPOExcluído2024</v>
      </c>
      <c r="D1244" t="str">
        <f t="shared" si="80"/>
        <v>ICHPOExcluído2025</v>
      </c>
      <c r="E1244" t="str">
        <f t="shared" si="80"/>
        <v>ICHPOExcluído2026</v>
      </c>
      <c r="F1244" t="str">
        <f t="shared" si="80"/>
        <v>ICHPOExcluído2027</v>
      </c>
      <c r="G1244" t="s">
        <v>1942</v>
      </c>
      <c r="H1244" t="s">
        <v>1476</v>
      </c>
      <c r="I1244" s="38" t="str">
        <f>VLOOKUP(J1244,Planilha2!B:C,2,0)</f>
        <v>Excluído</v>
      </c>
      <c r="J1244" s="80" t="s">
        <v>1075</v>
      </c>
      <c r="K1244" s="80" t="s">
        <v>145</v>
      </c>
      <c r="L1244" s="80" t="s">
        <v>1076</v>
      </c>
      <c r="M1244" s="80" t="s">
        <v>164</v>
      </c>
      <c r="N1244" s="80" t="s">
        <v>1501</v>
      </c>
      <c r="O1244" s="71" t="s">
        <v>1586</v>
      </c>
      <c r="P1244" s="69" t="s">
        <v>1070</v>
      </c>
      <c r="Q1244" s="71">
        <v>83</v>
      </c>
      <c r="R1244" s="71">
        <v>94</v>
      </c>
      <c r="S1244" s="71">
        <v>94</v>
      </c>
      <c r="T1244" s="71">
        <v>94</v>
      </c>
      <c r="U1244" s="71">
        <v>96</v>
      </c>
      <c r="V1244" s="71">
        <v>96</v>
      </c>
      <c r="W1244" s="71">
        <v>96</v>
      </c>
      <c r="X1244" s="71" t="s">
        <v>363</v>
      </c>
      <c r="Y1244" s="71" t="s">
        <v>172</v>
      </c>
      <c r="Z1244" s="71"/>
      <c r="AA1244" s="83" t="s">
        <v>382</v>
      </c>
      <c r="AB1244" s="71" t="s">
        <v>144</v>
      </c>
      <c r="AC1244" s="71"/>
      <c r="AD1244" s="71" t="s">
        <v>1942</v>
      </c>
      <c r="AE1244" s="69" t="s">
        <v>1030</v>
      </c>
    </row>
    <row r="1245" spans="1:31" ht="45" hidden="1">
      <c r="A1245" t="str">
        <f t="shared" si="77"/>
        <v>ICHPOExcluído2022</v>
      </c>
      <c r="B1245" t="str">
        <f t="shared" si="78"/>
        <v>ICHPOExcluído2023</v>
      </c>
      <c r="C1245" t="str">
        <f t="shared" si="79"/>
        <v>ICHPOExcluído2024</v>
      </c>
      <c r="D1245" t="str">
        <f t="shared" si="80"/>
        <v>ICHPOExcluído2025</v>
      </c>
      <c r="E1245" t="str">
        <f t="shared" si="80"/>
        <v>ICHPOExcluído2026</v>
      </c>
      <c r="F1245" t="str">
        <f t="shared" si="80"/>
        <v>ICHPOExcluído2027</v>
      </c>
      <c r="G1245" t="s">
        <v>1942</v>
      </c>
      <c r="H1245" t="s">
        <v>1476</v>
      </c>
      <c r="I1245" s="38" t="str">
        <f>VLOOKUP(J1245,Planilha2!B:C,2,0)</f>
        <v>Excluído</v>
      </c>
      <c r="J1245" s="80" t="s">
        <v>1079</v>
      </c>
      <c r="K1245" s="80" t="s">
        <v>145</v>
      </c>
      <c r="L1245" s="80" t="s">
        <v>1080</v>
      </c>
      <c r="M1245" s="80" t="s">
        <v>164</v>
      </c>
      <c r="N1245" s="80" t="s">
        <v>1501</v>
      </c>
      <c r="O1245" s="71" t="s">
        <v>1587</v>
      </c>
      <c r="P1245" s="69" t="s">
        <v>1082</v>
      </c>
      <c r="Q1245" s="71">
        <v>0</v>
      </c>
      <c r="R1245" s="71">
        <v>0</v>
      </c>
      <c r="S1245" s="71">
        <v>0</v>
      </c>
      <c r="T1245" s="71">
        <v>1</v>
      </c>
      <c r="U1245" s="71">
        <v>1</v>
      </c>
      <c r="V1245" s="71">
        <v>1</v>
      </c>
      <c r="W1245" s="71">
        <v>1</v>
      </c>
      <c r="X1245" s="71" t="s">
        <v>363</v>
      </c>
      <c r="Y1245" s="71" t="s">
        <v>172</v>
      </c>
      <c r="Z1245" s="71"/>
      <c r="AA1245" s="83" t="s">
        <v>382</v>
      </c>
      <c r="AB1245" s="71" t="s">
        <v>144</v>
      </c>
      <c r="AC1245" s="71"/>
      <c r="AD1245" s="71" t="s">
        <v>1942</v>
      </c>
      <c r="AE1245" s="69" t="s">
        <v>1030</v>
      </c>
    </row>
    <row r="1246" spans="1:31" ht="45" hidden="1">
      <c r="A1246" t="str">
        <f t="shared" si="77"/>
        <v>ICHPOExcluído2022</v>
      </c>
      <c r="B1246" t="str">
        <f t="shared" si="78"/>
        <v>ICHPOExcluído2023</v>
      </c>
      <c r="C1246" t="str">
        <f t="shared" si="79"/>
        <v>ICHPOExcluído2024</v>
      </c>
      <c r="D1246" t="str">
        <f t="shared" si="80"/>
        <v>ICHPOExcluído2025</v>
      </c>
      <c r="E1246" t="str">
        <f t="shared" si="80"/>
        <v>ICHPOExcluído2026</v>
      </c>
      <c r="F1246" t="str">
        <f t="shared" si="80"/>
        <v>ICHPOExcluído2027</v>
      </c>
      <c r="G1246" t="s">
        <v>1942</v>
      </c>
      <c r="H1246" t="s">
        <v>1476</v>
      </c>
      <c r="I1246" s="38" t="str">
        <f>VLOOKUP(J1246,Planilha2!B:C,2,0)</f>
        <v>Excluído</v>
      </c>
      <c r="J1246" s="80" t="s">
        <v>1085</v>
      </c>
      <c r="K1246" s="80" t="s">
        <v>145</v>
      </c>
      <c r="L1246" s="80" t="s">
        <v>1086</v>
      </c>
      <c r="M1246" s="80" t="s">
        <v>139</v>
      </c>
      <c r="N1246" s="80" t="s">
        <v>1501</v>
      </c>
      <c r="O1246" s="71" t="s">
        <v>1516</v>
      </c>
      <c r="P1246" s="69" t="s">
        <v>1070</v>
      </c>
      <c r="Q1246" s="71">
        <v>34</v>
      </c>
      <c r="R1246" s="71">
        <v>47</v>
      </c>
      <c r="S1246" s="71">
        <v>47</v>
      </c>
      <c r="T1246" s="71">
        <v>47</v>
      </c>
      <c r="U1246" s="71">
        <v>48</v>
      </c>
      <c r="V1246" s="71">
        <v>48</v>
      </c>
      <c r="W1246" s="71">
        <v>48</v>
      </c>
      <c r="X1246" s="71" t="s">
        <v>142</v>
      </c>
      <c r="Y1246" s="71" t="s">
        <v>172</v>
      </c>
      <c r="Z1246" s="71"/>
      <c r="AA1246" s="83" t="s">
        <v>382</v>
      </c>
      <c r="AB1246" s="71" t="s">
        <v>144</v>
      </c>
      <c r="AC1246" s="71"/>
      <c r="AD1246" s="71" t="s">
        <v>1942</v>
      </c>
      <c r="AE1246" s="69" t="s">
        <v>1030</v>
      </c>
    </row>
    <row r="1247" spans="1:31" ht="45" hidden="1">
      <c r="A1247" t="str">
        <f t="shared" si="77"/>
        <v>ICHPOExcluído2022</v>
      </c>
      <c r="B1247" t="str">
        <f t="shared" si="78"/>
        <v>ICHPOExcluído2023</v>
      </c>
      <c r="C1247" t="str">
        <f t="shared" si="79"/>
        <v>ICHPOExcluído2024</v>
      </c>
      <c r="D1247" t="str">
        <f t="shared" si="80"/>
        <v>ICHPOExcluído2025</v>
      </c>
      <c r="E1247" t="str">
        <f t="shared" si="80"/>
        <v>ICHPOExcluído2026</v>
      </c>
      <c r="F1247" t="str">
        <f t="shared" si="80"/>
        <v>ICHPOExcluído2027</v>
      </c>
      <c r="G1247" t="s">
        <v>1942</v>
      </c>
      <c r="H1247" t="s">
        <v>1476</v>
      </c>
      <c r="I1247" s="38" t="str">
        <f>VLOOKUP(J1247,Planilha2!B:C,2,0)</f>
        <v>Excluído</v>
      </c>
      <c r="J1247" s="80" t="s">
        <v>1090</v>
      </c>
      <c r="K1247" s="80" t="s">
        <v>145</v>
      </c>
      <c r="L1247" s="80" t="s">
        <v>1091</v>
      </c>
      <c r="M1247" s="80" t="s">
        <v>139</v>
      </c>
      <c r="N1247" s="80" t="s">
        <v>1501</v>
      </c>
      <c r="O1247" s="71" t="s">
        <v>1517</v>
      </c>
      <c r="P1247" s="69" t="s">
        <v>1070</v>
      </c>
      <c r="Q1247" s="71">
        <v>26</v>
      </c>
      <c r="R1247" s="71">
        <v>28</v>
      </c>
      <c r="S1247" s="71">
        <v>28</v>
      </c>
      <c r="T1247" s="71">
        <v>28</v>
      </c>
      <c r="U1247" s="71">
        <v>30</v>
      </c>
      <c r="V1247" s="71">
        <v>30</v>
      </c>
      <c r="W1247" s="71">
        <v>30</v>
      </c>
      <c r="X1247" s="71" t="s">
        <v>142</v>
      </c>
      <c r="Y1247" s="71" t="s">
        <v>172</v>
      </c>
      <c r="Z1247" s="71"/>
      <c r="AA1247" s="83" t="s">
        <v>382</v>
      </c>
      <c r="AB1247" s="71" t="s">
        <v>144</v>
      </c>
      <c r="AC1247" s="71"/>
      <c r="AD1247" s="71" t="s">
        <v>1942</v>
      </c>
      <c r="AE1247" s="69" t="s">
        <v>1030</v>
      </c>
    </row>
    <row r="1248" spans="1:31" ht="45" hidden="1">
      <c r="A1248" t="str">
        <f t="shared" si="77"/>
        <v>ICHPOExcluído2022</v>
      </c>
      <c r="B1248" t="str">
        <f t="shared" si="78"/>
        <v>ICHPOExcluído2023</v>
      </c>
      <c r="C1248" t="str">
        <f t="shared" si="79"/>
        <v>ICHPOExcluído2024</v>
      </c>
      <c r="D1248" t="str">
        <f t="shared" si="80"/>
        <v>ICHPOExcluído2025</v>
      </c>
      <c r="E1248" t="str">
        <f t="shared" si="80"/>
        <v>ICHPOExcluído2026</v>
      </c>
      <c r="F1248" t="str">
        <f t="shared" si="80"/>
        <v>ICHPOExcluído2027</v>
      </c>
      <c r="G1248" t="s">
        <v>1942</v>
      </c>
      <c r="H1248" t="s">
        <v>1476</v>
      </c>
      <c r="I1248" s="38" t="str">
        <f>VLOOKUP(J1248,Planilha2!B:C,2,0)</f>
        <v>Excluído</v>
      </c>
      <c r="J1248" s="80" t="s">
        <v>1095</v>
      </c>
      <c r="K1248" s="80" t="s">
        <v>145</v>
      </c>
      <c r="L1248" s="80" t="s">
        <v>1096</v>
      </c>
      <c r="M1248" s="80" t="s">
        <v>139</v>
      </c>
      <c r="N1248" s="80" t="s">
        <v>1501</v>
      </c>
      <c r="O1248" s="71" t="s">
        <v>1518</v>
      </c>
      <c r="P1248" s="69" t="s">
        <v>1070</v>
      </c>
      <c r="Q1248" s="71">
        <v>34</v>
      </c>
      <c r="R1248" s="71">
        <v>47</v>
      </c>
      <c r="S1248" s="71">
        <v>47</v>
      </c>
      <c r="T1248" s="71">
        <v>47</v>
      </c>
      <c r="U1248" s="71">
        <v>48</v>
      </c>
      <c r="V1248" s="71">
        <v>48</v>
      </c>
      <c r="W1248" s="71">
        <v>48</v>
      </c>
      <c r="X1248" s="71" t="s">
        <v>142</v>
      </c>
      <c r="Y1248" s="71" t="s">
        <v>172</v>
      </c>
      <c r="Z1248" s="71"/>
      <c r="AA1248" s="83" t="s">
        <v>382</v>
      </c>
      <c r="AB1248" s="71" t="s">
        <v>144</v>
      </c>
      <c r="AC1248" s="71"/>
      <c r="AD1248" s="71" t="s">
        <v>1942</v>
      </c>
      <c r="AE1248" s="69" t="s">
        <v>1030</v>
      </c>
    </row>
    <row r="1249" spans="1:31" ht="45" hidden="1">
      <c r="A1249" t="str">
        <f t="shared" si="77"/>
        <v>ICHPOEC092022</v>
      </c>
      <c r="B1249" t="str">
        <f t="shared" si="78"/>
        <v>ICHPOEC092023</v>
      </c>
      <c r="C1249" t="str">
        <f t="shared" si="79"/>
        <v>ICHPOEC092024</v>
      </c>
      <c r="D1249" t="str">
        <f t="shared" si="80"/>
        <v>ICHPOEC092025</v>
      </c>
      <c r="E1249" t="str">
        <f t="shared" si="80"/>
        <v>ICHPOEC092026</v>
      </c>
      <c r="F1249" t="str">
        <f t="shared" si="80"/>
        <v>ICHPOEC092027</v>
      </c>
      <c r="G1249" t="s">
        <v>1942</v>
      </c>
      <c r="H1249" t="s">
        <v>1519</v>
      </c>
      <c r="I1249" s="38" t="str">
        <f>VLOOKUP(J1249,Planilha2!B:C,2,0)</f>
        <v>EC09</v>
      </c>
      <c r="J1249" s="87" t="s">
        <v>1648</v>
      </c>
      <c r="K1249" s="88" t="s">
        <v>165</v>
      </c>
      <c r="L1249" s="87" t="s">
        <v>419</v>
      </c>
      <c r="M1249" s="87" t="s">
        <v>381</v>
      </c>
      <c r="N1249" s="87" t="s">
        <v>385</v>
      </c>
      <c r="O1249" s="71" t="s">
        <v>1521</v>
      </c>
      <c r="P1249" s="69" t="s">
        <v>44</v>
      </c>
      <c r="Q1249" s="71">
        <v>88</v>
      </c>
      <c r="R1249" s="71">
        <v>88</v>
      </c>
      <c r="S1249" s="71">
        <v>88</v>
      </c>
      <c r="T1249" s="71">
        <v>100</v>
      </c>
      <c r="U1249" s="71">
        <v>100</v>
      </c>
      <c r="V1249" s="71">
        <v>100</v>
      </c>
      <c r="W1249" s="71">
        <v>100</v>
      </c>
      <c r="X1249" s="71" t="s">
        <v>142</v>
      </c>
      <c r="Y1249" s="71" t="s">
        <v>172</v>
      </c>
      <c r="Z1249" s="71"/>
      <c r="AA1249" s="83" t="s">
        <v>1523</v>
      </c>
      <c r="AB1249" s="71"/>
      <c r="AC1249" s="71"/>
      <c r="AD1249" s="71" t="s">
        <v>1942</v>
      </c>
      <c r="AE1249" s="69" t="s">
        <v>377</v>
      </c>
    </row>
    <row r="1250" spans="1:31" ht="45" hidden="1">
      <c r="A1250" t="str">
        <f t="shared" si="77"/>
        <v>ICHPOEC102022</v>
      </c>
      <c r="B1250" t="str">
        <f t="shared" si="78"/>
        <v>ICHPOEC102023</v>
      </c>
      <c r="C1250" t="str">
        <f t="shared" si="79"/>
        <v>ICHPOEC102024</v>
      </c>
      <c r="D1250" t="str">
        <f t="shared" si="80"/>
        <v>ICHPOEC102025</v>
      </c>
      <c r="E1250" t="str">
        <f t="shared" si="80"/>
        <v>ICHPOEC102026</v>
      </c>
      <c r="F1250" t="str">
        <f t="shared" si="80"/>
        <v>ICHPOEC102027</v>
      </c>
      <c r="G1250" t="s">
        <v>1942</v>
      </c>
      <c r="H1250" t="s">
        <v>1519</v>
      </c>
      <c r="I1250" s="38" t="str">
        <f>VLOOKUP(J1250,Planilha2!B:C,2,0)</f>
        <v>EC10</v>
      </c>
      <c r="J1250" s="87" t="s">
        <v>1649</v>
      </c>
      <c r="K1250" s="88" t="s">
        <v>165</v>
      </c>
      <c r="L1250" s="87" t="s">
        <v>422</v>
      </c>
      <c r="M1250" s="87" t="s">
        <v>381</v>
      </c>
      <c r="N1250" s="87" t="s">
        <v>385</v>
      </c>
      <c r="O1250" s="71" t="s">
        <v>1526</v>
      </c>
      <c r="P1250" s="69" t="s">
        <v>44</v>
      </c>
      <c r="Q1250" s="71">
        <v>44.44</v>
      </c>
      <c r="R1250" s="71">
        <v>44.44</v>
      </c>
      <c r="S1250" s="71">
        <v>44.44</v>
      </c>
      <c r="T1250" s="71">
        <v>50</v>
      </c>
      <c r="U1250" s="71">
        <v>80</v>
      </c>
      <c r="V1250" s="71">
        <v>80</v>
      </c>
      <c r="W1250" s="71">
        <v>80</v>
      </c>
      <c r="X1250" s="71" t="s">
        <v>142</v>
      </c>
      <c r="Y1250" s="71" t="s">
        <v>1471</v>
      </c>
      <c r="Z1250" s="71"/>
      <c r="AA1250" s="83" t="s">
        <v>1523</v>
      </c>
      <c r="AB1250" s="71"/>
      <c r="AC1250" s="71"/>
      <c r="AD1250" s="71" t="s">
        <v>1942</v>
      </c>
      <c r="AE1250" s="69" t="s">
        <v>377</v>
      </c>
    </row>
    <row r="1251" spans="1:31" ht="45" hidden="1">
      <c r="A1251" t="str">
        <f t="shared" si="77"/>
        <v>ICHPOEC082022</v>
      </c>
      <c r="B1251" t="str">
        <f t="shared" si="78"/>
        <v>ICHPOEC082023</v>
      </c>
      <c r="C1251" t="str">
        <f t="shared" si="79"/>
        <v>ICHPOEC082024</v>
      </c>
      <c r="D1251" t="str">
        <f t="shared" si="80"/>
        <v>ICHPOEC082025</v>
      </c>
      <c r="E1251" t="str">
        <f t="shared" si="80"/>
        <v>ICHPOEC082026</v>
      </c>
      <c r="F1251" t="str">
        <f t="shared" si="80"/>
        <v>ICHPOEC082027</v>
      </c>
      <c r="G1251" t="s">
        <v>1942</v>
      </c>
      <c r="H1251" t="s">
        <v>1519</v>
      </c>
      <c r="I1251" s="38" t="str">
        <f>VLOOKUP(J1251,Planilha2!B:C,2,0)</f>
        <v>EC08</v>
      </c>
      <c r="J1251" s="87" t="s">
        <v>415</v>
      </c>
      <c r="K1251" s="88" t="s">
        <v>145</v>
      </c>
      <c r="L1251" s="89" t="s">
        <v>1528</v>
      </c>
      <c r="M1251" s="87" t="s">
        <v>381</v>
      </c>
      <c r="N1251" s="87" t="s">
        <v>1529</v>
      </c>
      <c r="O1251" s="71" t="s">
        <v>1588</v>
      </c>
      <c r="P1251" s="69" t="s">
        <v>44</v>
      </c>
      <c r="Q1251" s="71">
        <v>100</v>
      </c>
      <c r="R1251" s="71">
        <v>100</v>
      </c>
      <c r="S1251" s="71">
        <v>100</v>
      </c>
      <c r="T1251" s="71">
        <v>100</v>
      </c>
      <c r="U1251" s="71">
        <v>100</v>
      </c>
      <c r="V1251" s="71">
        <v>100</v>
      </c>
      <c r="W1251" s="71">
        <v>100</v>
      </c>
      <c r="X1251" s="71" t="s">
        <v>171</v>
      </c>
      <c r="Y1251" s="71" t="s">
        <v>172</v>
      </c>
      <c r="Z1251" s="71"/>
      <c r="AA1251" s="83" t="s">
        <v>1523</v>
      </c>
      <c r="AB1251" s="71"/>
      <c r="AC1251" s="71"/>
      <c r="AD1251" s="71" t="s">
        <v>1942</v>
      </c>
      <c r="AE1251" s="69" t="s">
        <v>377</v>
      </c>
    </row>
    <row r="1252" spans="1:31" ht="45" hidden="1">
      <c r="A1252" t="str">
        <f t="shared" si="77"/>
        <v>ICHPOEC282022</v>
      </c>
      <c r="B1252" t="str">
        <f t="shared" si="78"/>
        <v>ICHPOEC282023</v>
      </c>
      <c r="C1252" t="str">
        <f t="shared" si="79"/>
        <v>ICHPOEC282024</v>
      </c>
      <c r="D1252" t="str">
        <f t="shared" si="80"/>
        <v>ICHPOEC282025</v>
      </c>
      <c r="E1252" t="str">
        <f t="shared" si="80"/>
        <v>ICHPOEC282026</v>
      </c>
      <c r="F1252" t="str">
        <f t="shared" si="80"/>
        <v>ICHPOEC282027</v>
      </c>
      <c r="G1252" t="s">
        <v>1942</v>
      </c>
      <c r="H1252" t="s">
        <v>1519</v>
      </c>
      <c r="I1252" s="38" t="str">
        <f>VLOOKUP(J1252,Planilha2!B:C,2,0)</f>
        <v>EC28</v>
      </c>
      <c r="J1252" s="87" t="s">
        <v>503</v>
      </c>
      <c r="K1252" s="88" t="s">
        <v>165</v>
      </c>
      <c r="L1252" s="89" t="s">
        <v>504</v>
      </c>
      <c r="M1252" s="87" t="s">
        <v>381</v>
      </c>
      <c r="N1252" s="87" t="s">
        <v>1530</v>
      </c>
      <c r="O1252" s="71" t="s">
        <v>1589</v>
      </c>
      <c r="P1252" s="69" t="s">
        <v>44</v>
      </c>
      <c r="Q1252" s="71">
        <v>100</v>
      </c>
      <c r="R1252" s="71">
        <v>100</v>
      </c>
      <c r="S1252" s="71">
        <v>100</v>
      </c>
      <c r="T1252" s="71">
        <v>100</v>
      </c>
      <c r="U1252" s="71">
        <v>100</v>
      </c>
      <c r="V1252" s="71">
        <v>100</v>
      </c>
      <c r="W1252" s="71">
        <v>100</v>
      </c>
      <c r="X1252" s="71" t="s">
        <v>171</v>
      </c>
      <c r="Y1252" s="71" t="s">
        <v>172</v>
      </c>
      <c r="Z1252" s="71"/>
      <c r="AA1252" s="83" t="s">
        <v>1523</v>
      </c>
      <c r="AB1252" s="71"/>
      <c r="AC1252" s="71"/>
      <c r="AD1252" s="71" t="s">
        <v>1942</v>
      </c>
      <c r="AE1252" s="69" t="s">
        <v>377</v>
      </c>
    </row>
    <row r="1253" spans="1:31" ht="45" hidden="1">
      <c r="A1253" t="str">
        <f t="shared" si="77"/>
        <v>ICHPOEC052022</v>
      </c>
      <c r="B1253" t="str">
        <f t="shared" si="78"/>
        <v>ICHPOEC052023</v>
      </c>
      <c r="C1253" t="str">
        <f t="shared" si="79"/>
        <v>ICHPOEC052024</v>
      </c>
      <c r="D1253" t="str">
        <f t="shared" si="80"/>
        <v>ICHPOEC052025</v>
      </c>
      <c r="E1253" t="str">
        <f t="shared" si="80"/>
        <v>ICHPOEC052026</v>
      </c>
      <c r="F1253" t="str">
        <f t="shared" si="80"/>
        <v>ICHPOEC052027</v>
      </c>
      <c r="G1253" t="s">
        <v>1942</v>
      </c>
      <c r="H1253" t="s">
        <v>1519</v>
      </c>
      <c r="I1253" s="38" t="str">
        <f>VLOOKUP(J1253,Planilha2!B:C,2,0)</f>
        <v>EC05</v>
      </c>
      <c r="J1253" s="80" t="s">
        <v>403</v>
      </c>
      <c r="K1253" s="88" t="s">
        <v>165</v>
      </c>
      <c r="L1253" s="80" t="s">
        <v>404</v>
      </c>
      <c r="M1253" s="80" t="s">
        <v>164</v>
      </c>
      <c r="N1253" s="80" t="s">
        <v>1529</v>
      </c>
      <c r="O1253" s="71"/>
      <c r="P1253" s="69" t="s">
        <v>309</v>
      </c>
      <c r="Q1253" s="71"/>
      <c r="R1253" s="71"/>
      <c r="S1253" s="71"/>
      <c r="T1253" s="71"/>
      <c r="U1253" s="71"/>
      <c r="V1253" s="71"/>
      <c r="W1253" s="71"/>
      <c r="X1253" s="71"/>
      <c r="Y1253" s="71"/>
      <c r="Z1253" s="71"/>
      <c r="AA1253" s="83" t="s">
        <v>1523</v>
      </c>
      <c r="AB1253" s="71"/>
      <c r="AC1253" s="71"/>
      <c r="AD1253" s="71"/>
      <c r="AE1253" s="69" t="s">
        <v>377</v>
      </c>
    </row>
    <row r="1254" spans="1:31" ht="45" hidden="1">
      <c r="A1254" t="str">
        <f t="shared" si="77"/>
        <v>ICHPOEC072022</v>
      </c>
      <c r="B1254" t="str">
        <f t="shared" si="78"/>
        <v>ICHPOEC072023</v>
      </c>
      <c r="C1254" t="str">
        <f t="shared" si="79"/>
        <v>ICHPOEC072024</v>
      </c>
      <c r="D1254" t="str">
        <f t="shared" si="80"/>
        <v>ICHPOEC072025</v>
      </c>
      <c r="E1254" t="str">
        <f t="shared" si="80"/>
        <v>ICHPOEC072026</v>
      </c>
      <c r="F1254" t="str">
        <f t="shared" si="80"/>
        <v>ICHPOEC072027</v>
      </c>
      <c r="G1254" t="s">
        <v>1942</v>
      </c>
      <c r="H1254" t="s">
        <v>1519</v>
      </c>
      <c r="I1254" s="38" t="str">
        <f>VLOOKUP(J1254,Planilha2!B:C,2,0)</f>
        <v>EC07</v>
      </c>
      <c r="J1254" s="87" t="s">
        <v>1534</v>
      </c>
      <c r="K1254" s="88" t="s">
        <v>165</v>
      </c>
      <c r="L1254" s="89" t="s">
        <v>1535</v>
      </c>
      <c r="M1254" s="87" t="s">
        <v>381</v>
      </c>
      <c r="N1254" s="87" t="s">
        <v>1529</v>
      </c>
      <c r="O1254" s="71"/>
      <c r="P1254" s="69" t="s">
        <v>44</v>
      </c>
      <c r="Q1254" s="71"/>
      <c r="R1254" s="71"/>
      <c r="S1254" s="71"/>
      <c r="T1254" s="71"/>
      <c r="U1254" s="71"/>
      <c r="V1254" s="71"/>
      <c r="W1254" s="71"/>
      <c r="X1254" s="71"/>
      <c r="Y1254" s="71"/>
      <c r="Z1254" s="71"/>
      <c r="AA1254" s="83" t="s">
        <v>1523</v>
      </c>
      <c r="AB1254" s="71"/>
      <c r="AC1254" s="71"/>
      <c r="AD1254" s="71"/>
      <c r="AE1254" s="69" t="s">
        <v>377</v>
      </c>
    </row>
    <row r="1255" spans="1:31" ht="45" hidden="1">
      <c r="A1255" t="str">
        <f t="shared" si="77"/>
        <v>ICHPOEC332022</v>
      </c>
      <c r="B1255" t="str">
        <f t="shared" si="78"/>
        <v>ICHPOEC332023</v>
      </c>
      <c r="C1255" t="str">
        <f t="shared" si="79"/>
        <v>ICHPOEC332024</v>
      </c>
      <c r="D1255" t="str">
        <f t="shared" si="80"/>
        <v>ICHPOEC332025</v>
      </c>
      <c r="E1255" t="str">
        <f t="shared" si="80"/>
        <v>ICHPOEC332026</v>
      </c>
      <c r="F1255" t="str">
        <f t="shared" si="80"/>
        <v>ICHPOEC332027</v>
      </c>
      <c r="G1255" t="s">
        <v>1942</v>
      </c>
      <c r="H1255" t="s">
        <v>1519</v>
      </c>
      <c r="I1255" s="38" t="str">
        <f>VLOOKUP(J1255,Planilha2!B:C,2,0)</f>
        <v>EC33</v>
      </c>
      <c r="J1255" s="87" t="s">
        <v>527</v>
      </c>
      <c r="K1255" s="88" t="s">
        <v>165</v>
      </c>
      <c r="L1255" s="87" t="s">
        <v>528</v>
      </c>
      <c r="M1255" s="88" t="s">
        <v>164</v>
      </c>
      <c r="N1255" s="87" t="s">
        <v>1529</v>
      </c>
      <c r="O1255" s="71"/>
      <c r="P1255" s="69" t="s">
        <v>530</v>
      </c>
      <c r="Q1255" s="71"/>
      <c r="R1255" s="71"/>
      <c r="S1255" s="71"/>
      <c r="T1255" s="71"/>
      <c r="U1255" s="71"/>
      <c r="V1255" s="71"/>
      <c r="W1255" s="71"/>
      <c r="X1255" s="71"/>
      <c r="Y1255" s="71"/>
      <c r="Z1255" s="71"/>
      <c r="AA1255" s="83" t="s">
        <v>1523</v>
      </c>
      <c r="AB1255" s="71"/>
      <c r="AC1255" s="71"/>
      <c r="AD1255" s="71"/>
      <c r="AE1255" s="69" t="s">
        <v>377</v>
      </c>
    </row>
    <row r="1256" spans="1:31" ht="45" hidden="1">
      <c r="A1256" t="str">
        <f t="shared" si="77"/>
        <v>ICHPOGP012022</v>
      </c>
      <c r="B1256" t="str">
        <f t="shared" si="78"/>
        <v>ICHPOGP012023</v>
      </c>
      <c r="C1256" t="str">
        <f t="shared" si="79"/>
        <v>ICHPOGP012024</v>
      </c>
      <c r="D1256" t="str">
        <f t="shared" si="80"/>
        <v>ICHPOGP012025</v>
      </c>
      <c r="E1256" t="str">
        <f t="shared" si="80"/>
        <v>ICHPOGP012026</v>
      </c>
      <c r="F1256" t="str">
        <f t="shared" si="80"/>
        <v>ICHPOGP012027</v>
      </c>
      <c r="G1256" t="s">
        <v>1942</v>
      </c>
      <c r="H1256" t="s">
        <v>1536</v>
      </c>
      <c r="I1256" s="38" t="str">
        <f>VLOOKUP(J1256,Planilha2!B:C,2,0)</f>
        <v>GP01</v>
      </c>
      <c r="J1256" s="69" t="s">
        <v>552</v>
      </c>
      <c r="K1256" s="69" t="s">
        <v>145</v>
      </c>
      <c r="L1256" s="69" t="s">
        <v>1537</v>
      </c>
      <c r="M1256" s="80" t="s">
        <v>139</v>
      </c>
      <c r="N1256" s="78" t="s">
        <v>558</v>
      </c>
      <c r="O1256" s="71" t="s">
        <v>1538</v>
      </c>
      <c r="P1256" s="69" t="s">
        <v>44</v>
      </c>
      <c r="Q1256" s="71">
        <v>24.19</v>
      </c>
      <c r="R1256" s="71">
        <v>24.19</v>
      </c>
      <c r="S1256" s="71">
        <v>24.19</v>
      </c>
      <c r="T1256" s="71">
        <v>40</v>
      </c>
      <c r="U1256" s="71">
        <v>40</v>
      </c>
      <c r="V1256" s="71">
        <v>50</v>
      </c>
      <c r="W1256" s="71">
        <v>50</v>
      </c>
      <c r="X1256" s="71" t="s">
        <v>363</v>
      </c>
      <c r="Y1256" s="71" t="s">
        <v>1471</v>
      </c>
      <c r="Z1256" s="71"/>
      <c r="AA1256" s="69" t="s">
        <v>555</v>
      </c>
      <c r="AB1256" s="71"/>
      <c r="AC1256" s="71"/>
      <c r="AD1256" s="71" t="s">
        <v>1942</v>
      </c>
      <c r="AE1256" s="69" t="s">
        <v>551</v>
      </c>
    </row>
    <row r="1257" spans="1:31" ht="45" hidden="1">
      <c r="A1257" t="str">
        <f t="shared" si="77"/>
        <v>ICHPOGP022022</v>
      </c>
      <c r="B1257" t="str">
        <f t="shared" si="78"/>
        <v>ICHPOGP022023</v>
      </c>
      <c r="C1257" t="str">
        <f t="shared" si="79"/>
        <v>ICHPOGP022024</v>
      </c>
      <c r="D1257" t="str">
        <f t="shared" si="80"/>
        <v>ICHPOGP022025</v>
      </c>
      <c r="E1257" t="str">
        <f t="shared" si="80"/>
        <v>ICHPOGP022026</v>
      </c>
      <c r="F1257" t="str">
        <f t="shared" si="80"/>
        <v>ICHPOGP022027</v>
      </c>
      <c r="G1257" t="s">
        <v>1942</v>
      </c>
      <c r="H1257" t="s">
        <v>1536</v>
      </c>
      <c r="I1257" s="38" t="str">
        <f>VLOOKUP(J1257,Planilha2!B:C,2,0)</f>
        <v>GP02</v>
      </c>
      <c r="J1257" s="69" t="s">
        <v>560</v>
      </c>
      <c r="K1257" s="69" t="s">
        <v>165</v>
      </c>
      <c r="L1257" s="69" t="s">
        <v>1539</v>
      </c>
      <c r="M1257" s="80" t="s">
        <v>139</v>
      </c>
      <c r="N1257" s="78" t="s">
        <v>558</v>
      </c>
      <c r="O1257" s="71" t="s">
        <v>1591</v>
      </c>
      <c r="P1257" s="69" t="s">
        <v>44</v>
      </c>
      <c r="Q1257" s="71">
        <v>80.650000000000006</v>
      </c>
      <c r="R1257" s="71">
        <v>80.650000000000006</v>
      </c>
      <c r="S1257" s="71">
        <v>80.650000000000006</v>
      </c>
      <c r="T1257" s="71">
        <v>100</v>
      </c>
      <c r="U1257" s="71">
        <v>100</v>
      </c>
      <c r="V1257" s="71">
        <v>100</v>
      </c>
      <c r="W1257" s="71">
        <v>100</v>
      </c>
      <c r="X1257" s="71" t="s">
        <v>363</v>
      </c>
      <c r="Y1257" s="71" t="s">
        <v>1471</v>
      </c>
      <c r="Z1257" s="71"/>
      <c r="AA1257" s="69" t="s">
        <v>563</v>
      </c>
      <c r="AB1257" s="71"/>
      <c r="AC1257" s="71"/>
      <c r="AD1257" s="71" t="s">
        <v>1942</v>
      </c>
      <c r="AE1257" s="69" t="s">
        <v>551</v>
      </c>
    </row>
    <row r="1258" spans="1:31" ht="45" hidden="1">
      <c r="A1258" t="str">
        <f t="shared" si="77"/>
        <v>ICHPOGP032022</v>
      </c>
      <c r="B1258" t="str">
        <f t="shared" si="78"/>
        <v>ICHPOGP032023</v>
      </c>
      <c r="C1258" t="str">
        <f t="shared" si="79"/>
        <v>ICHPOGP032024</v>
      </c>
      <c r="D1258" t="str">
        <f t="shared" si="80"/>
        <v>ICHPOGP032025</v>
      </c>
      <c r="E1258" t="str">
        <f t="shared" si="80"/>
        <v>ICHPOGP032026</v>
      </c>
      <c r="F1258" t="str">
        <f t="shared" si="80"/>
        <v>ICHPOGP032027</v>
      </c>
      <c r="G1258" t="s">
        <v>1942</v>
      </c>
      <c r="H1258" t="s">
        <v>1536</v>
      </c>
      <c r="I1258" s="38" t="str">
        <f>VLOOKUP(J1258,Planilha2!B:C,2,0)</f>
        <v>GP03</v>
      </c>
      <c r="J1258" s="69" t="s">
        <v>567</v>
      </c>
      <c r="K1258" s="69" t="s">
        <v>145</v>
      </c>
      <c r="L1258" s="69"/>
      <c r="M1258" s="80" t="s">
        <v>139</v>
      </c>
      <c r="N1258" s="78" t="s">
        <v>558</v>
      </c>
      <c r="O1258" s="71" t="s">
        <v>1592</v>
      </c>
      <c r="P1258" s="69" t="s">
        <v>569</v>
      </c>
      <c r="Q1258" s="71">
        <v>50</v>
      </c>
      <c r="R1258" s="71">
        <v>51</v>
      </c>
      <c r="S1258" s="71">
        <v>51</v>
      </c>
      <c r="T1258" s="71">
        <v>51</v>
      </c>
      <c r="U1258" s="71">
        <v>51</v>
      </c>
      <c r="V1258" s="71">
        <v>51</v>
      </c>
      <c r="W1258" s="71">
        <v>51</v>
      </c>
      <c r="X1258" s="71" t="s">
        <v>171</v>
      </c>
      <c r="Y1258" s="71" t="s">
        <v>1471</v>
      </c>
      <c r="Z1258" s="71"/>
      <c r="AA1258" s="80" t="s">
        <v>570</v>
      </c>
      <c r="AB1258" s="71"/>
      <c r="AC1258" s="71"/>
      <c r="AD1258" s="71" t="s">
        <v>1942</v>
      </c>
      <c r="AE1258" s="69" t="s">
        <v>551</v>
      </c>
    </row>
    <row r="1259" spans="1:31" ht="45" hidden="1">
      <c r="A1259" t="str">
        <f t="shared" si="77"/>
        <v>ICHPOGP042022</v>
      </c>
      <c r="B1259" t="str">
        <f t="shared" si="78"/>
        <v>ICHPOGP042023</v>
      </c>
      <c r="C1259" t="str">
        <f t="shared" si="79"/>
        <v>ICHPOGP042024</v>
      </c>
      <c r="D1259" t="str">
        <f t="shared" si="80"/>
        <v>ICHPOGP042025</v>
      </c>
      <c r="E1259" t="str">
        <f t="shared" si="80"/>
        <v>ICHPOGP042026</v>
      </c>
      <c r="F1259" t="str">
        <f t="shared" si="80"/>
        <v>ICHPOGP042027</v>
      </c>
      <c r="G1259" t="s">
        <v>1942</v>
      </c>
      <c r="H1259" t="s">
        <v>1536</v>
      </c>
      <c r="I1259" s="38" t="str">
        <f>VLOOKUP(J1259,Planilha2!B:C,2,0)</f>
        <v>GP04</v>
      </c>
      <c r="J1259" s="69" t="s">
        <v>574</v>
      </c>
      <c r="K1259" s="69" t="s">
        <v>165</v>
      </c>
      <c r="L1259" s="69"/>
      <c r="M1259" s="78" t="s">
        <v>164</v>
      </c>
      <c r="N1259" s="78" t="s">
        <v>558</v>
      </c>
      <c r="O1259" s="71"/>
      <c r="P1259" s="69" t="s">
        <v>44</v>
      </c>
      <c r="Q1259" s="71"/>
      <c r="R1259" s="71"/>
      <c r="S1259" s="71"/>
      <c r="T1259" s="71"/>
      <c r="U1259" s="71"/>
      <c r="V1259" s="71"/>
      <c r="W1259" s="71"/>
      <c r="X1259" s="71"/>
      <c r="Y1259" s="71"/>
      <c r="Z1259" s="71"/>
      <c r="AA1259" s="69" t="s">
        <v>1541</v>
      </c>
      <c r="AB1259" s="71"/>
      <c r="AC1259" s="71"/>
      <c r="AD1259" s="71"/>
      <c r="AE1259" s="69" t="s">
        <v>551</v>
      </c>
    </row>
    <row r="1260" spans="1:31" ht="45" hidden="1">
      <c r="A1260" t="str">
        <f t="shared" si="77"/>
        <v>ICHPOGP052022</v>
      </c>
      <c r="B1260" t="str">
        <f t="shared" si="78"/>
        <v>ICHPOGP052023</v>
      </c>
      <c r="C1260" t="str">
        <f t="shared" si="79"/>
        <v>ICHPOGP052024</v>
      </c>
      <c r="D1260" t="str">
        <f t="shared" si="80"/>
        <v>ICHPOGP052025</v>
      </c>
      <c r="E1260" t="str">
        <f t="shared" si="80"/>
        <v>ICHPOGP052026</v>
      </c>
      <c r="F1260" t="str">
        <f t="shared" si="80"/>
        <v>ICHPOGP052027</v>
      </c>
      <c r="G1260" t="s">
        <v>1942</v>
      </c>
      <c r="H1260" t="s">
        <v>1536</v>
      </c>
      <c r="I1260" s="38" t="str">
        <f>VLOOKUP(J1260,Planilha2!B:C,2,0)</f>
        <v>GP05</v>
      </c>
      <c r="J1260" s="69" t="s">
        <v>577</v>
      </c>
      <c r="K1260" s="69" t="s">
        <v>165</v>
      </c>
      <c r="L1260" s="69"/>
      <c r="M1260" s="78" t="s">
        <v>164</v>
      </c>
      <c r="N1260" s="78" t="s">
        <v>558</v>
      </c>
      <c r="O1260" s="71"/>
      <c r="P1260" s="69" t="s">
        <v>44</v>
      </c>
      <c r="Q1260" s="71"/>
      <c r="R1260" s="71"/>
      <c r="S1260" s="71"/>
      <c r="T1260" s="71"/>
      <c r="U1260" s="71"/>
      <c r="V1260" s="71"/>
      <c r="W1260" s="71"/>
      <c r="X1260" s="71"/>
      <c r="Y1260" s="71"/>
      <c r="Z1260" s="71"/>
      <c r="AA1260" s="69" t="s">
        <v>1542</v>
      </c>
      <c r="AB1260" s="71"/>
      <c r="AC1260" s="71"/>
      <c r="AD1260" s="71"/>
      <c r="AE1260" s="69" t="s">
        <v>551</v>
      </c>
    </row>
    <row r="1261" spans="1:31" ht="45" hidden="1">
      <c r="A1261" t="str">
        <f t="shared" si="77"/>
        <v>ICHPOGP062022</v>
      </c>
      <c r="B1261" t="str">
        <f t="shared" si="78"/>
        <v>ICHPOGP062023</v>
      </c>
      <c r="C1261" t="str">
        <f t="shared" si="79"/>
        <v>ICHPOGP062024</v>
      </c>
      <c r="D1261" t="str">
        <f t="shared" si="80"/>
        <v>ICHPOGP062025</v>
      </c>
      <c r="E1261" t="str">
        <f t="shared" si="80"/>
        <v>ICHPOGP062026</v>
      </c>
      <c r="F1261" t="str">
        <f t="shared" si="80"/>
        <v>ICHPOGP062027</v>
      </c>
      <c r="G1261" t="s">
        <v>1942</v>
      </c>
      <c r="H1261" t="s">
        <v>1536</v>
      </c>
      <c r="I1261" s="38" t="str">
        <f>VLOOKUP(J1261,Planilha2!B:C,2,0)</f>
        <v>GP06</v>
      </c>
      <c r="J1261" s="69" t="s">
        <v>579</v>
      </c>
      <c r="K1261" s="69" t="s">
        <v>165</v>
      </c>
      <c r="L1261" s="69"/>
      <c r="M1261" s="78" t="s">
        <v>164</v>
      </c>
      <c r="N1261" s="78" t="s">
        <v>558</v>
      </c>
      <c r="O1261" s="71" t="s">
        <v>1543</v>
      </c>
      <c r="P1261" s="69" t="s">
        <v>44</v>
      </c>
      <c r="Q1261" s="71">
        <v>4.82</v>
      </c>
      <c r="R1261" s="71"/>
      <c r="S1261" s="71"/>
      <c r="T1261" s="71"/>
      <c r="U1261" s="71"/>
      <c r="V1261" s="71"/>
      <c r="W1261" s="71"/>
      <c r="X1261" s="71"/>
      <c r="Y1261" s="71"/>
      <c r="Z1261" s="71"/>
      <c r="AA1261" s="69" t="s">
        <v>555</v>
      </c>
      <c r="AB1261" s="71"/>
      <c r="AC1261" s="71"/>
      <c r="AD1261" s="71"/>
      <c r="AE1261" s="69" t="s">
        <v>551</v>
      </c>
    </row>
    <row r="1262" spans="1:31" ht="45" hidden="1">
      <c r="A1262" t="str">
        <f t="shared" si="77"/>
        <v>ICHPOGP072022</v>
      </c>
      <c r="B1262" t="str">
        <f t="shared" si="78"/>
        <v>ICHPOGP072023</v>
      </c>
      <c r="C1262" t="str">
        <f t="shared" si="79"/>
        <v>ICHPOGP072024</v>
      </c>
      <c r="D1262" t="str">
        <f t="shared" si="80"/>
        <v>ICHPOGP072025</v>
      </c>
      <c r="E1262" t="str">
        <f t="shared" si="80"/>
        <v>ICHPOGP072026</v>
      </c>
      <c r="F1262" t="str">
        <f t="shared" si="80"/>
        <v>ICHPOGP072027</v>
      </c>
      <c r="G1262" t="s">
        <v>1942</v>
      </c>
      <c r="H1262" t="s">
        <v>1536</v>
      </c>
      <c r="I1262" s="38" t="str">
        <f>VLOOKUP(J1262,Planilha2!B:C,2,0)</f>
        <v>GP07</v>
      </c>
      <c r="J1262" s="69" t="s">
        <v>583</v>
      </c>
      <c r="K1262" s="69" t="s">
        <v>165</v>
      </c>
      <c r="L1262" s="69"/>
      <c r="M1262" s="78" t="s">
        <v>164</v>
      </c>
      <c r="N1262" s="78" t="s">
        <v>558</v>
      </c>
      <c r="O1262" s="71" t="s">
        <v>1544</v>
      </c>
      <c r="P1262" s="69" t="s">
        <v>44</v>
      </c>
      <c r="Q1262" s="71">
        <v>1.9</v>
      </c>
      <c r="R1262" s="71"/>
      <c r="S1262" s="71"/>
      <c r="T1262" s="71"/>
      <c r="U1262" s="71"/>
      <c r="V1262" s="71"/>
      <c r="W1262" s="71"/>
      <c r="X1262" s="71"/>
      <c r="Y1262" s="71"/>
      <c r="Z1262" s="71"/>
      <c r="AA1262" s="69" t="s">
        <v>555</v>
      </c>
      <c r="AB1262" s="71"/>
      <c r="AC1262" s="71"/>
      <c r="AD1262" s="71"/>
      <c r="AE1262" s="69" t="s">
        <v>551</v>
      </c>
    </row>
    <row r="1263" spans="1:31" ht="60" hidden="1">
      <c r="A1263" t="str">
        <f t="shared" si="77"/>
        <v>ICHPOI012022</v>
      </c>
      <c r="B1263" t="str">
        <f t="shared" si="78"/>
        <v>ICHPOI012023</v>
      </c>
      <c r="C1263" t="str">
        <f t="shared" si="79"/>
        <v>ICHPOI012024</v>
      </c>
      <c r="D1263" t="str">
        <f t="shared" si="80"/>
        <v>ICHPOI012025</v>
      </c>
      <c r="E1263" t="str">
        <f t="shared" si="80"/>
        <v>ICHPOI012026</v>
      </c>
      <c r="F1263" t="str">
        <f t="shared" si="80"/>
        <v>ICHPOI012027</v>
      </c>
      <c r="G1263" t="s">
        <v>1942</v>
      </c>
      <c r="H1263" t="s">
        <v>1545</v>
      </c>
      <c r="I1263" s="38" t="str">
        <f>VLOOKUP(J1263,Planilha2!B:C,2,0)</f>
        <v>I01</v>
      </c>
      <c r="J1263" s="87" t="s">
        <v>923</v>
      </c>
      <c r="K1263" s="87" t="s">
        <v>145</v>
      </c>
      <c r="L1263" s="87" t="s">
        <v>924</v>
      </c>
      <c r="M1263" s="87" t="s">
        <v>926</v>
      </c>
      <c r="N1263" s="92" t="s">
        <v>164</v>
      </c>
      <c r="O1263" s="71" t="s">
        <v>1546</v>
      </c>
      <c r="P1263" s="69" t="s">
        <v>749</v>
      </c>
      <c r="Q1263" s="71">
        <v>0</v>
      </c>
      <c r="R1263" s="71">
        <v>1</v>
      </c>
      <c r="S1263" s="71">
        <v>2</v>
      </c>
      <c r="T1263" s="71">
        <v>3</v>
      </c>
      <c r="U1263" s="71">
        <v>3</v>
      </c>
      <c r="V1263" s="71">
        <v>3</v>
      </c>
      <c r="W1263" s="71">
        <v>3</v>
      </c>
      <c r="X1263" s="71" t="s">
        <v>363</v>
      </c>
      <c r="Y1263" s="71" t="s">
        <v>172</v>
      </c>
      <c r="Z1263" s="71"/>
      <c r="AA1263" s="80" t="s">
        <v>1547</v>
      </c>
      <c r="AB1263" s="71"/>
      <c r="AC1263" s="71"/>
      <c r="AD1263" s="71" t="s">
        <v>1942</v>
      </c>
      <c r="AE1263" s="69" t="s">
        <v>922</v>
      </c>
    </row>
    <row r="1264" spans="1:31" ht="60" hidden="1">
      <c r="A1264" t="str">
        <f t="shared" si="77"/>
        <v>ICHPOI022022</v>
      </c>
      <c r="B1264" t="str">
        <f t="shared" si="78"/>
        <v>ICHPOI022023</v>
      </c>
      <c r="C1264" t="str">
        <f t="shared" si="79"/>
        <v>ICHPOI022024</v>
      </c>
      <c r="D1264" t="str">
        <f t="shared" si="80"/>
        <v>ICHPOI022025</v>
      </c>
      <c r="E1264" t="str">
        <f t="shared" si="80"/>
        <v>ICHPOI022026</v>
      </c>
      <c r="F1264" t="str">
        <f t="shared" si="80"/>
        <v>ICHPOI022027</v>
      </c>
      <c r="G1264" t="s">
        <v>1942</v>
      </c>
      <c r="H1264" t="s">
        <v>1545</v>
      </c>
      <c r="I1264" s="38" t="str">
        <f>VLOOKUP(J1264,Planilha2!B:C,2,0)</f>
        <v>I02</v>
      </c>
      <c r="J1264" s="87" t="s">
        <v>931</v>
      </c>
      <c r="K1264" s="87" t="s">
        <v>145</v>
      </c>
      <c r="L1264" s="87" t="s">
        <v>932</v>
      </c>
      <c r="M1264" s="87" t="s">
        <v>926</v>
      </c>
      <c r="N1264" s="92" t="s">
        <v>164</v>
      </c>
      <c r="O1264" s="71" t="s">
        <v>1548</v>
      </c>
      <c r="P1264" s="69" t="s">
        <v>749</v>
      </c>
      <c r="Q1264" s="71">
        <v>0</v>
      </c>
      <c r="R1264" s="71">
        <v>1</v>
      </c>
      <c r="S1264" s="71">
        <v>2</v>
      </c>
      <c r="T1264" s="71">
        <v>2</v>
      </c>
      <c r="U1264" s="71">
        <v>2</v>
      </c>
      <c r="V1264" s="71">
        <v>2</v>
      </c>
      <c r="W1264" s="71">
        <v>3</v>
      </c>
      <c r="X1264" s="71" t="s">
        <v>363</v>
      </c>
      <c r="Y1264" s="71" t="s">
        <v>172</v>
      </c>
      <c r="Z1264" s="71"/>
      <c r="AA1264" s="80" t="s">
        <v>1547</v>
      </c>
      <c r="AB1264" s="71"/>
      <c r="AC1264" s="71"/>
      <c r="AD1264" s="71" t="s">
        <v>1942</v>
      </c>
      <c r="AE1264" s="69" t="s">
        <v>922</v>
      </c>
    </row>
    <row r="1265" spans="1:31" ht="60" hidden="1">
      <c r="A1265" t="str">
        <f t="shared" si="77"/>
        <v>ICHPOI052022</v>
      </c>
      <c r="B1265" t="str">
        <f t="shared" si="78"/>
        <v>ICHPOI052023</v>
      </c>
      <c r="C1265" t="str">
        <f t="shared" si="79"/>
        <v>ICHPOI052024</v>
      </c>
      <c r="D1265" t="str">
        <f t="shared" si="80"/>
        <v>ICHPOI052025</v>
      </c>
      <c r="E1265" t="str">
        <f t="shared" si="80"/>
        <v>ICHPOI052026</v>
      </c>
      <c r="F1265" t="str">
        <f t="shared" si="80"/>
        <v>ICHPOI052027</v>
      </c>
      <c r="G1265" t="s">
        <v>1942</v>
      </c>
      <c r="H1265" t="s">
        <v>1545</v>
      </c>
      <c r="I1265" s="38" t="str">
        <f>VLOOKUP(J1265,Planilha2!B:C,2,0)</f>
        <v>I05</v>
      </c>
      <c r="J1265" s="87" t="s">
        <v>948</v>
      </c>
      <c r="K1265" s="87" t="s">
        <v>145</v>
      </c>
      <c r="L1265" s="87" t="s">
        <v>949</v>
      </c>
      <c r="M1265" s="87" t="s">
        <v>926</v>
      </c>
      <c r="N1265" s="92" t="s">
        <v>164</v>
      </c>
      <c r="O1265" s="71" t="s">
        <v>1594</v>
      </c>
      <c r="P1265" s="69" t="s">
        <v>749</v>
      </c>
      <c r="Q1265" s="71">
        <v>0</v>
      </c>
      <c r="R1265" s="71">
        <v>1</v>
      </c>
      <c r="S1265" s="71">
        <v>1</v>
      </c>
      <c r="T1265" s="71">
        <v>2</v>
      </c>
      <c r="U1265" s="71">
        <v>2</v>
      </c>
      <c r="V1265" s="71">
        <v>2</v>
      </c>
      <c r="W1265" s="71">
        <v>2</v>
      </c>
      <c r="X1265" s="71" t="s">
        <v>363</v>
      </c>
      <c r="Y1265" s="71" t="s">
        <v>172</v>
      </c>
      <c r="Z1265" s="71"/>
      <c r="AA1265" s="80" t="s">
        <v>1547</v>
      </c>
      <c r="AB1265" s="71"/>
      <c r="AC1265" s="71"/>
      <c r="AD1265" s="71" t="s">
        <v>1942</v>
      </c>
      <c r="AE1265" s="69" t="s">
        <v>922</v>
      </c>
    </row>
    <row r="1266" spans="1:31" ht="60" hidden="1">
      <c r="A1266" t="str">
        <f t="shared" si="77"/>
        <v>ICHPOI062022</v>
      </c>
      <c r="B1266" t="str">
        <f t="shared" si="78"/>
        <v>ICHPOI062023</v>
      </c>
      <c r="C1266" t="str">
        <f t="shared" si="79"/>
        <v>ICHPOI062024</v>
      </c>
      <c r="D1266" t="str">
        <f t="shared" si="80"/>
        <v>ICHPOI062025</v>
      </c>
      <c r="E1266" t="str">
        <f t="shared" si="80"/>
        <v>ICHPOI062026</v>
      </c>
      <c r="F1266" t="str">
        <f t="shared" si="80"/>
        <v>ICHPOI062027</v>
      </c>
      <c r="G1266" t="s">
        <v>1942</v>
      </c>
      <c r="H1266" t="s">
        <v>1545</v>
      </c>
      <c r="I1266" s="38" t="str">
        <f>VLOOKUP(J1266,Planilha2!B:C,2,0)</f>
        <v>I06</v>
      </c>
      <c r="J1266" s="87" t="s">
        <v>954</v>
      </c>
      <c r="K1266" s="87" t="s">
        <v>145</v>
      </c>
      <c r="L1266" s="87" t="s">
        <v>955</v>
      </c>
      <c r="M1266" s="87" t="s">
        <v>926</v>
      </c>
      <c r="N1266" s="92" t="s">
        <v>164</v>
      </c>
      <c r="O1266" s="71" t="s">
        <v>1550</v>
      </c>
      <c r="P1266" s="69" t="s">
        <v>749</v>
      </c>
      <c r="Q1266" s="71">
        <v>0</v>
      </c>
      <c r="R1266" s="71">
        <v>1</v>
      </c>
      <c r="S1266" s="71">
        <v>1</v>
      </c>
      <c r="T1266" s="71">
        <v>2</v>
      </c>
      <c r="U1266" s="71">
        <v>2</v>
      </c>
      <c r="V1266" s="71">
        <v>2</v>
      </c>
      <c r="W1266" s="71">
        <v>2</v>
      </c>
      <c r="X1266" s="71" t="s">
        <v>363</v>
      </c>
      <c r="Y1266" s="71" t="s">
        <v>172</v>
      </c>
      <c r="Z1266" s="71"/>
      <c r="AA1266" s="80" t="s">
        <v>1547</v>
      </c>
      <c r="AB1266" s="71"/>
      <c r="AC1266" s="71"/>
      <c r="AD1266" s="71" t="s">
        <v>1942</v>
      </c>
      <c r="AE1266" s="69" t="s">
        <v>922</v>
      </c>
    </row>
    <row r="1267" spans="1:31" ht="60" hidden="1">
      <c r="A1267" t="str">
        <f t="shared" si="77"/>
        <v>ICHPOI072022</v>
      </c>
      <c r="B1267" t="str">
        <f t="shared" si="78"/>
        <v>ICHPOI072023</v>
      </c>
      <c r="C1267" t="str">
        <f t="shared" si="79"/>
        <v>ICHPOI072024</v>
      </c>
      <c r="D1267" t="str">
        <f t="shared" si="80"/>
        <v>ICHPOI072025</v>
      </c>
      <c r="E1267" t="str">
        <f t="shared" si="80"/>
        <v>ICHPOI072026</v>
      </c>
      <c r="F1267" t="str">
        <f t="shared" si="80"/>
        <v>ICHPOI072027</v>
      </c>
      <c r="G1267" t="s">
        <v>1942</v>
      </c>
      <c r="H1267" t="s">
        <v>1545</v>
      </c>
      <c r="I1267" s="38" t="str">
        <f>VLOOKUP(J1267,Planilha2!B:C,2,0)</f>
        <v>I07</v>
      </c>
      <c r="J1267" s="87" t="s">
        <v>958</v>
      </c>
      <c r="K1267" s="87" t="s">
        <v>145</v>
      </c>
      <c r="L1267" s="87" t="s">
        <v>959</v>
      </c>
      <c r="M1267" s="87" t="s">
        <v>926</v>
      </c>
      <c r="N1267" s="92" t="s">
        <v>164</v>
      </c>
      <c r="O1267" s="71" t="s">
        <v>1552</v>
      </c>
      <c r="P1267" s="69" t="s">
        <v>749</v>
      </c>
      <c r="Q1267" s="71">
        <v>0</v>
      </c>
      <c r="R1267" s="71">
        <v>1</v>
      </c>
      <c r="S1267" s="71">
        <v>1</v>
      </c>
      <c r="T1267" s="71">
        <v>2</v>
      </c>
      <c r="U1267" s="71">
        <v>2</v>
      </c>
      <c r="V1267" s="71">
        <v>2</v>
      </c>
      <c r="W1267" s="71">
        <v>2</v>
      </c>
      <c r="X1267" s="71" t="s">
        <v>363</v>
      </c>
      <c r="Y1267" s="71" t="s">
        <v>172</v>
      </c>
      <c r="Z1267" s="71"/>
      <c r="AA1267" s="80" t="s">
        <v>1547</v>
      </c>
      <c r="AB1267" s="71"/>
      <c r="AC1267" s="71"/>
      <c r="AD1267" s="71" t="s">
        <v>1942</v>
      </c>
      <c r="AE1267" s="69" t="s">
        <v>922</v>
      </c>
    </row>
    <row r="1268" spans="1:31" ht="60" hidden="1">
      <c r="A1268" t="str">
        <f t="shared" si="77"/>
        <v>ICHPOI082022</v>
      </c>
      <c r="B1268" t="str">
        <f t="shared" si="78"/>
        <v>ICHPOI082023</v>
      </c>
      <c r="C1268" t="str">
        <f t="shared" si="79"/>
        <v>ICHPOI082024</v>
      </c>
      <c r="D1268" t="str">
        <f t="shared" si="80"/>
        <v>ICHPOI082025</v>
      </c>
      <c r="E1268" t="str">
        <f t="shared" si="80"/>
        <v>ICHPOI082026</v>
      </c>
      <c r="F1268" t="str">
        <f t="shared" si="80"/>
        <v>ICHPOI082027</v>
      </c>
      <c r="G1268" t="s">
        <v>1942</v>
      </c>
      <c r="H1268" t="s">
        <v>1545</v>
      </c>
      <c r="I1268" s="38" t="str">
        <f>VLOOKUP(J1268,Planilha2!B:C,2,0)</f>
        <v>I08</v>
      </c>
      <c r="J1268" s="87" t="s">
        <v>964</v>
      </c>
      <c r="K1268" s="87" t="s">
        <v>145</v>
      </c>
      <c r="L1268" s="87" t="s">
        <v>965</v>
      </c>
      <c r="M1268" s="87" t="s">
        <v>926</v>
      </c>
      <c r="N1268" s="92" t="s">
        <v>164</v>
      </c>
      <c r="O1268" s="71" t="s">
        <v>1553</v>
      </c>
      <c r="P1268" s="69" t="s">
        <v>749</v>
      </c>
      <c r="Q1268" s="71">
        <v>0</v>
      </c>
      <c r="R1268" s="71">
        <v>0</v>
      </c>
      <c r="S1268" s="71">
        <v>0</v>
      </c>
      <c r="T1268" s="71">
        <v>1</v>
      </c>
      <c r="U1268" s="71">
        <v>1</v>
      </c>
      <c r="V1268" s="71">
        <v>1</v>
      </c>
      <c r="W1268" s="71">
        <v>1</v>
      </c>
      <c r="X1268" s="71" t="s">
        <v>363</v>
      </c>
      <c r="Y1268" s="71" t="s">
        <v>172</v>
      </c>
      <c r="Z1268" s="71"/>
      <c r="AA1268" s="80" t="s">
        <v>1547</v>
      </c>
      <c r="AB1268" s="71"/>
      <c r="AC1268" s="71"/>
      <c r="AD1268" s="71" t="s">
        <v>1942</v>
      </c>
      <c r="AE1268" s="69" t="s">
        <v>922</v>
      </c>
    </row>
    <row r="1269" spans="1:31" ht="60" hidden="1">
      <c r="A1269" t="str">
        <f t="shared" si="77"/>
        <v>ICHPOI122022</v>
      </c>
      <c r="B1269" t="str">
        <f t="shared" si="78"/>
        <v>ICHPOI122023</v>
      </c>
      <c r="C1269" t="str">
        <f t="shared" si="79"/>
        <v>ICHPOI122024</v>
      </c>
      <c r="D1269" t="str">
        <f t="shared" si="80"/>
        <v>ICHPOI122025</v>
      </c>
      <c r="E1269" t="str">
        <f t="shared" si="80"/>
        <v>ICHPOI122026</v>
      </c>
      <c r="F1269" t="str">
        <f t="shared" si="80"/>
        <v>ICHPOI122027</v>
      </c>
      <c r="G1269" t="s">
        <v>1942</v>
      </c>
      <c r="H1269" t="s">
        <v>1545</v>
      </c>
      <c r="I1269" s="38" t="str">
        <f>VLOOKUP(J1269,Planilha2!B:C,2,0)</f>
        <v>I12</v>
      </c>
      <c r="J1269" s="87" t="s">
        <v>980</v>
      </c>
      <c r="K1269" s="87" t="s">
        <v>145</v>
      </c>
      <c r="L1269" s="87" t="s">
        <v>1554</v>
      </c>
      <c r="M1269" s="87" t="s">
        <v>983</v>
      </c>
      <c r="N1269" s="92" t="s">
        <v>164</v>
      </c>
      <c r="O1269" s="71" t="s">
        <v>1595</v>
      </c>
      <c r="P1269" s="69" t="s">
        <v>44</v>
      </c>
      <c r="Q1269" s="71">
        <v>0</v>
      </c>
      <c r="R1269" s="71">
        <v>0</v>
      </c>
      <c r="S1269" s="71">
        <v>0</v>
      </c>
      <c r="T1269" s="71">
        <v>100</v>
      </c>
      <c r="U1269" s="71">
        <v>0</v>
      </c>
      <c r="V1269" s="71">
        <v>0</v>
      </c>
      <c r="W1269" s="71">
        <v>0</v>
      </c>
      <c r="X1269" s="71" t="s">
        <v>363</v>
      </c>
      <c r="Y1269" s="71" t="s">
        <v>172</v>
      </c>
      <c r="Z1269" s="71"/>
      <c r="AA1269" s="80" t="s">
        <v>1547</v>
      </c>
      <c r="AB1269" s="71"/>
      <c r="AC1269" s="71"/>
      <c r="AD1269" s="71" t="s">
        <v>1942</v>
      </c>
      <c r="AE1269" s="69" t="s">
        <v>922</v>
      </c>
    </row>
    <row r="1270" spans="1:31" ht="60" hidden="1">
      <c r="A1270" t="str">
        <f t="shared" si="77"/>
        <v>ICHPOI132022</v>
      </c>
      <c r="B1270" t="str">
        <f t="shared" si="78"/>
        <v>ICHPOI132023</v>
      </c>
      <c r="C1270" t="str">
        <f t="shared" si="79"/>
        <v>ICHPOI132024</v>
      </c>
      <c r="D1270" t="str">
        <f t="shared" si="80"/>
        <v>ICHPOI132025</v>
      </c>
      <c r="E1270" t="str">
        <f t="shared" si="80"/>
        <v>ICHPOI132026</v>
      </c>
      <c r="F1270" t="str">
        <f t="shared" si="80"/>
        <v>ICHPOI132027</v>
      </c>
      <c r="G1270" t="s">
        <v>1942</v>
      </c>
      <c r="H1270" t="s">
        <v>1545</v>
      </c>
      <c r="I1270" s="38" t="str">
        <f>VLOOKUP(J1270,Planilha2!B:C,2,0)</f>
        <v>I13</v>
      </c>
      <c r="J1270" s="87" t="s">
        <v>985</v>
      </c>
      <c r="K1270" s="87" t="s">
        <v>145</v>
      </c>
      <c r="L1270" s="87" t="s">
        <v>986</v>
      </c>
      <c r="M1270" s="87" t="s">
        <v>988</v>
      </c>
      <c r="N1270" s="87" t="s">
        <v>1021</v>
      </c>
      <c r="O1270" s="71" t="s">
        <v>1555</v>
      </c>
      <c r="P1270" s="69" t="s">
        <v>44</v>
      </c>
      <c r="Q1270" s="71">
        <v>0</v>
      </c>
      <c r="R1270" s="71">
        <v>0</v>
      </c>
      <c r="S1270" s="71">
        <v>0</v>
      </c>
      <c r="T1270" s="71">
        <v>100</v>
      </c>
      <c r="U1270" s="71">
        <v>0</v>
      </c>
      <c r="V1270" s="71">
        <v>0</v>
      </c>
      <c r="W1270" s="71">
        <v>0</v>
      </c>
      <c r="X1270" s="71" t="s">
        <v>363</v>
      </c>
      <c r="Y1270" s="71" t="s">
        <v>172</v>
      </c>
      <c r="Z1270" s="71"/>
      <c r="AA1270" s="80" t="s">
        <v>1547</v>
      </c>
      <c r="AB1270" s="71"/>
      <c r="AC1270" s="71"/>
      <c r="AD1270" s="71" t="s">
        <v>1942</v>
      </c>
      <c r="AE1270" s="69" t="s">
        <v>922</v>
      </c>
    </row>
    <row r="1271" spans="1:31" ht="45" hidden="1">
      <c r="A1271" t="str">
        <f t="shared" si="77"/>
        <v>ICIAGG072022</v>
      </c>
      <c r="B1271" t="str">
        <f t="shared" si="78"/>
        <v>ICIAGG072023</v>
      </c>
      <c r="C1271" t="str">
        <f t="shared" si="79"/>
        <v>ICIAGG072024</v>
      </c>
      <c r="D1271" t="str">
        <f t="shared" si="80"/>
        <v>ICIAGG072025</v>
      </c>
      <c r="E1271" t="str">
        <f t="shared" si="80"/>
        <v>ICIAGG072026</v>
      </c>
      <c r="F1271" t="str">
        <f t="shared" si="80"/>
        <v>ICIAGG072027</v>
      </c>
      <c r="G1271" t="s">
        <v>1943</v>
      </c>
      <c r="H1271" t="s">
        <v>1429</v>
      </c>
      <c r="I1271" s="38" t="str">
        <f>VLOOKUP(J1271,Planilha2!B:C,2,0)</f>
        <v>G07</v>
      </c>
      <c r="J1271" s="80" t="s">
        <v>1430</v>
      </c>
      <c r="K1271" s="80" t="s">
        <v>145</v>
      </c>
      <c r="L1271" s="80" t="s">
        <v>63</v>
      </c>
      <c r="M1271" s="80" t="s">
        <v>715</v>
      </c>
      <c r="N1271" s="80" t="s">
        <v>1431</v>
      </c>
      <c r="O1271" s="71" t="s">
        <v>1867</v>
      </c>
      <c r="P1271" s="69" t="s">
        <v>44</v>
      </c>
      <c r="Q1271" s="71">
        <v>26</v>
      </c>
      <c r="R1271" s="71">
        <v>26</v>
      </c>
      <c r="S1271" s="71">
        <v>26</v>
      </c>
      <c r="T1271" s="71">
        <v>26</v>
      </c>
      <c r="U1271" s="71">
        <v>26</v>
      </c>
      <c r="V1271" s="71">
        <v>26</v>
      </c>
      <c r="W1271" s="71">
        <v>26</v>
      </c>
      <c r="X1271" s="71" t="s">
        <v>142</v>
      </c>
      <c r="Y1271" s="71" t="s">
        <v>172</v>
      </c>
      <c r="Z1271" s="71" t="s">
        <v>1944</v>
      </c>
      <c r="AA1271" s="83" t="s">
        <v>382</v>
      </c>
      <c r="AB1271" s="71" t="s">
        <v>144</v>
      </c>
      <c r="AC1271" s="71" t="s">
        <v>1945</v>
      </c>
      <c r="AD1271" s="71" t="s">
        <v>1943</v>
      </c>
      <c r="AE1271" s="69" t="s">
        <v>40</v>
      </c>
    </row>
    <row r="1272" spans="1:31" ht="60" hidden="1">
      <c r="A1272" t="str">
        <f t="shared" si="77"/>
        <v>ICIAGG012022</v>
      </c>
      <c r="B1272" t="str">
        <f t="shared" si="78"/>
        <v>ICIAGG012023</v>
      </c>
      <c r="C1272" t="str">
        <f t="shared" si="79"/>
        <v>ICIAGG012024</v>
      </c>
      <c r="D1272" t="str">
        <f t="shared" si="80"/>
        <v>ICIAGG012025</v>
      </c>
      <c r="E1272" t="str">
        <f t="shared" si="80"/>
        <v>ICIAGG012026</v>
      </c>
      <c r="F1272" t="str">
        <f t="shared" si="80"/>
        <v>ICIAGG012027</v>
      </c>
      <c r="G1272" t="s">
        <v>1943</v>
      </c>
      <c r="H1272" t="s">
        <v>1429</v>
      </c>
      <c r="I1272" s="38" t="str">
        <f>VLOOKUP(J1272,Planilha2!B:C,2,0)</f>
        <v>G01</v>
      </c>
      <c r="J1272" s="80" t="s">
        <v>41</v>
      </c>
      <c r="K1272" s="80" t="s">
        <v>145</v>
      </c>
      <c r="L1272" s="80" t="s">
        <v>1598</v>
      </c>
      <c r="M1272" s="80" t="s">
        <v>715</v>
      </c>
      <c r="N1272" s="80" t="s">
        <v>1431</v>
      </c>
      <c r="O1272" s="71" t="s">
        <v>1435</v>
      </c>
      <c r="P1272" s="69" t="s">
        <v>44</v>
      </c>
      <c r="Q1272" s="71">
        <v>55</v>
      </c>
      <c r="R1272" s="71">
        <v>55</v>
      </c>
      <c r="S1272" s="71">
        <v>55</v>
      </c>
      <c r="T1272" s="71">
        <v>56.5</v>
      </c>
      <c r="U1272" s="71">
        <v>57.5</v>
      </c>
      <c r="V1272" s="71">
        <v>59</v>
      </c>
      <c r="W1272" s="71">
        <v>60.5</v>
      </c>
      <c r="X1272" s="71" t="s">
        <v>142</v>
      </c>
      <c r="Y1272" s="71" t="s">
        <v>172</v>
      </c>
      <c r="Z1272" s="71" t="s">
        <v>1944</v>
      </c>
      <c r="AA1272" s="83" t="s">
        <v>382</v>
      </c>
      <c r="AB1272" s="71" t="s">
        <v>144</v>
      </c>
      <c r="AC1272" s="71" t="s">
        <v>1945</v>
      </c>
      <c r="AD1272" s="71" t="s">
        <v>1943</v>
      </c>
      <c r="AE1272" s="69" t="s">
        <v>40</v>
      </c>
    </row>
    <row r="1273" spans="1:31" ht="45" hidden="1">
      <c r="A1273" t="str">
        <f t="shared" si="77"/>
        <v>ICIAGG022022</v>
      </c>
      <c r="B1273" t="str">
        <f t="shared" si="78"/>
        <v>ICIAGG022023</v>
      </c>
      <c r="C1273" t="str">
        <f t="shared" si="79"/>
        <v>ICIAGG022024</v>
      </c>
      <c r="D1273" t="str">
        <f t="shared" si="80"/>
        <v>ICIAGG022025</v>
      </c>
      <c r="E1273" t="str">
        <f t="shared" si="80"/>
        <v>ICIAGG022026</v>
      </c>
      <c r="F1273" t="str">
        <f t="shared" si="80"/>
        <v>ICIAGG022027</v>
      </c>
      <c r="G1273" t="s">
        <v>1943</v>
      </c>
      <c r="H1273" t="s">
        <v>1429</v>
      </c>
      <c r="I1273" s="38" t="str">
        <f>VLOOKUP(J1273,Planilha2!B:C,2,0)</f>
        <v>G02</v>
      </c>
      <c r="J1273" s="80" t="s">
        <v>1600</v>
      </c>
      <c r="K1273" s="80" t="s">
        <v>145</v>
      </c>
      <c r="L1273" s="80"/>
      <c r="M1273" s="80" t="s">
        <v>717</v>
      </c>
      <c r="N1273" s="80" t="s">
        <v>1431</v>
      </c>
      <c r="O1273" s="71" t="s">
        <v>1437</v>
      </c>
      <c r="P1273" s="69" t="s">
        <v>44</v>
      </c>
      <c r="Q1273" s="71">
        <v>6.63</v>
      </c>
      <c r="R1273" s="71">
        <v>6.63</v>
      </c>
      <c r="S1273" s="71">
        <v>6.63</v>
      </c>
      <c r="T1273" s="71">
        <v>6.63</v>
      </c>
      <c r="U1273" s="71">
        <v>6.63</v>
      </c>
      <c r="V1273" s="71">
        <v>6.63</v>
      </c>
      <c r="W1273" s="71">
        <v>6.63</v>
      </c>
      <c r="X1273" s="71" t="s">
        <v>142</v>
      </c>
      <c r="Y1273" s="71" t="s">
        <v>172</v>
      </c>
      <c r="Z1273" s="71" t="s">
        <v>1944</v>
      </c>
      <c r="AA1273" s="83" t="s">
        <v>382</v>
      </c>
      <c r="AB1273" s="71" t="s">
        <v>144</v>
      </c>
      <c r="AC1273" s="71" t="s">
        <v>1945</v>
      </c>
      <c r="AD1273" s="71" t="s">
        <v>1943</v>
      </c>
      <c r="AE1273" s="69" t="s">
        <v>40</v>
      </c>
    </row>
    <row r="1274" spans="1:31" ht="45" hidden="1">
      <c r="A1274" t="str">
        <f t="shared" si="77"/>
        <v>ICIAGG032022</v>
      </c>
      <c r="B1274" t="str">
        <f t="shared" si="78"/>
        <v>ICIAGG032023</v>
      </c>
      <c r="C1274" t="str">
        <f t="shared" si="79"/>
        <v>ICIAGG032024</v>
      </c>
      <c r="D1274" t="str">
        <f t="shared" si="80"/>
        <v>ICIAGG032025</v>
      </c>
      <c r="E1274" t="str">
        <f t="shared" si="80"/>
        <v>ICIAGG032026</v>
      </c>
      <c r="F1274" t="str">
        <f t="shared" si="80"/>
        <v>ICIAGG032027</v>
      </c>
      <c r="G1274" t="s">
        <v>1943</v>
      </c>
      <c r="H1274" t="s">
        <v>1429</v>
      </c>
      <c r="I1274" s="38" t="str">
        <f>VLOOKUP(J1274,Planilha2!B:C,2,0)</f>
        <v>G03</v>
      </c>
      <c r="J1274" s="80" t="s">
        <v>1602</v>
      </c>
      <c r="K1274" s="80" t="s">
        <v>165</v>
      </c>
      <c r="L1274" s="84" t="s">
        <v>1439</v>
      </c>
      <c r="M1274" s="80" t="s">
        <v>717</v>
      </c>
      <c r="N1274" s="80" t="s">
        <v>1431</v>
      </c>
      <c r="O1274" s="71" t="s">
        <v>1563</v>
      </c>
      <c r="P1274" s="69" t="s">
        <v>44</v>
      </c>
      <c r="Q1274" s="71">
        <v>8.8000000000000007</v>
      </c>
      <c r="R1274" s="71">
        <v>8.8000000000000007</v>
      </c>
      <c r="S1274" s="71">
        <v>8.65</v>
      </c>
      <c r="T1274" s="71">
        <v>8.5500000000000007</v>
      </c>
      <c r="U1274" s="71">
        <v>8.35</v>
      </c>
      <c r="V1274" s="71">
        <v>8.15</v>
      </c>
      <c r="W1274" s="71">
        <v>7.9</v>
      </c>
      <c r="X1274" s="71" t="s">
        <v>142</v>
      </c>
      <c r="Y1274" s="71" t="s">
        <v>172</v>
      </c>
      <c r="Z1274" s="71" t="s">
        <v>1944</v>
      </c>
      <c r="AA1274" s="83" t="s">
        <v>382</v>
      </c>
      <c r="AB1274" s="71" t="s">
        <v>144</v>
      </c>
      <c r="AC1274" s="71" t="s">
        <v>1945</v>
      </c>
      <c r="AD1274" s="71" t="s">
        <v>1943</v>
      </c>
      <c r="AE1274" s="69" t="s">
        <v>40</v>
      </c>
    </row>
    <row r="1275" spans="1:31" ht="45" hidden="1">
      <c r="A1275" t="str">
        <f t="shared" si="77"/>
        <v>ICIAGG042022</v>
      </c>
      <c r="B1275" t="str">
        <f t="shared" si="78"/>
        <v>ICIAGG042023</v>
      </c>
      <c r="C1275" t="str">
        <f t="shared" si="79"/>
        <v>ICIAGG042024</v>
      </c>
      <c r="D1275" t="str">
        <f t="shared" si="80"/>
        <v>ICIAGG042025</v>
      </c>
      <c r="E1275" t="str">
        <f t="shared" si="80"/>
        <v>ICIAGG042026</v>
      </c>
      <c r="F1275" t="str">
        <f t="shared" si="80"/>
        <v>ICIAGG042027</v>
      </c>
      <c r="G1275" t="s">
        <v>1943</v>
      </c>
      <c r="H1275" t="s">
        <v>1429</v>
      </c>
      <c r="I1275" s="38" t="str">
        <f>VLOOKUP(J1275,Planilha2!B:C,2,0)</f>
        <v>G04</v>
      </c>
      <c r="J1275" s="80" t="s">
        <v>1603</v>
      </c>
      <c r="K1275" s="80" t="s">
        <v>145</v>
      </c>
      <c r="L1275" s="80"/>
      <c r="M1275" s="80" t="s">
        <v>717</v>
      </c>
      <c r="N1275" s="80" t="s">
        <v>1431</v>
      </c>
      <c r="O1275" s="71" t="s">
        <v>1566</v>
      </c>
      <c r="P1275" s="69" t="s">
        <v>44</v>
      </c>
      <c r="Q1275" s="71">
        <v>68.510000000000005</v>
      </c>
      <c r="R1275" s="71">
        <v>68.510000000000005</v>
      </c>
      <c r="S1275" s="71">
        <v>68.510000000000005</v>
      </c>
      <c r="T1275" s="71">
        <v>67.2</v>
      </c>
      <c r="U1275" s="71">
        <v>65.3</v>
      </c>
      <c r="V1275" s="71">
        <v>63.2</v>
      </c>
      <c r="W1275" s="71">
        <v>61.66</v>
      </c>
      <c r="X1275" s="71" t="s">
        <v>142</v>
      </c>
      <c r="Y1275" s="71" t="s">
        <v>172</v>
      </c>
      <c r="Z1275" s="71" t="s">
        <v>1944</v>
      </c>
      <c r="AA1275" s="83" t="s">
        <v>382</v>
      </c>
      <c r="AB1275" s="71" t="s">
        <v>144</v>
      </c>
      <c r="AC1275" s="71" t="s">
        <v>1945</v>
      </c>
      <c r="AD1275" s="71" t="s">
        <v>1943</v>
      </c>
      <c r="AE1275" s="69" t="s">
        <v>40</v>
      </c>
    </row>
    <row r="1276" spans="1:31" ht="45" hidden="1">
      <c r="A1276" t="str">
        <f t="shared" si="77"/>
        <v>ICIAGG052022</v>
      </c>
      <c r="B1276" t="str">
        <f t="shared" si="78"/>
        <v>ICIAGG052023</v>
      </c>
      <c r="C1276" t="str">
        <f t="shared" si="79"/>
        <v>ICIAGG052024</v>
      </c>
      <c r="D1276" t="str">
        <f t="shared" si="80"/>
        <v>ICIAGG052025</v>
      </c>
      <c r="E1276" t="str">
        <f t="shared" si="80"/>
        <v>ICIAGG052026</v>
      </c>
      <c r="F1276" t="str">
        <f t="shared" si="80"/>
        <v>ICIAGG052027</v>
      </c>
      <c r="G1276" t="s">
        <v>1943</v>
      </c>
      <c r="H1276" t="s">
        <v>1429</v>
      </c>
      <c r="I1276" s="38" t="str">
        <f>VLOOKUP(J1276,Planilha2!B:C,2,0)</f>
        <v>G05</v>
      </c>
      <c r="J1276" s="80" t="s">
        <v>1605</v>
      </c>
      <c r="K1276" s="80" t="s">
        <v>165</v>
      </c>
      <c r="L1276" s="84" t="s">
        <v>1439</v>
      </c>
      <c r="M1276" s="80" t="s">
        <v>717</v>
      </c>
      <c r="N1276" s="80" t="s">
        <v>1431</v>
      </c>
      <c r="O1276" s="71" t="s">
        <v>1447</v>
      </c>
      <c r="P1276" s="69" t="s">
        <v>44</v>
      </c>
      <c r="Q1276" s="71">
        <v>73</v>
      </c>
      <c r="R1276" s="71">
        <v>73</v>
      </c>
      <c r="S1276" s="71">
        <v>73</v>
      </c>
      <c r="T1276" s="71">
        <v>71.5</v>
      </c>
      <c r="U1276" s="71">
        <v>69.5</v>
      </c>
      <c r="V1276" s="71">
        <v>67.5</v>
      </c>
      <c r="W1276" s="71">
        <v>65.7</v>
      </c>
      <c r="X1276" s="71" t="s">
        <v>142</v>
      </c>
      <c r="Y1276" s="71" t="s">
        <v>172</v>
      </c>
      <c r="Z1276" s="71" t="s">
        <v>1944</v>
      </c>
      <c r="AA1276" s="83" t="s">
        <v>382</v>
      </c>
      <c r="AB1276" s="71" t="s">
        <v>144</v>
      </c>
      <c r="AC1276" s="71" t="s">
        <v>1945</v>
      </c>
      <c r="AD1276" s="71" t="s">
        <v>1943</v>
      </c>
      <c r="AE1276" s="69" t="s">
        <v>40</v>
      </c>
    </row>
    <row r="1277" spans="1:31" ht="45" hidden="1">
      <c r="A1277" t="str">
        <f t="shared" si="77"/>
        <v>ICIAGExcluído2022</v>
      </c>
      <c r="B1277" t="str">
        <f t="shared" si="78"/>
        <v>ICIAGExcluído2023</v>
      </c>
      <c r="C1277" t="str">
        <f t="shared" si="79"/>
        <v>ICIAGExcluído2024</v>
      </c>
      <c r="D1277" t="str">
        <f t="shared" si="80"/>
        <v>ICIAGExcluído2025</v>
      </c>
      <c r="E1277" t="str">
        <f t="shared" si="80"/>
        <v>ICIAGExcluído2026</v>
      </c>
      <c r="F1277" t="str">
        <f t="shared" si="80"/>
        <v>ICIAGExcluído2027</v>
      </c>
      <c r="G1277" t="s">
        <v>1943</v>
      </c>
      <c r="H1277" t="s">
        <v>1429</v>
      </c>
      <c r="I1277" s="38" t="str">
        <f>VLOOKUP(J1277,Planilha2!B:C,2,0)</f>
        <v>Excluído</v>
      </c>
      <c r="J1277" s="80" t="s">
        <v>1449</v>
      </c>
      <c r="K1277" s="80" t="s">
        <v>165</v>
      </c>
      <c r="L1277" s="80" t="s">
        <v>1450</v>
      </c>
      <c r="M1277" s="80" t="s">
        <v>1451</v>
      </c>
      <c r="N1277" s="80" t="s">
        <v>1452</v>
      </c>
      <c r="O1277" s="71" t="s">
        <v>1453</v>
      </c>
      <c r="P1277" s="69" t="s">
        <v>44</v>
      </c>
      <c r="Q1277" s="71">
        <v>0</v>
      </c>
      <c r="R1277" s="71">
        <v>0</v>
      </c>
      <c r="S1277" s="71">
        <v>0</v>
      </c>
      <c r="T1277" s="71">
        <v>0</v>
      </c>
      <c r="U1277" s="71">
        <v>0</v>
      </c>
      <c r="V1277" s="71">
        <v>0</v>
      </c>
      <c r="W1277" s="71">
        <v>0</v>
      </c>
      <c r="X1277" s="71" t="s">
        <v>363</v>
      </c>
      <c r="Y1277" s="71"/>
      <c r="Z1277" s="71"/>
      <c r="AA1277" s="83" t="s">
        <v>382</v>
      </c>
      <c r="AB1277" s="71"/>
      <c r="AC1277" s="71"/>
      <c r="AD1277" s="71"/>
      <c r="AE1277" s="69" t="s">
        <v>40</v>
      </c>
    </row>
    <row r="1278" spans="1:31" ht="45" hidden="1">
      <c r="A1278" t="str">
        <f t="shared" si="77"/>
        <v>ICIAGG062022</v>
      </c>
      <c r="B1278" t="str">
        <f t="shared" si="78"/>
        <v>ICIAGG062023</v>
      </c>
      <c r="C1278" t="str">
        <f t="shared" si="79"/>
        <v>ICIAGG062024</v>
      </c>
      <c r="D1278" t="str">
        <f t="shared" si="80"/>
        <v>ICIAGG062025</v>
      </c>
      <c r="E1278" t="str">
        <f t="shared" si="80"/>
        <v>ICIAGG062026</v>
      </c>
      <c r="F1278" t="str">
        <f t="shared" si="80"/>
        <v>ICIAGG062027</v>
      </c>
      <c r="G1278" t="s">
        <v>1943</v>
      </c>
      <c r="H1278" t="s">
        <v>1429</v>
      </c>
      <c r="I1278" s="38" t="str">
        <f>VLOOKUP(J1278,Planilha2!B:C,2,0)</f>
        <v>G06</v>
      </c>
      <c r="J1278" s="80" t="s">
        <v>58</v>
      </c>
      <c r="K1278" s="80" t="s">
        <v>145</v>
      </c>
      <c r="L1278" s="80" t="s">
        <v>59</v>
      </c>
      <c r="M1278" s="80" t="s">
        <v>164</v>
      </c>
      <c r="N1278" s="80" t="s">
        <v>1431</v>
      </c>
      <c r="O1278" s="71" t="s">
        <v>1570</v>
      </c>
      <c r="P1278" s="69" t="s">
        <v>44</v>
      </c>
      <c r="Q1278" s="71">
        <v>16.02</v>
      </c>
      <c r="R1278" s="71">
        <v>16.02</v>
      </c>
      <c r="S1278" s="71">
        <v>17.02</v>
      </c>
      <c r="T1278" s="71">
        <v>18.02</v>
      </c>
      <c r="U1278" s="71">
        <v>19.02</v>
      </c>
      <c r="V1278" s="71">
        <v>20.02</v>
      </c>
      <c r="W1278" s="71">
        <v>21</v>
      </c>
      <c r="X1278" s="71" t="s">
        <v>142</v>
      </c>
      <c r="Y1278" s="71" t="s">
        <v>172</v>
      </c>
      <c r="Z1278" s="71" t="s">
        <v>1944</v>
      </c>
      <c r="AA1278" s="83" t="s">
        <v>382</v>
      </c>
      <c r="AB1278" s="71" t="s">
        <v>144</v>
      </c>
      <c r="AC1278" s="71" t="s">
        <v>1945</v>
      </c>
      <c r="AD1278" s="71" t="s">
        <v>1943</v>
      </c>
      <c r="AE1278" s="69" t="s">
        <v>40</v>
      </c>
    </row>
    <row r="1279" spans="1:31" ht="60" hidden="1">
      <c r="A1279" t="str">
        <f t="shared" si="77"/>
        <v>ICIAGG082022</v>
      </c>
      <c r="B1279" t="str">
        <f t="shared" si="78"/>
        <v>ICIAGG082023</v>
      </c>
      <c r="C1279" t="str">
        <f t="shared" si="79"/>
        <v>ICIAGG082024</v>
      </c>
      <c r="D1279" t="str">
        <f t="shared" si="80"/>
        <v>ICIAGG082025</v>
      </c>
      <c r="E1279" t="str">
        <f t="shared" si="80"/>
        <v>ICIAGG082026</v>
      </c>
      <c r="F1279" t="str">
        <f t="shared" si="80"/>
        <v>ICIAGG082027</v>
      </c>
      <c r="G1279" t="s">
        <v>1943</v>
      </c>
      <c r="H1279" t="s">
        <v>1429</v>
      </c>
      <c r="I1279" s="38" t="str">
        <f>VLOOKUP(J1279,Planilha2!B:C,2,0)</f>
        <v>G08</v>
      </c>
      <c r="J1279" s="80" t="s">
        <v>722</v>
      </c>
      <c r="K1279" s="80" t="s">
        <v>145</v>
      </c>
      <c r="L1279" s="80" t="s">
        <v>723</v>
      </c>
      <c r="M1279" s="80" t="s">
        <v>185</v>
      </c>
      <c r="N1279" s="80" t="s">
        <v>1431</v>
      </c>
      <c r="O1279" s="71" t="s">
        <v>1607</v>
      </c>
      <c r="P1279" s="69" t="s">
        <v>44</v>
      </c>
      <c r="Q1279" s="71">
        <v>25.41</v>
      </c>
      <c r="R1279" s="71">
        <v>25.41</v>
      </c>
      <c r="S1279" s="71">
        <v>24.41</v>
      </c>
      <c r="T1279" s="71">
        <v>23.41</v>
      </c>
      <c r="U1279" s="71">
        <v>22.41</v>
      </c>
      <c r="V1279" s="71">
        <v>21.41</v>
      </c>
      <c r="W1279" s="71">
        <v>20.41</v>
      </c>
      <c r="X1279" s="71" t="s">
        <v>142</v>
      </c>
      <c r="Y1279" s="71" t="s">
        <v>172</v>
      </c>
      <c r="Z1279" s="71" t="s">
        <v>1944</v>
      </c>
      <c r="AA1279" s="83" t="s">
        <v>382</v>
      </c>
      <c r="AB1279" s="71" t="s">
        <v>144</v>
      </c>
      <c r="AC1279" s="71" t="s">
        <v>1945</v>
      </c>
      <c r="AD1279" s="71" t="s">
        <v>1943</v>
      </c>
      <c r="AE1279" s="69" t="s">
        <v>40</v>
      </c>
    </row>
    <row r="1280" spans="1:31" ht="45" hidden="1">
      <c r="A1280" t="str">
        <f t="shared" si="77"/>
        <v>ICIAGG152022</v>
      </c>
      <c r="B1280" t="str">
        <f t="shared" si="78"/>
        <v>ICIAGG152023</v>
      </c>
      <c r="C1280" t="str">
        <f t="shared" si="79"/>
        <v>ICIAGG152024</v>
      </c>
      <c r="D1280" t="str">
        <f t="shared" si="80"/>
        <v>ICIAGG152025</v>
      </c>
      <c r="E1280" t="str">
        <f t="shared" si="80"/>
        <v>ICIAGG152026</v>
      </c>
      <c r="F1280" t="str">
        <f t="shared" si="80"/>
        <v>ICIAGG152027</v>
      </c>
      <c r="G1280" t="s">
        <v>1943</v>
      </c>
      <c r="H1280" t="s">
        <v>1429</v>
      </c>
      <c r="I1280" s="38" t="str">
        <f>VLOOKUP(J1280,Planilha2!B:C,2,0)</f>
        <v>G15</v>
      </c>
      <c r="J1280" s="80" t="s">
        <v>743</v>
      </c>
      <c r="K1280" s="80" t="s">
        <v>145</v>
      </c>
      <c r="L1280" s="80" t="s">
        <v>744</v>
      </c>
      <c r="M1280" s="80" t="s">
        <v>164</v>
      </c>
      <c r="N1280" s="80" t="s">
        <v>1431</v>
      </c>
      <c r="O1280" s="71" t="s">
        <v>1456</v>
      </c>
      <c r="P1280" s="69" t="s">
        <v>44</v>
      </c>
      <c r="Q1280" s="71">
        <v>25</v>
      </c>
      <c r="R1280" s="71">
        <v>50</v>
      </c>
      <c r="S1280" s="71">
        <v>75</v>
      </c>
      <c r="T1280" s="71">
        <v>100</v>
      </c>
      <c r="U1280" s="71">
        <v>100</v>
      </c>
      <c r="V1280" s="71">
        <v>100</v>
      </c>
      <c r="W1280" s="71">
        <v>100</v>
      </c>
      <c r="X1280" s="71" t="s">
        <v>171</v>
      </c>
      <c r="Y1280" s="71" t="s">
        <v>172</v>
      </c>
      <c r="Z1280" s="71" t="s">
        <v>1944</v>
      </c>
      <c r="AA1280" s="83" t="s">
        <v>382</v>
      </c>
      <c r="AB1280" s="71" t="s">
        <v>144</v>
      </c>
      <c r="AC1280" s="71" t="s">
        <v>1945</v>
      </c>
      <c r="AD1280" s="71" t="s">
        <v>1943</v>
      </c>
      <c r="AE1280" s="69" t="s">
        <v>40</v>
      </c>
    </row>
    <row r="1281" spans="1:31" ht="45" hidden="1">
      <c r="A1281" t="str">
        <f t="shared" si="77"/>
        <v>ICIAGG162022</v>
      </c>
      <c r="B1281" t="str">
        <f t="shared" si="78"/>
        <v>ICIAGG162023</v>
      </c>
      <c r="C1281" t="str">
        <f t="shared" si="79"/>
        <v>ICIAGG162024</v>
      </c>
      <c r="D1281" t="str">
        <f t="shared" si="80"/>
        <v>ICIAGG162025</v>
      </c>
      <c r="E1281" t="str">
        <f t="shared" si="80"/>
        <v>ICIAGG162026</v>
      </c>
      <c r="F1281" t="str">
        <f t="shared" si="80"/>
        <v>ICIAGG162027</v>
      </c>
      <c r="G1281" t="s">
        <v>1943</v>
      </c>
      <c r="H1281" t="s">
        <v>1429</v>
      </c>
      <c r="I1281" s="38" t="str">
        <f>VLOOKUP(J1281,Planilha2!B:C,2,0)</f>
        <v>G16</v>
      </c>
      <c r="J1281" s="80" t="s">
        <v>1457</v>
      </c>
      <c r="K1281" s="80" t="s">
        <v>165</v>
      </c>
      <c r="L1281" s="80" t="s">
        <v>747</v>
      </c>
      <c r="M1281" s="80" t="s">
        <v>164</v>
      </c>
      <c r="N1281" s="80" t="s">
        <v>631</v>
      </c>
      <c r="O1281" s="71" t="s">
        <v>1458</v>
      </c>
      <c r="P1281" s="69" t="s">
        <v>749</v>
      </c>
      <c r="Q1281" s="71">
        <v>1</v>
      </c>
      <c r="R1281" s="71">
        <v>1</v>
      </c>
      <c r="S1281" s="71">
        <v>1</v>
      </c>
      <c r="T1281" s="71">
        <v>2</v>
      </c>
      <c r="U1281" s="71">
        <v>3</v>
      </c>
      <c r="V1281" s="71">
        <v>4</v>
      </c>
      <c r="W1281" s="71">
        <v>5</v>
      </c>
      <c r="X1281" s="71" t="s">
        <v>142</v>
      </c>
      <c r="Y1281" s="71" t="s">
        <v>172</v>
      </c>
      <c r="Z1281" s="71" t="s">
        <v>1944</v>
      </c>
      <c r="AA1281" s="83" t="s">
        <v>382</v>
      </c>
      <c r="AB1281" s="71" t="s">
        <v>144</v>
      </c>
      <c r="AC1281" s="71" t="s">
        <v>1945</v>
      </c>
      <c r="AD1281" s="71" t="s">
        <v>1943</v>
      </c>
      <c r="AE1281" s="69" t="s">
        <v>40</v>
      </c>
    </row>
    <row r="1282" spans="1:31" ht="45" hidden="1">
      <c r="A1282" t="str">
        <f t="shared" si="77"/>
        <v>ICIAGG092022</v>
      </c>
      <c r="B1282" t="str">
        <f t="shared" si="78"/>
        <v>ICIAGG092023</v>
      </c>
      <c r="C1282" t="str">
        <f t="shared" si="79"/>
        <v>ICIAGG092024</v>
      </c>
      <c r="D1282" t="str">
        <f t="shared" si="80"/>
        <v>ICIAGG092025</v>
      </c>
      <c r="E1282" t="str">
        <f t="shared" si="80"/>
        <v>ICIAGG092026</v>
      </c>
      <c r="F1282" t="str">
        <f t="shared" si="80"/>
        <v>ICIAGG092027</v>
      </c>
      <c r="G1282" t="s">
        <v>1943</v>
      </c>
      <c r="H1282" t="s">
        <v>1429</v>
      </c>
      <c r="I1282" s="38" t="str">
        <f>VLOOKUP(J1282,Planilha2!B:C,2,0)</f>
        <v>G09</v>
      </c>
      <c r="J1282" s="80" t="s">
        <v>1741</v>
      </c>
      <c r="K1282" s="80" t="s">
        <v>145</v>
      </c>
      <c r="L1282" s="80" t="s">
        <v>737</v>
      </c>
      <c r="M1282" s="80" t="s">
        <v>164</v>
      </c>
      <c r="N1282" s="80" t="s">
        <v>631</v>
      </c>
      <c r="O1282" s="71" t="s">
        <v>1611</v>
      </c>
      <c r="P1282" s="69" t="s">
        <v>69</v>
      </c>
      <c r="Q1282" s="71">
        <v>4</v>
      </c>
      <c r="R1282" s="71">
        <v>4</v>
      </c>
      <c r="S1282" s="71">
        <v>4</v>
      </c>
      <c r="T1282" s="71">
        <v>4</v>
      </c>
      <c r="U1282" s="71">
        <v>5</v>
      </c>
      <c r="V1282" s="71">
        <v>5</v>
      </c>
      <c r="W1282" s="71">
        <v>5</v>
      </c>
      <c r="X1282" s="71" t="s">
        <v>142</v>
      </c>
      <c r="Y1282" s="71" t="s">
        <v>172</v>
      </c>
      <c r="Z1282" s="71" t="s">
        <v>1944</v>
      </c>
      <c r="AA1282" s="83" t="s">
        <v>382</v>
      </c>
      <c r="AB1282" s="71" t="s">
        <v>144</v>
      </c>
      <c r="AC1282" s="71" t="s">
        <v>1945</v>
      </c>
      <c r="AD1282" s="71" t="s">
        <v>1943</v>
      </c>
      <c r="AE1282" s="69" t="s">
        <v>40</v>
      </c>
    </row>
    <row r="1283" spans="1:31" ht="45" hidden="1">
      <c r="A1283" t="str">
        <f t="shared" si="77"/>
        <v>ICIAGG112022</v>
      </c>
      <c r="B1283" t="str">
        <f t="shared" si="78"/>
        <v>ICIAGG112023</v>
      </c>
      <c r="C1283" t="str">
        <f t="shared" si="79"/>
        <v>ICIAGG112024</v>
      </c>
      <c r="D1283" t="str">
        <f t="shared" si="80"/>
        <v>ICIAGG112025</v>
      </c>
      <c r="E1283" t="str">
        <f t="shared" si="80"/>
        <v>ICIAGG112026</v>
      </c>
      <c r="F1283" t="str">
        <f t="shared" si="80"/>
        <v>ICIAGG112027</v>
      </c>
      <c r="G1283" t="s">
        <v>1943</v>
      </c>
      <c r="H1283" t="s">
        <v>1429</v>
      </c>
      <c r="I1283" s="38" t="str">
        <f>VLOOKUP(J1283,Planilha2!B:C,2,0)</f>
        <v>G11</v>
      </c>
      <c r="J1283" s="80" t="s">
        <v>1742</v>
      </c>
      <c r="K1283" s="80" t="s">
        <v>145</v>
      </c>
      <c r="L1283" s="80" t="s">
        <v>737</v>
      </c>
      <c r="M1283" s="80" t="s">
        <v>164</v>
      </c>
      <c r="N1283" s="80" t="s">
        <v>631</v>
      </c>
      <c r="O1283" s="71" t="s">
        <v>1612</v>
      </c>
      <c r="P1283" s="69" t="s">
        <v>69</v>
      </c>
      <c r="Q1283" s="71">
        <v>4</v>
      </c>
      <c r="R1283" s="71">
        <v>4</v>
      </c>
      <c r="S1283" s="71">
        <v>4</v>
      </c>
      <c r="T1283" s="71">
        <v>5</v>
      </c>
      <c r="U1283" s="71">
        <v>5</v>
      </c>
      <c r="V1283" s="71">
        <v>5</v>
      </c>
      <c r="W1283" s="71">
        <v>5</v>
      </c>
      <c r="X1283" s="71" t="s">
        <v>142</v>
      </c>
      <c r="Y1283" s="71" t="s">
        <v>172</v>
      </c>
      <c r="Z1283" s="71" t="s">
        <v>1944</v>
      </c>
      <c r="AA1283" s="83" t="s">
        <v>382</v>
      </c>
      <c r="AB1283" s="71" t="s">
        <v>144</v>
      </c>
      <c r="AC1283" s="71" t="s">
        <v>1945</v>
      </c>
      <c r="AD1283" s="71" t="s">
        <v>1943</v>
      </c>
      <c r="AE1283" s="69" t="s">
        <v>40</v>
      </c>
    </row>
    <row r="1284" spans="1:31" ht="45" hidden="1">
      <c r="A1284" t="str">
        <f t="shared" ref="A1284:A1347" si="81">$G1284&amp;$I1284&amp;R$1</f>
        <v>ICIAGG172022</v>
      </c>
      <c r="B1284" t="str">
        <f t="shared" ref="B1284:B1347" si="82">$G1284&amp;$I1284&amp;S$1</f>
        <v>ICIAGG172023</v>
      </c>
      <c r="C1284" t="str">
        <f t="shared" ref="C1284:C1347" si="83">$G1284&amp;$I1284&amp;T$1</f>
        <v>ICIAGG172024</v>
      </c>
      <c r="D1284" t="str">
        <f t="shared" ref="D1284:F1347" si="84">$G1284&amp;$I1284&amp;U$1</f>
        <v>ICIAGG172025</v>
      </c>
      <c r="E1284" t="str">
        <f t="shared" si="84"/>
        <v>ICIAGG172026</v>
      </c>
      <c r="F1284" t="str">
        <f t="shared" si="84"/>
        <v>ICIAGG172027</v>
      </c>
      <c r="G1284" t="s">
        <v>1943</v>
      </c>
      <c r="H1284" t="s">
        <v>1429</v>
      </c>
      <c r="I1284" s="38" t="str">
        <f>VLOOKUP(J1284,Planilha2!B:C,2,0)</f>
        <v>G17</v>
      </c>
      <c r="J1284" s="80" t="s">
        <v>750</v>
      </c>
      <c r="K1284" s="80" t="s">
        <v>165</v>
      </c>
      <c r="L1284" s="80" t="s">
        <v>751</v>
      </c>
      <c r="M1284" s="80" t="s">
        <v>164</v>
      </c>
      <c r="N1284" s="80" t="s">
        <v>1452</v>
      </c>
      <c r="O1284" s="71" t="s">
        <v>1461</v>
      </c>
      <c r="P1284" s="69" t="s">
        <v>44</v>
      </c>
      <c r="Q1284" s="71">
        <v>7.3</v>
      </c>
      <c r="R1284" s="71">
        <v>7.3</v>
      </c>
      <c r="S1284" s="71">
        <v>7.5</v>
      </c>
      <c r="T1284" s="71">
        <v>7.7</v>
      </c>
      <c r="U1284" s="71">
        <v>7.9</v>
      </c>
      <c r="V1284" s="71">
        <v>8.1</v>
      </c>
      <c r="W1284" s="71">
        <v>8.3000000000000007</v>
      </c>
      <c r="X1284" s="71" t="s">
        <v>363</v>
      </c>
      <c r="Y1284" s="71" t="s">
        <v>172</v>
      </c>
      <c r="Z1284" s="71" t="s">
        <v>1944</v>
      </c>
      <c r="AA1284" s="83" t="s">
        <v>382</v>
      </c>
      <c r="AB1284" s="71" t="s">
        <v>144</v>
      </c>
      <c r="AC1284" s="71" t="s">
        <v>1945</v>
      </c>
      <c r="AD1284" s="71" t="s">
        <v>1943</v>
      </c>
      <c r="AE1284" s="69" t="s">
        <v>40</v>
      </c>
    </row>
    <row r="1285" spans="1:31" ht="45">
      <c r="A1285" t="str">
        <f t="shared" si="81"/>
        <v>ICIAGEC012022</v>
      </c>
      <c r="B1285" t="str">
        <f t="shared" si="82"/>
        <v>ICIAGEC012023</v>
      </c>
      <c r="C1285" t="str">
        <f t="shared" si="83"/>
        <v>ICIAGEC012024</v>
      </c>
      <c r="D1285" t="str">
        <f t="shared" si="84"/>
        <v>ICIAGEC012025</v>
      </c>
      <c r="E1285" t="str">
        <f t="shared" si="84"/>
        <v>ICIAGEC012026</v>
      </c>
      <c r="F1285" t="str">
        <f t="shared" si="84"/>
        <v>ICIAGEC012027</v>
      </c>
      <c r="G1285" t="s">
        <v>1943</v>
      </c>
      <c r="H1285" t="s">
        <v>1429</v>
      </c>
      <c r="I1285" s="38" t="str">
        <f>VLOOKUP(J1285,Planilha2!B:C,2,0)</f>
        <v>EC01</v>
      </c>
      <c r="J1285" s="80" t="s">
        <v>378</v>
      </c>
      <c r="K1285" s="80" t="s">
        <v>145</v>
      </c>
      <c r="L1285" s="80" t="s">
        <v>379</v>
      </c>
      <c r="M1285" s="80" t="s">
        <v>381</v>
      </c>
      <c r="N1285" s="80" t="s">
        <v>385</v>
      </c>
      <c r="O1285" s="71" t="s">
        <v>1572</v>
      </c>
      <c r="P1285" s="69" t="s">
        <v>44</v>
      </c>
      <c r="Q1285" s="71">
        <v>11.98</v>
      </c>
      <c r="R1285" s="71">
        <v>20</v>
      </c>
      <c r="S1285" s="71">
        <v>40</v>
      </c>
      <c r="T1285" s="71">
        <v>60</v>
      </c>
      <c r="U1285" s="71">
        <v>80</v>
      </c>
      <c r="V1285" s="71">
        <v>80</v>
      </c>
      <c r="W1285" s="71">
        <v>100</v>
      </c>
      <c r="X1285" s="71" t="s">
        <v>363</v>
      </c>
      <c r="Y1285" s="71" t="s">
        <v>172</v>
      </c>
      <c r="Z1285" s="71" t="s">
        <v>1944</v>
      </c>
      <c r="AA1285" s="83" t="s">
        <v>382</v>
      </c>
      <c r="AB1285" s="71" t="s">
        <v>144</v>
      </c>
      <c r="AC1285" s="71" t="s">
        <v>1945</v>
      </c>
      <c r="AD1285" s="71" t="s">
        <v>1943</v>
      </c>
      <c r="AE1285" s="69" t="s">
        <v>40</v>
      </c>
    </row>
    <row r="1286" spans="1:31" ht="45" hidden="1">
      <c r="A1286" t="str">
        <f t="shared" si="81"/>
        <v>ICIAGExcluído2022</v>
      </c>
      <c r="B1286" t="str">
        <f t="shared" si="82"/>
        <v>ICIAGExcluído2023</v>
      </c>
      <c r="C1286" t="str">
        <f t="shared" si="83"/>
        <v>ICIAGExcluído2024</v>
      </c>
      <c r="D1286" t="str">
        <f t="shared" si="84"/>
        <v>ICIAGExcluído2025</v>
      </c>
      <c r="E1286" t="str">
        <f t="shared" si="84"/>
        <v>ICIAGExcluído2026</v>
      </c>
      <c r="F1286" t="str">
        <f t="shared" si="84"/>
        <v>ICIAGExcluído2027</v>
      </c>
      <c r="G1286" t="s">
        <v>1943</v>
      </c>
      <c r="H1286" t="s">
        <v>1429</v>
      </c>
      <c r="I1286" s="38" t="str">
        <f>VLOOKUP(J1286,Planilha2!B:C,2,0)</f>
        <v>Excluído</v>
      </c>
      <c r="J1286" s="80" t="s">
        <v>1464</v>
      </c>
      <c r="K1286" s="80" t="s">
        <v>165</v>
      </c>
      <c r="L1286" s="80" t="s">
        <v>1465</v>
      </c>
      <c r="M1286" s="80" t="s">
        <v>164</v>
      </c>
      <c r="N1286" s="80" t="s">
        <v>1452</v>
      </c>
      <c r="O1286" s="71"/>
      <c r="P1286" s="69" t="s">
        <v>44</v>
      </c>
      <c r="Q1286" s="71"/>
      <c r="R1286" s="71"/>
      <c r="S1286" s="71"/>
      <c r="T1286" s="71"/>
      <c r="U1286" s="71"/>
      <c r="V1286" s="71"/>
      <c r="W1286" s="71"/>
      <c r="X1286" s="71"/>
      <c r="Y1286" s="71"/>
      <c r="Z1286" s="71"/>
      <c r="AA1286" s="83" t="s">
        <v>382</v>
      </c>
      <c r="AB1286" s="71"/>
      <c r="AC1286" s="71"/>
      <c r="AD1286" s="71"/>
      <c r="AE1286" s="69" t="s">
        <v>40</v>
      </c>
    </row>
    <row r="1287" spans="1:31" ht="60" hidden="1">
      <c r="A1287" t="str">
        <f t="shared" si="81"/>
        <v>ICIAGG192022</v>
      </c>
      <c r="B1287" t="str">
        <f t="shared" si="82"/>
        <v>ICIAGG192023</v>
      </c>
      <c r="C1287" t="str">
        <f t="shared" si="83"/>
        <v>ICIAGG192024</v>
      </c>
      <c r="D1287" t="str">
        <f t="shared" si="84"/>
        <v>ICIAGG192025</v>
      </c>
      <c r="E1287" t="str">
        <f t="shared" si="84"/>
        <v>ICIAGG192026</v>
      </c>
      <c r="F1287" t="str">
        <f t="shared" si="84"/>
        <v>ICIAGG192027</v>
      </c>
      <c r="G1287" t="s">
        <v>1943</v>
      </c>
      <c r="H1287" t="s">
        <v>1429</v>
      </c>
      <c r="I1287" s="38" t="str">
        <f>VLOOKUP(J1287,Planilha2!B:C,2,0)</f>
        <v>G19</v>
      </c>
      <c r="J1287" s="80" t="s">
        <v>759</v>
      </c>
      <c r="K1287" s="80" t="s">
        <v>165</v>
      </c>
      <c r="L1287" s="80" t="s">
        <v>760</v>
      </c>
      <c r="M1287" s="80" t="s">
        <v>164</v>
      </c>
      <c r="N1287" s="80" t="s">
        <v>1452</v>
      </c>
      <c r="O1287" s="71"/>
      <c r="P1287" s="69" t="s">
        <v>44</v>
      </c>
      <c r="Q1287" s="71"/>
      <c r="R1287" s="71"/>
      <c r="S1287" s="71"/>
      <c r="T1287" s="71"/>
      <c r="U1287" s="71"/>
      <c r="V1287" s="71"/>
      <c r="W1287" s="71"/>
      <c r="X1287" s="71"/>
      <c r="Y1287" s="71"/>
      <c r="Z1287" s="71"/>
      <c r="AA1287" s="83" t="s">
        <v>382</v>
      </c>
      <c r="AB1287" s="71"/>
      <c r="AC1287" s="71"/>
      <c r="AD1287" s="71"/>
      <c r="AE1287" s="69" t="s">
        <v>40</v>
      </c>
    </row>
    <row r="1288" spans="1:31" ht="45" hidden="1">
      <c r="A1288" t="str">
        <f t="shared" si="81"/>
        <v>ICIAGG182022</v>
      </c>
      <c r="B1288" t="str">
        <f t="shared" si="82"/>
        <v>ICIAGG182023</v>
      </c>
      <c r="C1288" t="str">
        <f t="shared" si="83"/>
        <v>ICIAGG182024</v>
      </c>
      <c r="D1288" t="str">
        <f t="shared" si="84"/>
        <v>ICIAGG182025</v>
      </c>
      <c r="E1288" t="str">
        <f t="shared" si="84"/>
        <v>ICIAGG182026</v>
      </c>
      <c r="F1288" t="str">
        <f t="shared" si="84"/>
        <v>ICIAGG182027</v>
      </c>
      <c r="G1288" t="s">
        <v>1943</v>
      </c>
      <c r="H1288" t="s">
        <v>1429</v>
      </c>
      <c r="I1288" s="38" t="str">
        <f>VLOOKUP(J1288,Planilha2!B:C,2,0)</f>
        <v>G18</v>
      </c>
      <c r="J1288" s="80" t="s">
        <v>755</v>
      </c>
      <c r="K1288" s="69" t="s">
        <v>165</v>
      </c>
      <c r="L1288" s="80" t="s">
        <v>1469</v>
      </c>
      <c r="M1288" s="80" t="s">
        <v>164</v>
      </c>
      <c r="N1288" s="80" t="s">
        <v>1452</v>
      </c>
      <c r="O1288" s="69"/>
      <c r="P1288" s="69" t="s">
        <v>994</v>
      </c>
      <c r="Q1288" s="69"/>
      <c r="R1288" s="69"/>
      <c r="S1288" s="69"/>
      <c r="T1288" s="69"/>
      <c r="U1288" s="69"/>
      <c r="V1288" s="69"/>
      <c r="W1288" s="69"/>
      <c r="X1288" s="69"/>
      <c r="Y1288" s="69"/>
      <c r="Z1288" s="69"/>
      <c r="AA1288" s="83" t="s">
        <v>382</v>
      </c>
      <c r="AB1288" s="69"/>
      <c r="AC1288" s="69"/>
      <c r="AD1288" s="69"/>
      <c r="AE1288" s="69" t="s">
        <v>40</v>
      </c>
    </row>
    <row r="1289" spans="1:31" ht="45" hidden="1">
      <c r="A1289" t="str">
        <f t="shared" si="81"/>
        <v>ICIAGG202022</v>
      </c>
      <c r="B1289" t="str">
        <f t="shared" si="82"/>
        <v>ICIAGG202023</v>
      </c>
      <c r="C1289" t="str">
        <f t="shared" si="83"/>
        <v>ICIAGG202024</v>
      </c>
      <c r="D1289" t="str">
        <f t="shared" si="84"/>
        <v>ICIAGG202025</v>
      </c>
      <c r="E1289" t="str">
        <f t="shared" si="84"/>
        <v>ICIAGG202026</v>
      </c>
      <c r="F1289" t="str">
        <f t="shared" si="84"/>
        <v>ICIAGG202027</v>
      </c>
      <c r="G1289" t="s">
        <v>1943</v>
      </c>
      <c r="H1289" t="s">
        <v>1429</v>
      </c>
      <c r="I1289" s="38" t="str">
        <f>VLOOKUP(J1289,Planilha2!B:C,2,0)</f>
        <v>G20</v>
      </c>
      <c r="J1289" s="80" t="s">
        <v>762</v>
      </c>
      <c r="K1289" s="69" t="s">
        <v>165</v>
      </c>
      <c r="L1289" s="80" t="s">
        <v>1473</v>
      </c>
      <c r="M1289" s="80" t="s">
        <v>164</v>
      </c>
      <c r="N1289" s="80" t="s">
        <v>1452</v>
      </c>
      <c r="O1289" s="69"/>
      <c r="P1289" s="69" t="s">
        <v>994</v>
      </c>
      <c r="Q1289" s="69"/>
      <c r="R1289" s="69"/>
      <c r="S1289" s="69"/>
      <c r="T1289" s="69"/>
      <c r="U1289" s="69"/>
      <c r="V1289" s="69"/>
      <c r="W1289" s="69"/>
      <c r="X1289" s="69"/>
      <c r="Y1289" s="69"/>
      <c r="Z1289" s="69"/>
      <c r="AA1289" s="83" t="s">
        <v>382</v>
      </c>
      <c r="AB1289" s="69"/>
      <c r="AC1289" s="69"/>
      <c r="AD1289" s="69"/>
      <c r="AE1289" s="69" t="s">
        <v>40</v>
      </c>
    </row>
    <row r="1290" spans="1:31" ht="45" hidden="1">
      <c r="A1290" t="str">
        <f t="shared" si="81"/>
        <v>ICIAGPP022022</v>
      </c>
      <c r="B1290" t="str">
        <f t="shared" si="82"/>
        <v>ICIAGPP022023</v>
      </c>
      <c r="C1290" t="str">
        <f t="shared" si="83"/>
        <v>ICIAGPP022024</v>
      </c>
      <c r="D1290" t="str">
        <f t="shared" si="84"/>
        <v>ICIAGPP022025</v>
      </c>
      <c r="E1290" t="str">
        <f t="shared" si="84"/>
        <v>ICIAGPP022026</v>
      </c>
      <c r="F1290" t="str">
        <f t="shared" si="84"/>
        <v>ICIAGPP022027</v>
      </c>
      <c r="G1290" t="s">
        <v>1943</v>
      </c>
      <c r="H1290" t="s">
        <v>1476</v>
      </c>
      <c r="I1290" s="38" t="str">
        <f>VLOOKUP(J1290,Planilha2!B:C,2,0)</f>
        <v>PP02</v>
      </c>
      <c r="J1290" s="80" t="s">
        <v>1615</v>
      </c>
      <c r="K1290" s="80" t="s">
        <v>145</v>
      </c>
      <c r="L1290" s="80" t="s">
        <v>1038</v>
      </c>
      <c r="M1290" s="80" t="s">
        <v>1040</v>
      </c>
      <c r="N1290" s="80" t="s">
        <v>1478</v>
      </c>
      <c r="O1290" s="86" t="s">
        <v>1479</v>
      </c>
      <c r="P1290" s="69" t="s">
        <v>69</v>
      </c>
      <c r="Q1290" s="75">
        <v>4</v>
      </c>
      <c r="R1290" s="75">
        <v>5</v>
      </c>
      <c r="S1290" s="75">
        <v>5</v>
      </c>
      <c r="T1290" s="75">
        <v>5</v>
      </c>
      <c r="U1290" s="75">
        <v>5</v>
      </c>
      <c r="V1290" s="75">
        <v>6</v>
      </c>
      <c r="W1290" s="75">
        <v>6</v>
      </c>
      <c r="X1290" s="71" t="s">
        <v>171</v>
      </c>
      <c r="Y1290" s="71" t="s">
        <v>172</v>
      </c>
      <c r="Z1290" s="71" t="s">
        <v>1946</v>
      </c>
      <c r="AA1290" s="83" t="s">
        <v>382</v>
      </c>
      <c r="AB1290" s="71" t="s">
        <v>144</v>
      </c>
      <c r="AC1290" s="71" t="s">
        <v>1947</v>
      </c>
      <c r="AD1290" s="71" t="s">
        <v>1948</v>
      </c>
      <c r="AE1290" s="69" t="s">
        <v>1030</v>
      </c>
    </row>
    <row r="1291" spans="1:31" ht="45" hidden="1">
      <c r="A1291" t="str">
        <f t="shared" si="81"/>
        <v>ICIAGPP032022</v>
      </c>
      <c r="B1291" t="str">
        <f t="shared" si="82"/>
        <v>ICIAGPP032023</v>
      </c>
      <c r="C1291" t="str">
        <f t="shared" si="83"/>
        <v>ICIAGPP032024</v>
      </c>
      <c r="D1291" t="str">
        <f t="shared" si="84"/>
        <v>ICIAGPP032025</v>
      </c>
      <c r="E1291" t="str">
        <f t="shared" si="84"/>
        <v>ICIAGPP032026</v>
      </c>
      <c r="F1291" t="str">
        <f t="shared" si="84"/>
        <v>ICIAGPP032027</v>
      </c>
      <c r="G1291" t="s">
        <v>1943</v>
      </c>
      <c r="H1291" t="s">
        <v>1476</v>
      </c>
      <c r="I1291" s="38" t="str">
        <f>VLOOKUP(J1291,Planilha2!B:C,2,0)</f>
        <v>PP03</v>
      </c>
      <c r="J1291" s="80" t="s">
        <v>1618</v>
      </c>
      <c r="K1291" s="80" t="s">
        <v>145</v>
      </c>
      <c r="L1291" s="80" t="s">
        <v>1619</v>
      </c>
      <c r="M1291" s="80" t="s">
        <v>139</v>
      </c>
      <c r="N1291" s="80" t="s">
        <v>1478</v>
      </c>
      <c r="O1291" s="86" t="s">
        <v>1484</v>
      </c>
      <c r="P1291" s="69" t="s">
        <v>309</v>
      </c>
      <c r="Q1291" s="75">
        <v>205</v>
      </c>
      <c r="R1291" s="75">
        <v>200</v>
      </c>
      <c r="S1291" s="75">
        <v>200</v>
      </c>
      <c r="T1291" s="75">
        <v>230</v>
      </c>
      <c r="U1291" s="75">
        <v>230</v>
      </c>
      <c r="V1291" s="75">
        <v>250</v>
      </c>
      <c r="W1291" s="75">
        <v>250</v>
      </c>
      <c r="X1291" s="71" t="s">
        <v>171</v>
      </c>
      <c r="Y1291" s="71" t="s">
        <v>172</v>
      </c>
      <c r="Z1291" s="71" t="s">
        <v>1946</v>
      </c>
      <c r="AA1291" s="83" t="s">
        <v>382</v>
      </c>
      <c r="AB1291" s="71" t="s">
        <v>144</v>
      </c>
      <c r="AC1291" s="71" t="s">
        <v>1949</v>
      </c>
      <c r="AD1291" s="71" t="s">
        <v>1948</v>
      </c>
      <c r="AE1291" s="69" t="s">
        <v>1030</v>
      </c>
    </row>
    <row r="1292" spans="1:31" ht="45" hidden="1">
      <c r="A1292" t="str">
        <f t="shared" si="81"/>
        <v>ICIAGPP012022</v>
      </c>
      <c r="B1292" t="str">
        <f t="shared" si="82"/>
        <v>ICIAGPP012023</v>
      </c>
      <c r="C1292" t="str">
        <f t="shared" si="83"/>
        <v>ICIAGPP012024</v>
      </c>
      <c r="D1292" t="str">
        <f t="shared" si="84"/>
        <v>ICIAGPP012025</v>
      </c>
      <c r="E1292" t="str">
        <f t="shared" si="84"/>
        <v>ICIAGPP012026</v>
      </c>
      <c r="F1292" t="str">
        <f t="shared" si="84"/>
        <v>ICIAGPP012027</v>
      </c>
      <c r="G1292" t="s">
        <v>1943</v>
      </c>
      <c r="H1292" t="s">
        <v>1476</v>
      </c>
      <c r="I1292" s="38" t="str">
        <f>VLOOKUP(J1292,Planilha2!B:C,2,0)</f>
        <v>PP01</v>
      </c>
      <c r="J1292" s="80" t="s">
        <v>1622</v>
      </c>
      <c r="K1292" s="80" t="s">
        <v>145</v>
      </c>
      <c r="L1292" s="80" t="s">
        <v>1623</v>
      </c>
      <c r="M1292" s="80" t="s">
        <v>139</v>
      </c>
      <c r="N1292" s="80" t="s">
        <v>1036</v>
      </c>
      <c r="O1292" s="86" t="s">
        <v>1488</v>
      </c>
      <c r="P1292" s="69" t="s">
        <v>994</v>
      </c>
      <c r="Q1292" s="75">
        <v>0</v>
      </c>
      <c r="R1292" s="75">
        <v>2</v>
      </c>
      <c r="S1292" s="75">
        <v>2</v>
      </c>
      <c r="T1292" s="75">
        <v>2</v>
      </c>
      <c r="U1292" s="75">
        <v>2</v>
      </c>
      <c r="V1292" s="75">
        <v>2</v>
      </c>
      <c r="W1292" s="75">
        <v>2</v>
      </c>
      <c r="X1292" s="71" t="s">
        <v>142</v>
      </c>
      <c r="Y1292" s="71" t="s">
        <v>172</v>
      </c>
      <c r="Z1292" s="71" t="s">
        <v>1946</v>
      </c>
      <c r="AA1292" s="83" t="s">
        <v>382</v>
      </c>
      <c r="AB1292" s="71" t="s">
        <v>144</v>
      </c>
      <c r="AC1292" s="71" t="s">
        <v>1949</v>
      </c>
      <c r="AD1292" s="71" t="s">
        <v>1948</v>
      </c>
      <c r="AE1292" s="69" t="s">
        <v>1030</v>
      </c>
    </row>
    <row r="1293" spans="1:31" ht="45" hidden="1">
      <c r="A1293" t="str">
        <f t="shared" si="81"/>
        <v>ICIAGExcluído2022</v>
      </c>
      <c r="B1293" t="str">
        <f t="shared" si="82"/>
        <v>ICIAGExcluído2023</v>
      </c>
      <c r="C1293" t="str">
        <f t="shared" si="83"/>
        <v>ICIAGExcluído2024</v>
      </c>
      <c r="D1293" t="str">
        <f t="shared" si="84"/>
        <v>ICIAGExcluído2025</v>
      </c>
      <c r="E1293" t="str">
        <f t="shared" si="84"/>
        <v>ICIAGExcluído2026</v>
      </c>
      <c r="F1293" t="str">
        <f t="shared" si="84"/>
        <v>ICIAGExcluído2027</v>
      </c>
      <c r="G1293" t="s">
        <v>1943</v>
      </c>
      <c r="H1293" t="s">
        <v>1476</v>
      </c>
      <c r="I1293" s="38" t="str">
        <f>VLOOKUP(J1293,Planilha2!B:C,2,0)</f>
        <v>Excluído</v>
      </c>
      <c r="J1293" s="80" t="s">
        <v>1489</v>
      </c>
      <c r="K1293" s="80" t="s">
        <v>165</v>
      </c>
      <c r="L1293" s="80" t="s">
        <v>1490</v>
      </c>
      <c r="M1293" s="80" t="s">
        <v>139</v>
      </c>
      <c r="N1293" s="80" t="s">
        <v>1036</v>
      </c>
      <c r="O1293" s="86" t="s">
        <v>1627</v>
      </c>
      <c r="P1293" s="69" t="s">
        <v>1070</v>
      </c>
      <c r="Q1293" s="75">
        <v>0</v>
      </c>
      <c r="R1293" s="75">
        <v>60</v>
      </c>
      <c r="S1293" s="75">
        <v>60</v>
      </c>
      <c r="T1293" s="75">
        <v>60</v>
      </c>
      <c r="U1293" s="75">
        <v>60</v>
      </c>
      <c r="V1293" s="75">
        <v>60</v>
      </c>
      <c r="W1293" s="75">
        <v>60</v>
      </c>
      <c r="X1293" s="71" t="s">
        <v>142</v>
      </c>
      <c r="Y1293" s="71" t="s">
        <v>172</v>
      </c>
      <c r="Z1293" s="71" t="s">
        <v>1946</v>
      </c>
      <c r="AA1293" s="83" t="s">
        <v>382</v>
      </c>
      <c r="AB1293" s="71"/>
      <c r="AC1293" s="71"/>
      <c r="AD1293" s="71" t="s">
        <v>1948</v>
      </c>
      <c r="AE1293" s="69" t="s">
        <v>1030</v>
      </c>
    </row>
    <row r="1294" spans="1:31" ht="45" hidden="1">
      <c r="A1294" t="str">
        <f t="shared" si="81"/>
        <v>ICIAGExcluído2022</v>
      </c>
      <c r="B1294" t="str">
        <f t="shared" si="82"/>
        <v>ICIAGExcluído2023</v>
      </c>
      <c r="C1294" t="str">
        <f t="shared" si="83"/>
        <v>ICIAGExcluído2024</v>
      </c>
      <c r="D1294" t="str">
        <f t="shared" si="84"/>
        <v>ICIAGExcluído2025</v>
      </c>
      <c r="E1294" t="str">
        <f t="shared" si="84"/>
        <v>ICIAGExcluído2026</v>
      </c>
      <c r="F1294" t="str">
        <f t="shared" si="84"/>
        <v>ICIAGExcluído2027</v>
      </c>
      <c r="G1294" t="s">
        <v>1943</v>
      </c>
      <c r="H1294" t="s">
        <v>1476</v>
      </c>
      <c r="I1294" s="38" t="str">
        <f>VLOOKUP(J1294,Planilha2!B:C,2,0)</f>
        <v>Excluído</v>
      </c>
      <c r="J1294" s="80" t="s">
        <v>1493</v>
      </c>
      <c r="K1294" s="80" t="s">
        <v>165</v>
      </c>
      <c r="L1294" s="80" t="s">
        <v>1494</v>
      </c>
      <c r="M1294" s="80" t="s">
        <v>139</v>
      </c>
      <c r="N1294" s="80" t="s">
        <v>1036</v>
      </c>
      <c r="O1294" s="86" t="s">
        <v>1774</v>
      </c>
      <c r="P1294" s="69" t="s">
        <v>1070</v>
      </c>
      <c r="Q1294" s="75">
        <v>0</v>
      </c>
      <c r="R1294" s="75">
        <v>0</v>
      </c>
      <c r="S1294" s="75">
        <v>0</v>
      </c>
      <c r="T1294" s="75">
        <v>0</v>
      </c>
      <c r="U1294" s="75">
        <v>0</v>
      </c>
      <c r="V1294" s="75">
        <v>0</v>
      </c>
      <c r="W1294" s="75">
        <v>0</v>
      </c>
      <c r="X1294" s="71" t="s">
        <v>363</v>
      </c>
      <c r="Y1294" s="71" t="s">
        <v>172</v>
      </c>
      <c r="Z1294" s="71" t="s">
        <v>1946</v>
      </c>
      <c r="AA1294" s="83" t="s">
        <v>382</v>
      </c>
      <c r="AB1294" s="71"/>
      <c r="AC1294" s="71"/>
      <c r="AD1294" s="71" t="s">
        <v>1948</v>
      </c>
      <c r="AE1294" s="69" t="s">
        <v>1030</v>
      </c>
    </row>
    <row r="1295" spans="1:31" ht="45" hidden="1">
      <c r="A1295" t="str">
        <f t="shared" si="81"/>
        <v>ICIAGPP042022</v>
      </c>
      <c r="B1295" t="str">
        <f t="shared" si="82"/>
        <v>ICIAGPP042023</v>
      </c>
      <c r="C1295" t="str">
        <f t="shared" si="83"/>
        <v>ICIAGPP042024</v>
      </c>
      <c r="D1295" t="str">
        <f t="shared" si="84"/>
        <v>ICIAGPP042025</v>
      </c>
      <c r="E1295" t="str">
        <f t="shared" si="84"/>
        <v>ICIAGPP042026</v>
      </c>
      <c r="F1295" t="str">
        <f t="shared" si="84"/>
        <v>ICIAGPP042027</v>
      </c>
      <c r="G1295" t="s">
        <v>1943</v>
      </c>
      <c r="H1295" t="s">
        <v>1476</v>
      </c>
      <c r="I1295" s="38" t="str">
        <f>VLOOKUP(J1295,Planilha2!B:C,2,0)</f>
        <v>PP04</v>
      </c>
      <c r="J1295" s="80" t="s">
        <v>1495</v>
      </c>
      <c r="K1295" s="80" t="s">
        <v>165</v>
      </c>
      <c r="L1295" s="80" t="s">
        <v>1496</v>
      </c>
      <c r="M1295" s="80" t="s">
        <v>139</v>
      </c>
      <c r="N1295" s="80" t="s">
        <v>1036</v>
      </c>
      <c r="O1295" s="86" t="s">
        <v>1826</v>
      </c>
      <c r="P1295" s="69" t="s">
        <v>44</v>
      </c>
      <c r="Q1295" s="75">
        <v>0</v>
      </c>
      <c r="R1295" s="75">
        <v>200</v>
      </c>
      <c r="S1295" s="75">
        <v>300</v>
      </c>
      <c r="T1295" s="75">
        <v>300</v>
      </c>
      <c r="U1295" s="75">
        <v>300</v>
      </c>
      <c r="V1295" s="75">
        <v>300</v>
      </c>
      <c r="W1295" s="75">
        <v>300</v>
      </c>
      <c r="X1295" s="71" t="s">
        <v>142</v>
      </c>
      <c r="Y1295" s="71" t="s">
        <v>172</v>
      </c>
      <c r="Z1295" s="71" t="s">
        <v>1946</v>
      </c>
      <c r="AA1295" s="83" t="s">
        <v>382</v>
      </c>
      <c r="AB1295" s="71"/>
      <c r="AC1295" s="71"/>
      <c r="AD1295" s="71" t="s">
        <v>1948</v>
      </c>
      <c r="AE1295" s="69" t="s">
        <v>1030</v>
      </c>
    </row>
    <row r="1296" spans="1:31" ht="45" hidden="1">
      <c r="A1296" t="str">
        <f t="shared" si="81"/>
        <v>ICIAG?2022</v>
      </c>
      <c r="B1296" t="str">
        <f t="shared" si="82"/>
        <v>ICIAG?2023</v>
      </c>
      <c r="C1296" t="str">
        <f t="shared" si="83"/>
        <v>ICIAG?2024</v>
      </c>
      <c r="D1296" t="str">
        <f t="shared" si="84"/>
        <v>ICIAG?2025</v>
      </c>
      <c r="E1296" t="str">
        <f t="shared" si="84"/>
        <v>ICIAG?2026</v>
      </c>
      <c r="F1296" t="str">
        <f t="shared" si="84"/>
        <v>ICIAG?2027</v>
      </c>
      <c r="G1296" t="s">
        <v>1943</v>
      </c>
      <c r="H1296" t="s">
        <v>1476</v>
      </c>
      <c r="I1296" s="38" t="str">
        <f>VLOOKUP(J1296,Planilha2!B:C,2,0)</f>
        <v>?</v>
      </c>
      <c r="J1296" s="80" t="s">
        <v>1497</v>
      </c>
      <c r="K1296" s="80" t="s">
        <v>165</v>
      </c>
      <c r="L1296" s="80" t="s">
        <v>1498</v>
      </c>
      <c r="M1296" s="80" t="s">
        <v>139</v>
      </c>
      <c r="N1296" s="80" t="s">
        <v>1036</v>
      </c>
      <c r="O1296" s="86" t="s">
        <v>1827</v>
      </c>
      <c r="P1296" s="69"/>
      <c r="Q1296" s="75">
        <v>0</v>
      </c>
      <c r="R1296" s="75">
        <v>0</v>
      </c>
      <c r="S1296" s="75">
        <v>0</v>
      </c>
      <c r="T1296" s="75">
        <v>0</v>
      </c>
      <c r="U1296" s="75">
        <v>0</v>
      </c>
      <c r="V1296" s="75">
        <v>0</v>
      </c>
      <c r="W1296" s="75">
        <v>0</v>
      </c>
      <c r="X1296" s="71" t="s">
        <v>363</v>
      </c>
      <c r="Y1296" s="71" t="s">
        <v>172</v>
      </c>
      <c r="Z1296" s="71" t="s">
        <v>1946</v>
      </c>
      <c r="AA1296" s="83"/>
      <c r="AB1296" s="71"/>
      <c r="AC1296" s="71"/>
      <c r="AD1296" s="71" t="s">
        <v>1948</v>
      </c>
      <c r="AE1296" s="69" t="s">
        <v>1030</v>
      </c>
    </row>
    <row r="1297" spans="1:31" ht="45" hidden="1">
      <c r="A1297" t="str">
        <f t="shared" si="81"/>
        <v>ICIAGPP052022</v>
      </c>
      <c r="B1297" t="str">
        <f t="shared" si="82"/>
        <v>ICIAGPP052023</v>
      </c>
      <c r="C1297" t="str">
        <f t="shared" si="83"/>
        <v>ICIAGPP052024</v>
      </c>
      <c r="D1297" t="str">
        <f t="shared" si="84"/>
        <v>ICIAGPP052025</v>
      </c>
      <c r="E1297" t="str">
        <f t="shared" si="84"/>
        <v>ICIAGPP052026</v>
      </c>
      <c r="F1297" t="str">
        <f t="shared" si="84"/>
        <v>ICIAGPP052027</v>
      </c>
      <c r="G1297" t="s">
        <v>1943</v>
      </c>
      <c r="H1297" t="s">
        <v>1476</v>
      </c>
      <c r="I1297" s="38" t="str">
        <f>VLOOKUP(J1297,Planilha2!B:C,2,0)</f>
        <v>PP05</v>
      </c>
      <c r="J1297" s="80" t="s">
        <v>1047</v>
      </c>
      <c r="K1297" s="80" t="s">
        <v>165</v>
      </c>
      <c r="L1297" s="80" t="s">
        <v>1048</v>
      </c>
      <c r="M1297" s="80" t="s">
        <v>139</v>
      </c>
      <c r="N1297" s="80" t="s">
        <v>1036</v>
      </c>
      <c r="O1297" s="86" t="s">
        <v>1829</v>
      </c>
      <c r="P1297" s="69"/>
      <c r="Q1297" s="75">
        <v>0</v>
      </c>
      <c r="R1297" s="75">
        <v>0</v>
      </c>
      <c r="S1297" s="75">
        <v>0</v>
      </c>
      <c r="T1297" s="75">
        <v>0</v>
      </c>
      <c r="U1297" s="75">
        <v>0</v>
      </c>
      <c r="V1297" s="75">
        <v>0</v>
      </c>
      <c r="W1297" s="75">
        <v>0</v>
      </c>
      <c r="X1297" s="71" t="s">
        <v>363</v>
      </c>
      <c r="Y1297" s="71" t="s">
        <v>172</v>
      </c>
      <c r="Z1297" s="71" t="s">
        <v>1946</v>
      </c>
      <c r="AA1297" s="83"/>
      <c r="AB1297" s="71"/>
      <c r="AC1297" s="71"/>
      <c r="AD1297" s="71" t="s">
        <v>1948</v>
      </c>
      <c r="AE1297" s="69" t="s">
        <v>1030</v>
      </c>
    </row>
    <row r="1298" spans="1:31" ht="45" hidden="1">
      <c r="A1298" t="str">
        <f t="shared" si="81"/>
        <v>ICIAGPP062022</v>
      </c>
      <c r="B1298" t="str">
        <f t="shared" si="82"/>
        <v>ICIAGPP062023</v>
      </c>
      <c r="C1298" t="str">
        <f t="shared" si="83"/>
        <v>ICIAGPP062024</v>
      </c>
      <c r="D1298" t="str">
        <f t="shared" si="84"/>
        <v>ICIAGPP062025</v>
      </c>
      <c r="E1298" t="str">
        <f t="shared" si="84"/>
        <v>ICIAGPP062026</v>
      </c>
      <c r="F1298" t="str">
        <f t="shared" si="84"/>
        <v>ICIAGPP062027</v>
      </c>
      <c r="G1298" t="s">
        <v>1943</v>
      </c>
      <c r="H1298" t="s">
        <v>1476</v>
      </c>
      <c r="I1298" s="38" t="str">
        <f>VLOOKUP(J1298,Planilha2!B:C,2,0)</f>
        <v>PP06</v>
      </c>
      <c r="J1298" s="80" t="s">
        <v>1050</v>
      </c>
      <c r="K1298" s="80" t="s">
        <v>165</v>
      </c>
      <c r="L1298" s="80" t="s">
        <v>1499</v>
      </c>
      <c r="M1298" s="80" t="s">
        <v>139</v>
      </c>
      <c r="N1298" s="80" t="s">
        <v>1036</v>
      </c>
      <c r="O1298" s="86" t="s">
        <v>1799</v>
      </c>
      <c r="P1298" s="69"/>
      <c r="Q1298" s="75">
        <v>0</v>
      </c>
      <c r="R1298" s="75">
        <v>1</v>
      </c>
      <c r="S1298" s="75">
        <v>1</v>
      </c>
      <c r="T1298" s="75">
        <v>1</v>
      </c>
      <c r="U1298" s="75">
        <v>1</v>
      </c>
      <c r="V1298" s="75">
        <v>1</v>
      </c>
      <c r="W1298" s="75">
        <v>1</v>
      </c>
      <c r="X1298" s="71" t="s">
        <v>142</v>
      </c>
      <c r="Y1298" s="71" t="s">
        <v>172</v>
      </c>
      <c r="Z1298" s="71" t="s">
        <v>1946</v>
      </c>
      <c r="AA1298" s="83"/>
      <c r="AB1298" s="71"/>
      <c r="AC1298" s="71"/>
      <c r="AD1298" s="71" t="s">
        <v>1948</v>
      </c>
      <c r="AE1298" s="69" t="s">
        <v>1030</v>
      </c>
    </row>
    <row r="1299" spans="1:31" ht="45" hidden="1">
      <c r="A1299" t="str">
        <f t="shared" si="81"/>
        <v>ICIAGPP072022</v>
      </c>
      <c r="B1299" t="str">
        <f t="shared" si="82"/>
        <v>ICIAGPP072023</v>
      </c>
      <c r="C1299" t="str">
        <f t="shared" si="83"/>
        <v>ICIAGPP072024</v>
      </c>
      <c r="D1299" t="str">
        <f t="shared" si="84"/>
        <v>ICIAGPP072025</v>
      </c>
      <c r="E1299" t="str">
        <f t="shared" si="84"/>
        <v>ICIAGPP072026</v>
      </c>
      <c r="F1299" t="str">
        <f t="shared" si="84"/>
        <v>ICIAGPP072027</v>
      </c>
      <c r="G1299" t="s">
        <v>1943</v>
      </c>
      <c r="H1299" t="s">
        <v>1476</v>
      </c>
      <c r="I1299" s="38" t="str">
        <f>VLOOKUP(J1299,Planilha2!B:C,2,0)</f>
        <v>PP07</v>
      </c>
      <c r="J1299" s="80" t="s">
        <v>1054</v>
      </c>
      <c r="K1299" s="80" t="s">
        <v>165</v>
      </c>
      <c r="L1299" s="80" t="s">
        <v>1055</v>
      </c>
      <c r="M1299" s="80" t="s">
        <v>139</v>
      </c>
      <c r="N1299" s="80" t="s">
        <v>1036</v>
      </c>
      <c r="O1299" s="86" t="s">
        <v>1800</v>
      </c>
      <c r="P1299" s="69"/>
      <c r="Q1299" s="75">
        <v>0</v>
      </c>
      <c r="R1299" s="75">
        <v>12</v>
      </c>
      <c r="S1299" s="75">
        <v>12</v>
      </c>
      <c r="T1299" s="75">
        <v>12</v>
      </c>
      <c r="U1299" s="75">
        <v>12</v>
      </c>
      <c r="V1299" s="75">
        <v>12</v>
      </c>
      <c r="W1299" s="75">
        <v>12</v>
      </c>
      <c r="X1299" s="71" t="s">
        <v>142</v>
      </c>
      <c r="Y1299" s="71" t="s">
        <v>172</v>
      </c>
      <c r="Z1299" s="71" t="s">
        <v>1946</v>
      </c>
      <c r="AA1299" s="83"/>
      <c r="AB1299" s="71"/>
      <c r="AC1299" s="71"/>
      <c r="AD1299" s="71" t="s">
        <v>1948</v>
      </c>
      <c r="AE1299" s="69" t="s">
        <v>1030</v>
      </c>
    </row>
    <row r="1300" spans="1:31" ht="108.75" hidden="1">
      <c r="A1300" t="str">
        <f t="shared" si="81"/>
        <v>ICIAGPP082022</v>
      </c>
      <c r="B1300" t="str">
        <f t="shared" si="82"/>
        <v>ICIAGPP082023</v>
      </c>
      <c r="C1300" t="str">
        <f t="shared" si="83"/>
        <v>ICIAGPP082024</v>
      </c>
      <c r="D1300" t="str">
        <f t="shared" si="84"/>
        <v>ICIAGPP082025</v>
      </c>
      <c r="E1300" t="str">
        <f t="shared" si="84"/>
        <v>ICIAGPP082026</v>
      </c>
      <c r="F1300" t="str">
        <f t="shared" si="84"/>
        <v>ICIAGPP082027</v>
      </c>
      <c r="G1300" t="s">
        <v>1943</v>
      </c>
      <c r="H1300" t="s">
        <v>1476</v>
      </c>
      <c r="I1300" s="38" t="s">
        <v>112</v>
      </c>
      <c r="J1300" s="80" t="s">
        <v>1632</v>
      </c>
      <c r="K1300" s="80" t="s">
        <v>165</v>
      </c>
      <c r="L1300" s="80" t="s">
        <v>1058</v>
      </c>
      <c r="M1300" s="80" t="s">
        <v>381</v>
      </c>
      <c r="N1300" s="80" t="s">
        <v>1501</v>
      </c>
      <c r="O1300" s="86" t="s">
        <v>1877</v>
      </c>
      <c r="P1300" s="69" t="s">
        <v>44</v>
      </c>
      <c r="Q1300" s="75">
        <v>100</v>
      </c>
      <c r="R1300" s="75">
        <v>100</v>
      </c>
      <c r="S1300" s="75">
        <v>100</v>
      </c>
      <c r="T1300" s="75">
        <v>100</v>
      </c>
      <c r="U1300" s="75">
        <v>100</v>
      </c>
      <c r="V1300" s="75">
        <v>100</v>
      </c>
      <c r="W1300" s="75">
        <v>100</v>
      </c>
      <c r="X1300" s="71" t="s">
        <v>171</v>
      </c>
      <c r="Y1300" s="71" t="s">
        <v>172</v>
      </c>
      <c r="Z1300" s="71" t="s">
        <v>1946</v>
      </c>
      <c r="AA1300" s="83" t="s">
        <v>382</v>
      </c>
      <c r="AB1300" s="71"/>
      <c r="AC1300" s="71"/>
      <c r="AD1300" s="71" t="s">
        <v>1948</v>
      </c>
      <c r="AE1300" s="69" t="s">
        <v>1030</v>
      </c>
    </row>
    <row r="1301" spans="1:31" ht="81" hidden="1">
      <c r="A1301" t="str">
        <f t="shared" si="81"/>
        <v>ICIAGPP092022</v>
      </c>
      <c r="B1301" t="str">
        <f t="shared" si="82"/>
        <v>ICIAGPP092023</v>
      </c>
      <c r="C1301" t="str">
        <f t="shared" si="83"/>
        <v>ICIAGPP092024</v>
      </c>
      <c r="D1301" t="str">
        <f t="shared" si="84"/>
        <v>ICIAGPP092025</v>
      </c>
      <c r="E1301" t="str">
        <f t="shared" si="84"/>
        <v>ICIAGPP092026</v>
      </c>
      <c r="F1301" t="str">
        <f t="shared" si="84"/>
        <v>ICIAGPP092027</v>
      </c>
      <c r="G1301" t="s">
        <v>1943</v>
      </c>
      <c r="H1301" t="s">
        <v>1476</v>
      </c>
      <c r="I1301" s="38" t="s">
        <v>113</v>
      </c>
      <c r="J1301" s="80" t="s">
        <v>1633</v>
      </c>
      <c r="K1301" s="80" t="s">
        <v>145</v>
      </c>
      <c r="L1301" s="80" t="s">
        <v>1634</v>
      </c>
      <c r="M1301" s="80" t="s">
        <v>164</v>
      </c>
      <c r="N1301" s="80" t="s">
        <v>1501</v>
      </c>
      <c r="O1301" s="86" t="s">
        <v>1635</v>
      </c>
      <c r="P1301" s="69" t="s">
        <v>44</v>
      </c>
      <c r="Q1301" s="75">
        <v>38</v>
      </c>
      <c r="R1301" s="75">
        <v>38</v>
      </c>
      <c r="S1301" s="75">
        <v>40</v>
      </c>
      <c r="T1301" s="75">
        <v>40</v>
      </c>
      <c r="U1301" s="75">
        <v>45</v>
      </c>
      <c r="V1301" s="75">
        <v>55</v>
      </c>
      <c r="W1301" s="75">
        <v>55</v>
      </c>
      <c r="X1301" s="71" t="s">
        <v>363</v>
      </c>
      <c r="Y1301" s="71" t="s">
        <v>172</v>
      </c>
      <c r="Z1301" s="71" t="s">
        <v>1946</v>
      </c>
      <c r="AA1301" s="83" t="s">
        <v>382</v>
      </c>
      <c r="AB1301" s="71"/>
      <c r="AC1301" s="71"/>
      <c r="AD1301" s="71" t="s">
        <v>1948</v>
      </c>
      <c r="AE1301" s="69" t="s">
        <v>1030</v>
      </c>
    </row>
    <row r="1302" spans="1:31" ht="45" hidden="1">
      <c r="A1302" t="str">
        <f t="shared" si="81"/>
        <v>ICIAGPP102022</v>
      </c>
      <c r="B1302" t="str">
        <f t="shared" si="82"/>
        <v>ICIAGPP102023</v>
      </c>
      <c r="C1302" t="str">
        <f t="shared" si="83"/>
        <v>ICIAGPP102024</v>
      </c>
      <c r="D1302" t="str">
        <f t="shared" si="84"/>
        <v>ICIAGPP102025</v>
      </c>
      <c r="E1302" t="str">
        <f t="shared" si="84"/>
        <v>ICIAGPP102026</v>
      </c>
      <c r="F1302" t="str">
        <f t="shared" si="84"/>
        <v>ICIAGPP102027</v>
      </c>
      <c r="G1302" t="s">
        <v>1943</v>
      </c>
      <c r="H1302" t="s">
        <v>1476</v>
      </c>
      <c r="I1302" s="38" t="str">
        <f>VLOOKUP(J1302,Planilha2!B:C,2,0)</f>
        <v>PP10</v>
      </c>
      <c r="J1302" s="80" t="s">
        <v>1063</v>
      </c>
      <c r="K1302" s="80" t="s">
        <v>145</v>
      </c>
      <c r="L1302" s="80" t="s">
        <v>1508</v>
      </c>
      <c r="M1302" s="80" t="s">
        <v>164</v>
      </c>
      <c r="N1302" s="80" t="s">
        <v>1501</v>
      </c>
      <c r="O1302" s="86" t="s">
        <v>1509</v>
      </c>
      <c r="P1302" s="69" t="s">
        <v>749</v>
      </c>
      <c r="Q1302" s="75">
        <v>0</v>
      </c>
      <c r="R1302" s="75">
        <v>3</v>
      </c>
      <c r="S1302" s="75">
        <v>6</v>
      </c>
      <c r="T1302" s="75">
        <v>8</v>
      </c>
      <c r="U1302" s="75">
        <v>10</v>
      </c>
      <c r="V1302" s="75">
        <v>12</v>
      </c>
      <c r="W1302" s="75">
        <v>15</v>
      </c>
      <c r="X1302" s="71" t="s">
        <v>142</v>
      </c>
      <c r="Y1302" s="71" t="s">
        <v>172</v>
      </c>
      <c r="Z1302" s="71" t="s">
        <v>1946</v>
      </c>
      <c r="AA1302" s="83" t="s">
        <v>382</v>
      </c>
      <c r="AB1302" s="71"/>
      <c r="AC1302" s="71"/>
      <c r="AD1302" s="71" t="s">
        <v>1948</v>
      </c>
      <c r="AE1302" s="69" t="s">
        <v>1030</v>
      </c>
    </row>
    <row r="1303" spans="1:31" ht="45" hidden="1">
      <c r="A1303" t="str">
        <f t="shared" si="81"/>
        <v>ICIAGExcluído2022</v>
      </c>
      <c r="B1303" t="str">
        <f t="shared" si="82"/>
        <v>ICIAGExcluído2023</v>
      </c>
      <c r="C1303" t="str">
        <f t="shared" si="83"/>
        <v>ICIAGExcluído2024</v>
      </c>
      <c r="D1303" t="str">
        <f t="shared" si="84"/>
        <v>ICIAGExcluído2025</v>
      </c>
      <c r="E1303" t="str">
        <f t="shared" si="84"/>
        <v>ICIAGExcluído2026</v>
      </c>
      <c r="F1303" t="str">
        <f t="shared" si="84"/>
        <v>ICIAGExcluído2027</v>
      </c>
      <c r="G1303" t="s">
        <v>1943</v>
      </c>
      <c r="H1303" t="s">
        <v>1476</v>
      </c>
      <c r="I1303" s="38" t="str">
        <f>VLOOKUP(J1303,Planilha2!B:C,2,0)</f>
        <v>Excluído</v>
      </c>
      <c r="J1303" s="80" t="s">
        <v>1511</v>
      </c>
      <c r="K1303" s="80" t="s">
        <v>165</v>
      </c>
      <c r="L1303" s="80" t="s">
        <v>1512</v>
      </c>
      <c r="M1303" s="80" t="s">
        <v>164</v>
      </c>
      <c r="N1303" s="80" t="s">
        <v>1501</v>
      </c>
      <c r="O1303" s="71" t="s">
        <v>1638</v>
      </c>
      <c r="P1303" s="69" t="s">
        <v>44</v>
      </c>
      <c r="Q1303" s="71">
        <v>28</v>
      </c>
      <c r="R1303" s="71">
        <v>30</v>
      </c>
      <c r="S1303" s="71">
        <v>32</v>
      </c>
      <c r="T1303" s="71">
        <v>33</v>
      </c>
      <c r="U1303" s="71">
        <v>33</v>
      </c>
      <c r="V1303" s="71">
        <v>33</v>
      </c>
      <c r="W1303" s="71">
        <v>35</v>
      </c>
      <c r="X1303" s="71" t="s">
        <v>142</v>
      </c>
      <c r="Y1303" s="71" t="s">
        <v>172</v>
      </c>
      <c r="Z1303" s="71" t="s">
        <v>1946</v>
      </c>
      <c r="AA1303" s="83" t="s">
        <v>382</v>
      </c>
      <c r="AB1303" s="71"/>
      <c r="AC1303" s="71"/>
      <c r="AD1303" s="71" t="s">
        <v>1948</v>
      </c>
      <c r="AE1303" s="69" t="s">
        <v>1030</v>
      </c>
    </row>
    <row r="1304" spans="1:31" ht="45" hidden="1">
      <c r="A1304" t="str">
        <f t="shared" si="81"/>
        <v>ICIAGExcluído2022</v>
      </c>
      <c r="B1304" t="str">
        <f t="shared" si="82"/>
        <v>ICIAGExcluído2023</v>
      </c>
      <c r="C1304" t="str">
        <f t="shared" si="83"/>
        <v>ICIAGExcluído2024</v>
      </c>
      <c r="D1304" t="str">
        <f t="shared" si="84"/>
        <v>ICIAGExcluído2025</v>
      </c>
      <c r="E1304" t="str">
        <f t="shared" si="84"/>
        <v>ICIAGExcluído2026</v>
      </c>
      <c r="F1304" t="str">
        <f t="shared" si="84"/>
        <v>ICIAGExcluído2027</v>
      </c>
      <c r="G1304" t="s">
        <v>1943</v>
      </c>
      <c r="H1304" t="s">
        <v>1476</v>
      </c>
      <c r="I1304" s="38" t="str">
        <f>VLOOKUP(J1304,Planilha2!B:C,2,0)</f>
        <v>Excluído</v>
      </c>
      <c r="J1304" s="80" t="s">
        <v>1067</v>
      </c>
      <c r="K1304" s="80" t="s">
        <v>145</v>
      </c>
      <c r="L1304" s="80" t="s">
        <v>1068</v>
      </c>
      <c r="M1304" s="80" t="s">
        <v>164</v>
      </c>
      <c r="N1304" s="80" t="s">
        <v>1501</v>
      </c>
      <c r="O1304" s="71" t="s">
        <v>1513</v>
      </c>
      <c r="P1304" s="69" t="s">
        <v>1070</v>
      </c>
      <c r="Q1304" s="71">
        <v>149</v>
      </c>
      <c r="R1304" s="71">
        <v>155</v>
      </c>
      <c r="S1304" s="71">
        <v>165</v>
      </c>
      <c r="T1304" s="71">
        <v>175</v>
      </c>
      <c r="U1304" s="71">
        <v>185</v>
      </c>
      <c r="V1304" s="71">
        <v>195</v>
      </c>
      <c r="W1304" s="71">
        <v>200</v>
      </c>
      <c r="X1304" s="71" t="s">
        <v>142</v>
      </c>
      <c r="Y1304" s="71" t="s">
        <v>172</v>
      </c>
      <c r="Z1304" s="71" t="s">
        <v>1946</v>
      </c>
      <c r="AA1304" s="83" t="s">
        <v>382</v>
      </c>
      <c r="AB1304" s="71"/>
      <c r="AC1304" s="71"/>
      <c r="AD1304" s="71" t="s">
        <v>1948</v>
      </c>
      <c r="AE1304" s="69" t="s">
        <v>1030</v>
      </c>
    </row>
    <row r="1305" spans="1:31" ht="45" hidden="1">
      <c r="A1305" t="str">
        <f t="shared" si="81"/>
        <v>ICIAGExcluído2022</v>
      </c>
      <c r="B1305" t="str">
        <f t="shared" si="82"/>
        <v>ICIAGExcluído2023</v>
      </c>
      <c r="C1305" t="str">
        <f t="shared" si="83"/>
        <v>ICIAGExcluído2024</v>
      </c>
      <c r="D1305" t="str">
        <f t="shared" si="84"/>
        <v>ICIAGExcluído2025</v>
      </c>
      <c r="E1305" t="str">
        <f t="shared" si="84"/>
        <v>ICIAGExcluído2026</v>
      </c>
      <c r="F1305" t="str">
        <f t="shared" si="84"/>
        <v>ICIAGExcluído2027</v>
      </c>
      <c r="G1305" t="s">
        <v>1943</v>
      </c>
      <c r="H1305" t="s">
        <v>1476</v>
      </c>
      <c r="I1305" s="38" t="str">
        <f>VLOOKUP(J1305,Planilha2!B:C,2,0)</f>
        <v>Excluído</v>
      </c>
      <c r="J1305" s="80" t="s">
        <v>1075</v>
      </c>
      <c r="K1305" s="80" t="s">
        <v>145</v>
      </c>
      <c r="L1305" s="80" t="s">
        <v>1076</v>
      </c>
      <c r="M1305" s="80" t="s">
        <v>164</v>
      </c>
      <c r="N1305" s="80" t="s">
        <v>1501</v>
      </c>
      <c r="O1305" s="71" t="s">
        <v>1586</v>
      </c>
      <c r="P1305" s="69" t="s">
        <v>1070</v>
      </c>
      <c r="Q1305" s="71">
        <v>14</v>
      </c>
      <c r="R1305" s="71">
        <v>30</v>
      </c>
      <c r="S1305" s="71">
        <v>35</v>
      </c>
      <c r="T1305" s="71">
        <v>35</v>
      </c>
      <c r="U1305" s="71">
        <v>40</v>
      </c>
      <c r="V1305" s="71">
        <v>45</v>
      </c>
      <c r="W1305" s="71">
        <v>50</v>
      </c>
      <c r="X1305" s="71" t="s">
        <v>142</v>
      </c>
      <c r="Y1305" s="71" t="s">
        <v>172</v>
      </c>
      <c r="Z1305" s="71" t="s">
        <v>1946</v>
      </c>
      <c r="AA1305" s="83" t="s">
        <v>382</v>
      </c>
      <c r="AB1305" s="71"/>
      <c r="AC1305" s="71"/>
      <c r="AD1305" s="71" t="s">
        <v>1948</v>
      </c>
      <c r="AE1305" s="69" t="s">
        <v>1030</v>
      </c>
    </row>
    <row r="1306" spans="1:31" ht="45" hidden="1">
      <c r="A1306" t="str">
        <f t="shared" si="81"/>
        <v>ICIAGExcluído2022</v>
      </c>
      <c r="B1306" t="str">
        <f t="shared" si="82"/>
        <v>ICIAGExcluído2023</v>
      </c>
      <c r="C1306" t="str">
        <f t="shared" si="83"/>
        <v>ICIAGExcluído2024</v>
      </c>
      <c r="D1306" t="str">
        <f t="shared" si="84"/>
        <v>ICIAGExcluído2025</v>
      </c>
      <c r="E1306" t="str">
        <f t="shared" si="84"/>
        <v>ICIAGExcluído2026</v>
      </c>
      <c r="F1306" t="str">
        <f t="shared" si="84"/>
        <v>ICIAGExcluído2027</v>
      </c>
      <c r="G1306" t="s">
        <v>1943</v>
      </c>
      <c r="H1306" t="s">
        <v>1476</v>
      </c>
      <c r="I1306" s="38" t="str">
        <f>VLOOKUP(J1306,Planilha2!B:C,2,0)</f>
        <v>Excluído</v>
      </c>
      <c r="J1306" s="80" t="s">
        <v>1079</v>
      </c>
      <c r="K1306" s="80" t="s">
        <v>145</v>
      </c>
      <c r="L1306" s="80" t="s">
        <v>1080</v>
      </c>
      <c r="M1306" s="80" t="s">
        <v>164</v>
      </c>
      <c r="N1306" s="80" t="s">
        <v>1501</v>
      </c>
      <c r="O1306" s="71" t="s">
        <v>1587</v>
      </c>
      <c r="P1306" s="69" t="s">
        <v>1082</v>
      </c>
      <c r="Q1306" s="71">
        <v>1</v>
      </c>
      <c r="R1306" s="71">
        <v>2</v>
      </c>
      <c r="S1306" s="71">
        <v>5</v>
      </c>
      <c r="T1306" s="71">
        <v>8</v>
      </c>
      <c r="U1306" s="71">
        <v>8</v>
      </c>
      <c r="V1306" s="71">
        <v>8</v>
      </c>
      <c r="W1306" s="71">
        <v>10</v>
      </c>
      <c r="X1306" s="71" t="s">
        <v>171</v>
      </c>
      <c r="Y1306" s="71" t="s">
        <v>172</v>
      </c>
      <c r="Z1306" s="71" t="s">
        <v>1946</v>
      </c>
      <c r="AA1306" s="83" t="s">
        <v>382</v>
      </c>
      <c r="AB1306" s="71"/>
      <c r="AC1306" s="71"/>
      <c r="AD1306" s="71" t="s">
        <v>1948</v>
      </c>
      <c r="AE1306" s="69" t="s">
        <v>1030</v>
      </c>
    </row>
    <row r="1307" spans="1:31" ht="45" hidden="1">
      <c r="A1307" t="str">
        <f t="shared" si="81"/>
        <v>ICIAGExcluído2022</v>
      </c>
      <c r="B1307" t="str">
        <f t="shared" si="82"/>
        <v>ICIAGExcluído2023</v>
      </c>
      <c r="C1307" t="str">
        <f t="shared" si="83"/>
        <v>ICIAGExcluído2024</v>
      </c>
      <c r="D1307" t="str">
        <f t="shared" si="84"/>
        <v>ICIAGExcluído2025</v>
      </c>
      <c r="E1307" t="str">
        <f t="shared" si="84"/>
        <v>ICIAGExcluído2026</v>
      </c>
      <c r="F1307" t="str">
        <f t="shared" si="84"/>
        <v>ICIAGExcluído2027</v>
      </c>
      <c r="G1307" t="s">
        <v>1943</v>
      </c>
      <c r="H1307" t="s">
        <v>1476</v>
      </c>
      <c r="I1307" s="38" t="str">
        <f>VLOOKUP(J1307,Planilha2!B:C,2,0)</f>
        <v>Excluído</v>
      </c>
      <c r="J1307" s="80" t="s">
        <v>1085</v>
      </c>
      <c r="K1307" s="80" t="s">
        <v>145</v>
      </c>
      <c r="L1307" s="80" t="s">
        <v>1086</v>
      </c>
      <c r="M1307" s="80" t="s">
        <v>139</v>
      </c>
      <c r="N1307" s="80" t="s">
        <v>1501</v>
      </c>
      <c r="O1307" s="71" t="s">
        <v>1642</v>
      </c>
      <c r="P1307" s="69" t="s">
        <v>1070</v>
      </c>
      <c r="Q1307" s="71">
        <v>42</v>
      </c>
      <c r="R1307" s="71">
        <v>45</v>
      </c>
      <c r="S1307" s="71">
        <v>45</v>
      </c>
      <c r="T1307" s="71">
        <v>50</v>
      </c>
      <c r="U1307" s="71">
        <v>55</v>
      </c>
      <c r="V1307" s="71">
        <v>55</v>
      </c>
      <c r="W1307" s="71">
        <v>60</v>
      </c>
      <c r="X1307" s="71" t="s">
        <v>142</v>
      </c>
      <c r="Y1307" s="71" t="s">
        <v>172</v>
      </c>
      <c r="Z1307" s="71" t="s">
        <v>1946</v>
      </c>
      <c r="AA1307" s="83" t="s">
        <v>382</v>
      </c>
      <c r="AB1307" s="71"/>
      <c r="AC1307" s="71"/>
      <c r="AD1307" s="71" t="s">
        <v>1948</v>
      </c>
      <c r="AE1307" s="69" t="s">
        <v>1030</v>
      </c>
    </row>
    <row r="1308" spans="1:31" ht="45" hidden="1">
      <c r="A1308" t="str">
        <f t="shared" si="81"/>
        <v>ICIAGExcluído2022</v>
      </c>
      <c r="B1308" t="str">
        <f t="shared" si="82"/>
        <v>ICIAGExcluído2023</v>
      </c>
      <c r="C1308" t="str">
        <f t="shared" si="83"/>
        <v>ICIAGExcluído2024</v>
      </c>
      <c r="D1308" t="str">
        <f t="shared" si="84"/>
        <v>ICIAGExcluído2025</v>
      </c>
      <c r="E1308" t="str">
        <f t="shared" si="84"/>
        <v>ICIAGExcluído2026</v>
      </c>
      <c r="F1308" t="str">
        <f t="shared" si="84"/>
        <v>ICIAGExcluído2027</v>
      </c>
      <c r="G1308" t="s">
        <v>1943</v>
      </c>
      <c r="H1308" t="s">
        <v>1476</v>
      </c>
      <c r="I1308" s="38" t="str">
        <f>VLOOKUP(J1308,Planilha2!B:C,2,0)</f>
        <v>Excluído</v>
      </c>
      <c r="J1308" s="80" t="s">
        <v>1090</v>
      </c>
      <c r="K1308" s="80" t="s">
        <v>145</v>
      </c>
      <c r="L1308" s="80" t="s">
        <v>1091</v>
      </c>
      <c r="M1308" s="80" t="s">
        <v>139</v>
      </c>
      <c r="N1308" s="80" t="s">
        <v>1501</v>
      </c>
      <c r="O1308" s="71" t="s">
        <v>1517</v>
      </c>
      <c r="P1308" s="69" t="s">
        <v>1070</v>
      </c>
      <c r="Q1308" s="71">
        <v>0</v>
      </c>
      <c r="R1308" s="71">
        <v>2</v>
      </c>
      <c r="S1308" s="71">
        <v>5</v>
      </c>
      <c r="T1308" s="71">
        <v>8</v>
      </c>
      <c r="U1308" s="71">
        <v>10</v>
      </c>
      <c r="V1308" s="71">
        <v>10</v>
      </c>
      <c r="W1308" s="71">
        <v>10</v>
      </c>
      <c r="X1308" s="71" t="s">
        <v>142</v>
      </c>
      <c r="Y1308" s="71" t="s">
        <v>172</v>
      </c>
      <c r="Z1308" s="71" t="s">
        <v>1946</v>
      </c>
      <c r="AA1308" s="83" t="s">
        <v>382</v>
      </c>
      <c r="AB1308" s="71"/>
      <c r="AC1308" s="71"/>
      <c r="AD1308" s="71" t="s">
        <v>1948</v>
      </c>
      <c r="AE1308" s="69" t="s">
        <v>1030</v>
      </c>
    </row>
    <row r="1309" spans="1:31" ht="45" hidden="1">
      <c r="A1309" t="str">
        <f t="shared" si="81"/>
        <v>ICIAGExcluído2022</v>
      </c>
      <c r="B1309" t="str">
        <f t="shared" si="82"/>
        <v>ICIAGExcluído2023</v>
      </c>
      <c r="C1309" t="str">
        <f t="shared" si="83"/>
        <v>ICIAGExcluído2024</v>
      </c>
      <c r="D1309" t="str">
        <f t="shared" si="84"/>
        <v>ICIAGExcluído2025</v>
      </c>
      <c r="E1309" t="str">
        <f t="shared" si="84"/>
        <v>ICIAGExcluído2026</v>
      </c>
      <c r="F1309" t="str">
        <f t="shared" si="84"/>
        <v>ICIAGExcluído2027</v>
      </c>
      <c r="G1309" t="s">
        <v>1943</v>
      </c>
      <c r="H1309" t="s">
        <v>1476</v>
      </c>
      <c r="I1309" s="38" t="str">
        <f>VLOOKUP(J1309,Planilha2!B:C,2,0)</f>
        <v>Excluído</v>
      </c>
      <c r="J1309" s="80" t="s">
        <v>1095</v>
      </c>
      <c r="K1309" s="80" t="s">
        <v>145</v>
      </c>
      <c r="L1309" s="80" t="s">
        <v>1096</v>
      </c>
      <c r="M1309" s="80" t="s">
        <v>139</v>
      </c>
      <c r="N1309" s="80" t="s">
        <v>1501</v>
      </c>
      <c r="O1309" s="71" t="s">
        <v>1518</v>
      </c>
      <c r="P1309" s="69" t="s">
        <v>1070</v>
      </c>
      <c r="Q1309" s="71">
        <v>8</v>
      </c>
      <c r="R1309" s="71">
        <v>10</v>
      </c>
      <c r="S1309" s="71">
        <v>12</v>
      </c>
      <c r="T1309" s="71">
        <v>12</v>
      </c>
      <c r="U1309" s="71">
        <v>14</v>
      </c>
      <c r="V1309" s="71">
        <v>14</v>
      </c>
      <c r="W1309" s="71">
        <v>18</v>
      </c>
      <c r="X1309" s="71" t="s">
        <v>142</v>
      </c>
      <c r="Y1309" s="71" t="s">
        <v>172</v>
      </c>
      <c r="Z1309" s="71" t="s">
        <v>1946</v>
      </c>
      <c r="AA1309" s="83" t="s">
        <v>382</v>
      </c>
      <c r="AB1309" s="71"/>
      <c r="AC1309" s="71"/>
      <c r="AD1309" s="71" t="s">
        <v>1948</v>
      </c>
      <c r="AE1309" s="69" t="s">
        <v>1030</v>
      </c>
    </row>
    <row r="1310" spans="1:31" ht="45" hidden="1">
      <c r="A1310" t="str">
        <f t="shared" si="81"/>
        <v>ICIAGEC092022</v>
      </c>
      <c r="B1310" t="str">
        <f t="shared" si="82"/>
        <v>ICIAGEC092023</v>
      </c>
      <c r="C1310" t="str">
        <f t="shared" si="83"/>
        <v>ICIAGEC092024</v>
      </c>
      <c r="D1310" t="str">
        <f t="shared" si="84"/>
        <v>ICIAGEC092025</v>
      </c>
      <c r="E1310" t="str">
        <f t="shared" si="84"/>
        <v>ICIAGEC092026</v>
      </c>
      <c r="F1310" t="str">
        <f t="shared" si="84"/>
        <v>ICIAGEC092027</v>
      </c>
      <c r="G1310" t="s">
        <v>1943</v>
      </c>
      <c r="H1310" t="s">
        <v>1519</v>
      </c>
      <c r="I1310" s="38" t="str">
        <f>VLOOKUP(J1310,Planilha2!B:C,2,0)</f>
        <v>EC09</v>
      </c>
      <c r="J1310" s="87" t="s">
        <v>1648</v>
      </c>
      <c r="K1310" s="88" t="s">
        <v>165</v>
      </c>
      <c r="L1310" s="87" t="s">
        <v>419</v>
      </c>
      <c r="M1310" s="87" t="s">
        <v>381</v>
      </c>
      <c r="N1310" s="87" t="s">
        <v>385</v>
      </c>
      <c r="O1310" s="71" t="s">
        <v>1521</v>
      </c>
      <c r="P1310" s="69" t="s">
        <v>44</v>
      </c>
      <c r="Q1310" s="71">
        <v>62</v>
      </c>
      <c r="R1310" s="71">
        <v>65</v>
      </c>
      <c r="S1310" s="71">
        <v>67</v>
      </c>
      <c r="T1310" s="71">
        <v>67</v>
      </c>
      <c r="U1310" s="71">
        <v>70</v>
      </c>
      <c r="V1310" s="71">
        <v>72</v>
      </c>
      <c r="W1310" s="71">
        <v>75</v>
      </c>
      <c r="X1310" s="71" t="s">
        <v>363</v>
      </c>
      <c r="Y1310" s="71" t="s">
        <v>172</v>
      </c>
      <c r="Z1310" s="71" t="s">
        <v>910</v>
      </c>
      <c r="AA1310" s="83" t="s">
        <v>1523</v>
      </c>
      <c r="AB1310" s="71" t="s">
        <v>144</v>
      </c>
      <c r="AC1310" s="71" t="s">
        <v>1950</v>
      </c>
      <c r="AD1310" s="71" t="s">
        <v>1951</v>
      </c>
      <c r="AE1310" s="69" t="s">
        <v>377</v>
      </c>
    </row>
    <row r="1311" spans="1:31" ht="45" hidden="1">
      <c r="A1311" t="str">
        <f t="shared" si="81"/>
        <v>ICIAGEC102022</v>
      </c>
      <c r="B1311" t="str">
        <f t="shared" si="82"/>
        <v>ICIAGEC102023</v>
      </c>
      <c r="C1311" t="str">
        <f t="shared" si="83"/>
        <v>ICIAGEC102024</v>
      </c>
      <c r="D1311" t="str">
        <f t="shared" si="84"/>
        <v>ICIAGEC102025</v>
      </c>
      <c r="E1311" t="str">
        <f t="shared" si="84"/>
        <v>ICIAGEC102026</v>
      </c>
      <c r="F1311" t="str">
        <f t="shared" si="84"/>
        <v>ICIAGEC102027</v>
      </c>
      <c r="G1311" t="s">
        <v>1943</v>
      </c>
      <c r="H1311" t="s">
        <v>1519</v>
      </c>
      <c r="I1311" s="38" t="str">
        <f>VLOOKUP(J1311,Planilha2!B:C,2,0)</f>
        <v>EC10</v>
      </c>
      <c r="J1311" s="87" t="s">
        <v>1649</v>
      </c>
      <c r="K1311" s="88" t="s">
        <v>165</v>
      </c>
      <c r="L1311" s="87" t="s">
        <v>422</v>
      </c>
      <c r="M1311" s="87" t="s">
        <v>381</v>
      </c>
      <c r="N1311" s="87" t="s">
        <v>385</v>
      </c>
      <c r="O1311" s="71" t="s">
        <v>1526</v>
      </c>
      <c r="P1311" s="69" t="s">
        <v>44</v>
      </c>
      <c r="Q1311" s="71">
        <v>52.94</v>
      </c>
      <c r="R1311" s="71">
        <v>53</v>
      </c>
      <c r="S1311" s="71">
        <v>53</v>
      </c>
      <c r="T1311" s="71">
        <v>54</v>
      </c>
      <c r="U1311" s="71">
        <v>56</v>
      </c>
      <c r="V1311" s="71">
        <v>60</v>
      </c>
      <c r="W1311" s="71">
        <v>60</v>
      </c>
      <c r="X1311" s="71" t="s">
        <v>363</v>
      </c>
      <c r="Y1311" s="71" t="s">
        <v>172</v>
      </c>
      <c r="Z1311" s="71" t="s">
        <v>1522</v>
      </c>
      <c r="AA1311" s="83" t="s">
        <v>1523</v>
      </c>
      <c r="AB1311" s="71" t="s">
        <v>144</v>
      </c>
      <c r="AC1311" s="71"/>
      <c r="AD1311" s="71" t="s">
        <v>1951</v>
      </c>
      <c r="AE1311" s="69" t="s">
        <v>377</v>
      </c>
    </row>
    <row r="1312" spans="1:31" ht="45" hidden="1">
      <c r="A1312" t="str">
        <f t="shared" si="81"/>
        <v>ICIAGEC082022</v>
      </c>
      <c r="B1312" t="str">
        <f t="shared" si="82"/>
        <v>ICIAGEC082023</v>
      </c>
      <c r="C1312" t="str">
        <f t="shared" si="83"/>
        <v>ICIAGEC082024</v>
      </c>
      <c r="D1312" t="str">
        <f t="shared" si="84"/>
        <v>ICIAGEC082025</v>
      </c>
      <c r="E1312" t="str">
        <f t="shared" si="84"/>
        <v>ICIAGEC082026</v>
      </c>
      <c r="F1312" t="str">
        <f t="shared" si="84"/>
        <v>ICIAGEC082027</v>
      </c>
      <c r="G1312" t="s">
        <v>1943</v>
      </c>
      <c r="H1312" t="s">
        <v>1519</v>
      </c>
      <c r="I1312" s="38" t="str">
        <f>VLOOKUP(J1312,Planilha2!B:C,2,0)</f>
        <v>EC08</v>
      </c>
      <c r="J1312" s="87" t="s">
        <v>415</v>
      </c>
      <c r="K1312" s="88" t="s">
        <v>145</v>
      </c>
      <c r="L1312" s="89" t="s">
        <v>1528</v>
      </c>
      <c r="M1312" s="87" t="s">
        <v>381</v>
      </c>
      <c r="N1312" s="87" t="s">
        <v>1529</v>
      </c>
      <c r="O1312" s="71" t="s">
        <v>1650</v>
      </c>
      <c r="P1312" s="69" t="s">
        <v>44</v>
      </c>
      <c r="Q1312" s="71">
        <v>70.58</v>
      </c>
      <c r="R1312" s="71">
        <v>80</v>
      </c>
      <c r="S1312" s="71">
        <v>80</v>
      </c>
      <c r="T1312" s="71">
        <v>90</v>
      </c>
      <c r="U1312" s="71">
        <v>90</v>
      </c>
      <c r="V1312" s="71">
        <v>100</v>
      </c>
      <c r="W1312" s="71">
        <v>100</v>
      </c>
      <c r="X1312" s="71" t="s">
        <v>142</v>
      </c>
      <c r="Y1312" s="71" t="s">
        <v>172</v>
      </c>
      <c r="Z1312" s="71" t="s">
        <v>1522</v>
      </c>
      <c r="AA1312" s="83" t="s">
        <v>1523</v>
      </c>
      <c r="AB1312" s="71" t="s">
        <v>144</v>
      </c>
      <c r="AC1312" s="71" t="s">
        <v>1952</v>
      </c>
      <c r="AD1312" s="71" t="s">
        <v>1953</v>
      </c>
      <c r="AE1312" s="69" t="s">
        <v>377</v>
      </c>
    </row>
    <row r="1313" spans="1:31" ht="45" hidden="1">
      <c r="A1313" t="str">
        <f t="shared" si="81"/>
        <v>ICIAGEC282022</v>
      </c>
      <c r="B1313" t="str">
        <f t="shared" si="82"/>
        <v>ICIAGEC282023</v>
      </c>
      <c r="C1313" t="str">
        <f t="shared" si="83"/>
        <v>ICIAGEC282024</v>
      </c>
      <c r="D1313" t="str">
        <f t="shared" si="84"/>
        <v>ICIAGEC282025</v>
      </c>
      <c r="E1313" t="str">
        <f t="shared" si="84"/>
        <v>ICIAGEC282026</v>
      </c>
      <c r="F1313" t="str">
        <f t="shared" si="84"/>
        <v>ICIAGEC282027</v>
      </c>
      <c r="G1313" t="s">
        <v>1943</v>
      </c>
      <c r="H1313" t="s">
        <v>1519</v>
      </c>
      <c r="I1313" s="38" t="str">
        <f>VLOOKUP(J1313,Planilha2!B:C,2,0)</f>
        <v>EC28</v>
      </c>
      <c r="J1313" s="87" t="s">
        <v>503</v>
      </c>
      <c r="K1313" s="88" t="s">
        <v>165</v>
      </c>
      <c r="L1313" s="89" t="s">
        <v>504</v>
      </c>
      <c r="M1313" s="87" t="s">
        <v>381</v>
      </c>
      <c r="N1313" s="87" t="s">
        <v>1530</v>
      </c>
      <c r="O1313" s="71" t="s">
        <v>1531</v>
      </c>
      <c r="P1313" s="69" t="s">
        <v>44</v>
      </c>
      <c r="Q1313" s="121">
        <v>0</v>
      </c>
      <c r="R1313" s="121">
        <v>0</v>
      </c>
      <c r="S1313" s="121">
        <v>0.25</v>
      </c>
      <c r="T1313" s="121">
        <v>0.25</v>
      </c>
      <c r="U1313" s="121">
        <v>0.25</v>
      </c>
      <c r="V1313" s="121">
        <v>0.25</v>
      </c>
      <c r="W1313" s="121">
        <v>0.25</v>
      </c>
      <c r="X1313" s="71" t="s">
        <v>142</v>
      </c>
      <c r="Y1313" s="71" t="s">
        <v>639</v>
      </c>
      <c r="Z1313" s="71" t="s">
        <v>1522</v>
      </c>
      <c r="AA1313" s="83" t="s">
        <v>1523</v>
      </c>
      <c r="AB1313" s="71" t="s">
        <v>341</v>
      </c>
      <c r="AC1313" s="71" t="s">
        <v>1954</v>
      </c>
      <c r="AD1313" s="71" t="s">
        <v>1943</v>
      </c>
      <c r="AE1313" s="69" t="s">
        <v>377</v>
      </c>
    </row>
    <row r="1314" spans="1:31" ht="45" hidden="1">
      <c r="A1314" t="str">
        <f t="shared" si="81"/>
        <v>ICIAGEC052022</v>
      </c>
      <c r="B1314" t="str">
        <f t="shared" si="82"/>
        <v>ICIAGEC052023</v>
      </c>
      <c r="C1314" t="str">
        <f t="shared" si="83"/>
        <v>ICIAGEC052024</v>
      </c>
      <c r="D1314" t="str">
        <f t="shared" si="84"/>
        <v>ICIAGEC052025</v>
      </c>
      <c r="E1314" t="str">
        <f t="shared" si="84"/>
        <v>ICIAGEC052026</v>
      </c>
      <c r="F1314" t="str">
        <f t="shared" si="84"/>
        <v>ICIAGEC052027</v>
      </c>
      <c r="G1314" t="s">
        <v>1943</v>
      </c>
      <c r="H1314" t="s">
        <v>1519</v>
      </c>
      <c r="I1314" s="38" t="str">
        <f>VLOOKUP(J1314,Planilha2!B:C,2,0)</f>
        <v>EC05</v>
      </c>
      <c r="J1314" s="80" t="s">
        <v>403</v>
      </c>
      <c r="K1314" s="88" t="s">
        <v>165</v>
      </c>
      <c r="L1314" s="80" t="s">
        <v>404</v>
      </c>
      <c r="M1314" s="80" t="s">
        <v>164</v>
      </c>
      <c r="N1314" s="80" t="s">
        <v>1529</v>
      </c>
      <c r="O1314" s="71" t="s">
        <v>1533</v>
      </c>
      <c r="P1314" s="69" t="s">
        <v>309</v>
      </c>
      <c r="Q1314" s="71">
        <v>83</v>
      </c>
      <c r="R1314" s="71">
        <v>85</v>
      </c>
      <c r="S1314" s="71">
        <v>90</v>
      </c>
      <c r="T1314" s="71">
        <v>90</v>
      </c>
      <c r="U1314" s="71">
        <v>90</v>
      </c>
      <c r="V1314" s="71">
        <v>95</v>
      </c>
      <c r="W1314" s="71">
        <v>95</v>
      </c>
      <c r="X1314" s="71" t="s">
        <v>142</v>
      </c>
      <c r="Y1314" s="71" t="s">
        <v>172</v>
      </c>
      <c r="Z1314" s="71" t="s">
        <v>1522</v>
      </c>
      <c r="AA1314" s="83" t="s">
        <v>1523</v>
      </c>
      <c r="AB1314" s="71" t="s">
        <v>341</v>
      </c>
      <c r="AC1314" s="71" t="s">
        <v>1955</v>
      </c>
      <c r="AD1314" s="71" t="s">
        <v>1956</v>
      </c>
      <c r="AE1314" s="69" t="s">
        <v>377</v>
      </c>
    </row>
    <row r="1315" spans="1:31" ht="45" hidden="1">
      <c r="A1315" t="str">
        <f t="shared" si="81"/>
        <v>ICIAGEC072022</v>
      </c>
      <c r="B1315" t="str">
        <f t="shared" si="82"/>
        <v>ICIAGEC072023</v>
      </c>
      <c r="C1315" t="str">
        <f t="shared" si="83"/>
        <v>ICIAGEC072024</v>
      </c>
      <c r="D1315" t="str">
        <f t="shared" si="84"/>
        <v>ICIAGEC072025</v>
      </c>
      <c r="E1315" t="str">
        <f t="shared" si="84"/>
        <v>ICIAGEC072026</v>
      </c>
      <c r="F1315" t="str">
        <f t="shared" si="84"/>
        <v>ICIAGEC072027</v>
      </c>
      <c r="G1315" t="s">
        <v>1943</v>
      </c>
      <c r="H1315" t="s">
        <v>1519</v>
      </c>
      <c r="I1315" s="38" t="str">
        <f>VLOOKUP(J1315,Planilha2!B:C,2,0)</f>
        <v>EC07</v>
      </c>
      <c r="J1315" s="87" t="s">
        <v>1534</v>
      </c>
      <c r="K1315" s="88" t="s">
        <v>165</v>
      </c>
      <c r="L1315" s="89" t="s">
        <v>1535</v>
      </c>
      <c r="M1315" s="87" t="s">
        <v>381</v>
      </c>
      <c r="N1315" s="87" t="s">
        <v>1529</v>
      </c>
      <c r="O1315" s="71" t="s">
        <v>1590</v>
      </c>
      <c r="P1315" s="69" t="s">
        <v>44</v>
      </c>
      <c r="Q1315" s="71">
        <v>0</v>
      </c>
      <c r="R1315" s="71">
        <v>0</v>
      </c>
      <c r="S1315" s="71">
        <v>1</v>
      </c>
      <c r="T1315" s="71">
        <v>1</v>
      </c>
      <c r="U1315" s="71">
        <v>2</v>
      </c>
      <c r="V1315" s="71">
        <v>3</v>
      </c>
      <c r="W1315" s="71">
        <v>4</v>
      </c>
      <c r="X1315" s="71" t="s">
        <v>363</v>
      </c>
      <c r="Y1315" s="71" t="s">
        <v>172</v>
      </c>
      <c r="Z1315" s="71" t="s">
        <v>1522</v>
      </c>
      <c r="AA1315" s="83" t="s">
        <v>1523</v>
      </c>
      <c r="AB1315" s="71" t="s">
        <v>144</v>
      </c>
      <c r="AC1315" s="71" t="s">
        <v>1957</v>
      </c>
      <c r="AD1315" s="71" t="s">
        <v>1956</v>
      </c>
      <c r="AE1315" s="69" t="s">
        <v>377</v>
      </c>
    </row>
    <row r="1316" spans="1:31" ht="45" hidden="1">
      <c r="A1316" t="str">
        <f t="shared" si="81"/>
        <v>ICIAGEC332022</v>
      </c>
      <c r="B1316" t="str">
        <f t="shared" si="82"/>
        <v>ICIAGEC332023</v>
      </c>
      <c r="C1316" t="str">
        <f t="shared" si="83"/>
        <v>ICIAGEC332024</v>
      </c>
      <c r="D1316" t="str">
        <f t="shared" si="84"/>
        <v>ICIAGEC332025</v>
      </c>
      <c r="E1316" t="str">
        <f t="shared" si="84"/>
        <v>ICIAGEC332026</v>
      </c>
      <c r="F1316" t="str">
        <f t="shared" si="84"/>
        <v>ICIAGEC332027</v>
      </c>
      <c r="G1316" t="s">
        <v>1943</v>
      </c>
      <c r="H1316" t="s">
        <v>1519</v>
      </c>
      <c r="I1316" s="38" t="str">
        <f>VLOOKUP(J1316,Planilha2!B:C,2,0)</f>
        <v>EC33</v>
      </c>
      <c r="J1316" s="87" t="s">
        <v>527</v>
      </c>
      <c r="K1316" s="88" t="s">
        <v>165</v>
      </c>
      <c r="L1316" s="87" t="s">
        <v>528</v>
      </c>
      <c r="M1316" s="88" t="s">
        <v>164</v>
      </c>
      <c r="N1316" s="87" t="s">
        <v>1529</v>
      </c>
      <c r="O1316" s="71" t="s">
        <v>1843</v>
      </c>
      <c r="P1316" s="69" t="s">
        <v>530</v>
      </c>
      <c r="Q1316" s="71">
        <v>0</v>
      </c>
      <c r="R1316" s="71">
        <v>0</v>
      </c>
      <c r="S1316" s="71">
        <v>0</v>
      </c>
      <c r="T1316" s="71">
        <v>0</v>
      </c>
      <c r="U1316" s="71">
        <v>0</v>
      </c>
      <c r="V1316" s="71">
        <v>0</v>
      </c>
      <c r="W1316" s="71">
        <v>0</v>
      </c>
      <c r="X1316" s="71" t="s">
        <v>363</v>
      </c>
      <c r="Y1316" s="71" t="s">
        <v>172</v>
      </c>
      <c r="Z1316" s="71" t="s">
        <v>639</v>
      </c>
      <c r="AA1316" s="83" t="s">
        <v>1523</v>
      </c>
      <c r="AB1316" s="71" t="s">
        <v>341</v>
      </c>
      <c r="AC1316" s="71" t="s">
        <v>385</v>
      </c>
      <c r="AD1316" s="71" t="s">
        <v>1958</v>
      </c>
      <c r="AE1316" s="69" t="s">
        <v>377</v>
      </c>
    </row>
    <row r="1317" spans="1:31" ht="45" hidden="1">
      <c r="A1317" t="str">
        <f t="shared" si="81"/>
        <v>ICIAGGP012022</v>
      </c>
      <c r="B1317" t="str">
        <f t="shared" si="82"/>
        <v>ICIAGGP012023</v>
      </c>
      <c r="C1317" t="str">
        <f t="shared" si="83"/>
        <v>ICIAGGP012024</v>
      </c>
      <c r="D1317" t="str">
        <f t="shared" si="84"/>
        <v>ICIAGGP012025</v>
      </c>
      <c r="E1317" t="str">
        <f t="shared" si="84"/>
        <v>ICIAGGP012026</v>
      </c>
      <c r="F1317" t="str">
        <f t="shared" si="84"/>
        <v>ICIAGGP012027</v>
      </c>
      <c r="G1317" t="s">
        <v>1943</v>
      </c>
      <c r="H1317" t="s">
        <v>1536</v>
      </c>
      <c r="I1317" s="38" t="str">
        <f>VLOOKUP(J1317,Planilha2!B:C,2,0)</f>
        <v>GP01</v>
      </c>
      <c r="J1317" s="69" t="s">
        <v>552</v>
      </c>
      <c r="K1317" s="69" t="s">
        <v>145</v>
      </c>
      <c r="L1317" s="69" t="s">
        <v>1537</v>
      </c>
      <c r="M1317" s="80" t="s">
        <v>139</v>
      </c>
      <c r="N1317" s="78" t="s">
        <v>558</v>
      </c>
      <c r="O1317" s="71" t="s">
        <v>1538</v>
      </c>
      <c r="P1317" s="69" t="s">
        <v>44</v>
      </c>
      <c r="Q1317" s="71">
        <v>35.54</v>
      </c>
      <c r="R1317" s="71">
        <v>38.840000000000003</v>
      </c>
      <c r="S1317" s="71">
        <v>42.14</v>
      </c>
      <c r="T1317" s="71">
        <v>45.45</v>
      </c>
      <c r="U1317" s="71">
        <v>48.76</v>
      </c>
      <c r="V1317" s="71">
        <v>52.06</v>
      </c>
      <c r="W1317" s="71">
        <v>55.37</v>
      </c>
      <c r="X1317" s="71" t="s">
        <v>171</v>
      </c>
      <c r="Y1317" s="71" t="s">
        <v>172</v>
      </c>
      <c r="Z1317" s="71" t="s">
        <v>1471</v>
      </c>
      <c r="AA1317" s="69" t="s">
        <v>555</v>
      </c>
      <c r="AB1317" s="71" t="s">
        <v>630</v>
      </c>
      <c r="AC1317" s="71" t="s">
        <v>144</v>
      </c>
      <c r="AD1317" s="71" t="s">
        <v>1943</v>
      </c>
      <c r="AE1317" s="69" t="s">
        <v>551</v>
      </c>
    </row>
    <row r="1318" spans="1:31" ht="45" hidden="1">
      <c r="A1318" t="str">
        <f t="shared" si="81"/>
        <v>ICIAGGP022022</v>
      </c>
      <c r="B1318" t="str">
        <f t="shared" si="82"/>
        <v>ICIAGGP022023</v>
      </c>
      <c r="C1318" t="str">
        <f t="shared" si="83"/>
        <v>ICIAGGP022024</v>
      </c>
      <c r="D1318" t="str">
        <f t="shared" si="84"/>
        <v>ICIAGGP022025</v>
      </c>
      <c r="E1318" t="str">
        <f t="shared" si="84"/>
        <v>ICIAGGP022026</v>
      </c>
      <c r="F1318" t="str">
        <f t="shared" si="84"/>
        <v>ICIAGGP022027</v>
      </c>
      <c r="G1318" t="s">
        <v>1943</v>
      </c>
      <c r="H1318" t="s">
        <v>1536</v>
      </c>
      <c r="I1318" s="38" t="str">
        <f>VLOOKUP(J1318,Planilha2!B:C,2,0)</f>
        <v>GP02</v>
      </c>
      <c r="J1318" s="69" t="s">
        <v>560</v>
      </c>
      <c r="K1318" s="69" t="s">
        <v>165</v>
      </c>
      <c r="L1318" s="69" t="s">
        <v>1539</v>
      </c>
      <c r="M1318" s="80" t="s">
        <v>139</v>
      </c>
      <c r="N1318" s="78" t="s">
        <v>558</v>
      </c>
      <c r="O1318" s="71" t="s">
        <v>1591</v>
      </c>
      <c r="P1318" s="69" t="s">
        <v>44</v>
      </c>
      <c r="Q1318" s="71">
        <v>93.39</v>
      </c>
      <c r="R1318" s="71">
        <v>93.39</v>
      </c>
      <c r="S1318" s="71">
        <v>94.21</v>
      </c>
      <c r="T1318" s="71">
        <v>94.21</v>
      </c>
      <c r="U1318" s="71">
        <v>95.04</v>
      </c>
      <c r="V1318" s="71">
        <v>95.04</v>
      </c>
      <c r="W1318" s="71">
        <v>95.86</v>
      </c>
      <c r="X1318" s="71" t="s">
        <v>171</v>
      </c>
      <c r="Y1318" s="71" t="s">
        <v>195</v>
      </c>
      <c r="Z1318" s="71" t="s">
        <v>172</v>
      </c>
      <c r="AA1318" s="69" t="s">
        <v>563</v>
      </c>
      <c r="AB1318" s="71" t="s">
        <v>630</v>
      </c>
      <c r="AC1318" s="71" t="s">
        <v>144</v>
      </c>
      <c r="AD1318" s="71" t="s">
        <v>1943</v>
      </c>
      <c r="AE1318" s="69" t="s">
        <v>551</v>
      </c>
    </row>
    <row r="1319" spans="1:31" ht="45" hidden="1">
      <c r="A1319" t="str">
        <f t="shared" si="81"/>
        <v>ICIAGGP032022</v>
      </c>
      <c r="B1319" t="str">
        <f t="shared" si="82"/>
        <v>ICIAGGP032023</v>
      </c>
      <c r="C1319" t="str">
        <f t="shared" si="83"/>
        <v>ICIAGGP032024</v>
      </c>
      <c r="D1319" t="str">
        <f t="shared" si="84"/>
        <v>ICIAGGP032025</v>
      </c>
      <c r="E1319" t="str">
        <f t="shared" si="84"/>
        <v>ICIAGGP032026</v>
      </c>
      <c r="F1319" t="str">
        <f t="shared" si="84"/>
        <v>ICIAGGP032027</v>
      </c>
      <c r="G1319" t="s">
        <v>1943</v>
      </c>
      <c r="H1319" t="s">
        <v>1536</v>
      </c>
      <c r="I1319" s="38" t="str">
        <f>VLOOKUP(J1319,Planilha2!B:C,2,0)</f>
        <v>GP03</v>
      </c>
      <c r="J1319" s="69" t="s">
        <v>567</v>
      </c>
      <c r="K1319" s="69" t="s">
        <v>145</v>
      </c>
      <c r="L1319" s="69"/>
      <c r="M1319" s="80" t="s">
        <v>139</v>
      </c>
      <c r="N1319" s="78" t="s">
        <v>558</v>
      </c>
      <c r="O1319" s="71" t="s">
        <v>1592</v>
      </c>
      <c r="P1319" s="69" t="s">
        <v>569</v>
      </c>
      <c r="Q1319" s="71">
        <v>77</v>
      </c>
      <c r="R1319" s="71">
        <v>77</v>
      </c>
      <c r="S1319" s="71">
        <v>80</v>
      </c>
      <c r="T1319" s="71">
        <v>80</v>
      </c>
      <c r="U1319" s="71">
        <v>80</v>
      </c>
      <c r="V1319" s="71">
        <v>81</v>
      </c>
      <c r="W1319" s="71">
        <v>81</v>
      </c>
      <c r="X1319" s="71" t="s">
        <v>171</v>
      </c>
      <c r="Y1319" s="71" t="s">
        <v>172</v>
      </c>
      <c r="Z1319" s="71" t="s">
        <v>1471</v>
      </c>
      <c r="AA1319" s="80" t="s">
        <v>570</v>
      </c>
      <c r="AB1319" s="71" t="s">
        <v>630</v>
      </c>
      <c r="AC1319" s="71" t="s">
        <v>144</v>
      </c>
      <c r="AD1319" s="71" t="s">
        <v>1943</v>
      </c>
      <c r="AE1319" s="69" t="s">
        <v>551</v>
      </c>
    </row>
    <row r="1320" spans="1:31" ht="45" hidden="1">
      <c r="A1320" t="str">
        <f t="shared" si="81"/>
        <v>ICIAGGP042022</v>
      </c>
      <c r="B1320" t="str">
        <f t="shared" si="82"/>
        <v>ICIAGGP042023</v>
      </c>
      <c r="C1320" t="str">
        <f t="shared" si="83"/>
        <v>ICIAGGP042024</v>
      </c>
      <c r="D1320" t="str">
        <f t="shared" si="84"/>
        <v>ICIAGGP042025</v>
      </c>
      <c r="E1320" t="str">
        <f t="shared" si="84"/>
        <v>ICIAGGP042026</v>
      </c>
      <c r="F1320" t="str">
        <f t="shared" si="84"/>
        <v>ICIAGGP042027</v>
      </c>
      <c r="G1320" t="s">
        <v>1943</v>
      </c>
      <c r="H1320" t="s">
        <v>1536</v>
      </c>
      <c r="I1320" s="38" t="str">
        <f>VLOOKUP(J1320,Planilha2!B:C,2,0)</f>
        <v>GP04</v>
      </c>
      <c r="J1320" s="69" t="s">
        <v>574</v>
      </c>
      <c r="K1320" s="69" t="s">
        <v>165</v>
      </c>
      <c r="L1320" s="69"/>
      <c r="M1320" s="78" t="s">
        <v>164</v>
      </c>
      <c r="N1320" s="78" t="s">
        <v>558</v>
      </c>
      <c r="O1320" s="71"/>
      <c r="P1320" s="69" t="s">
        <v>44</v>
      </c>
      <c r="Q1320" s="71"/>
      <c r="R1320" s="71"/>
      <c r="S1320" s="71"/>
      <c r="T1320" s="71"/>
      <c r="U1320" s="71"/>
      <c r="V1320" s="71"/>
      <c r="W1320" s="71"/>
      <c r="X1320" s="71"/>
      <c r="Y1320" s="71"/>
      <c r="Z1320" s="71"/>
      <c r="AA1320" s="69" t="s">
        <v>1541</v>
      </c>
      <c r="AB1320" s="71"/>
      <c r="AC1320" s="71" t="s">
        <v>144</v>
      </c>
      <c r="AD1320" s="71" t="s">
        <v>1943</v>
      </c>
      <c r="AE1320" s="69" t="s">
        <v>551</v>
      </c>
    </row>
    <row r="1321" spans="1:31" ht="45" hidden="1">
      <c r="A1321" t="str">
        <f t="shared" si="81"/>
        <v>ICIAGGP052022</v>
      </c>
      <c r="B1321" t="str">
        <f t="shared" si="82"/>
        <v>ICIAGGP052023</v>
      </c>
      <c r="C1321" t="str">
        <f t="shared" si="83"/>
        <v>ICIAGGP052024</v>
      </c>
      <c r="D1321" t="str">
        <f t="shared" si="84"/>
        <v>ICIAGGP052025</v>
      </c>
      <c r="E1321" t="str">
        <f t="shared" si="84"/>
        <v>ICIAGGP052026</v>
      </c>
      <c r="F1321" t="str">
        <f t="shared" si="84"/>
        <v>ICIAGGP052027</v>
      </c>
      <c r="G1321" t="s">
        <v>1943</v>
      </c>
      <c r="H1321" t="s">
        <v>1536</v>
      </c>
      <c r="I1321" s="38" t="str">
        <f>VLOOKUP(J1321,Planilha2!B:C,2,0)</f>
        <v>GP05</v>
      </c>
      <c r="J1321" s="69" t="s">
        <v>577</v>
      </c>
      <c r="K1321" s="69" t="s">
        <v>165</v>
      </c>
      <c r="L1321" s="69"/>
      <c r="M1321" s="78" t="s">
        <v>164</v>
      </c>
      <c r="N1321" s="78" t="s">
        <v>558</v>
      </c>
      <c r="O1321" s="71"/>
      <c r="P1321" s="69" t="s">
        <v>44</v>
      </c>
      <c r="Q1321" s="71"/>
      <c r="R1321" s="71"/>
      <c r="S1321" s="71"/>
      <c r="T1321" s="71"/>
      <c r="U1321" s="71"/>
      <c r="V1321" s="71"/>
      <c r="W1321" s="71"/>
      <c r="X1321" s="71"/>
      <c r="Y1321" s="71"/>
      <c r="Z1321" s="71"/>
      <c r="AA1321" s="69" t="s">
        <v>1542</v>
      </c>
      <c r="AB1321" s="71"/>
      <c r="AC1321" s="71" t="s">
        <v>144</v>
      </c>
      <c r="AD1321" s="71" t="s">
        <v>1943</v>
      </c>
      <c r="AE1321" s="69" t="s">
        <v>551</v>
      </c>
    </row>
    <row r="1322" spans="1:31" ht="45" hidden="1">
      <c r="A1322" t="str">
        <f t="shared" si="81"/>
        <v>ICIAGGP062022</v>
      </c>
      <c r="B1322" t="str">
        <f t="shared" si="82"/>
        <v>ICIAGGP062023</v>
      </c>
      <c r="C1322" t="str">
        <f t="shared" si="83"/>
        <v>ICIAGGP062024</v>
      </c>
      <c r="D1322" t="str">
        <f t="shared" si="84"/>
        <v>ICIAGGP062025</v>
      </c>
      <c r="E1322" t="str">
        <f t="shared" si="84"/>
        <v>ICIAGGP062026</v>
      </c>
      <c r="F1322" t="str">
        <f t="shared" si="84"/>
        <v>ICIAGGP062027</v>
      </c>
      <c r="G1322" t="s">
        <v>1943</v>
      </c>
      <c r="H1322" t="s">
        <v>1536</v>
      </c>
      <c r="I1322" s="38" t="str">
        <f>VLOOKUP(J1322,Planilha2!B:C,2,0)</f>
        <v>GP06</v>
      </c>
      <c r="J1322" s="69" t="s">
        <v>579</v>
      </c>
      <c r="K1322" s="69" t="s">
        <v>165</v>
      </c>
      <c r="L1322" s="69"/>
      <c r="M1322" s="78" t="s">
        <v>164</v>
      </c>
      <c r="N1322" s="78" t="s">
        <v>558</v>
      </c>
      <c r="O1322" s="71" t="s">
        <v>1543</v>
      </c>
      <c r="P1322" s="69" t="s">
        <v>44</v>
      </c>
      <c r="Q1322" s="71">
        <v>2.66</v>
      </c>
      <c r="R1322" s="71">
        <v>5</v>
      </c>
      <c r="S1322" s="71">
        <v>5</v>
      </c>
      <c r="T1322" s="71">
        <v>5</v>
      </c>
      <c r="U1322" s="71">
        <v>5</v>
      </c>
      <c r="V1322" s="71">
        <v>5</v>
      </c>
      <c r="W1322" s="71">
        <v>5</v>
      </c>
      <c r="X1322" s="71" t="s">
        <v>171</v>
      </c>
      <c r="Y1322" s="71" t="s">
        <v>172</v>
      </c>
      <c r="Z1322" s="71" t="s">
        <v>1471</v>
      </c>
      <c r="AA1322" s="69" t="s">
        <v>555</v>
      </c>
      <c r="AB1322" s="71" t="s">
        <v>630</v>
      </c>
      <c r="AC1322" s="71" t="s">
        <v>144</v>
      </c>
      <c r="AD1322" s="71" t="s">
        <v>1943</v>
      </c>
      <c r="AE1322" s="69" t="s">
        <v>551</v>
      </c>
    </row>
    <row r="1323" spans="1:31" ht="45" hidden="1">
      <c r="A1323" t="str">
        <f t="shared" si="81"/>
        <v>ICIAGGP072022</v>
      </c>
      <c r="B1323" t="str">
        <f t="shared" si="82"/>
        <v>ICIAGGP072023</v>
      </c>
      <c r="C1323" t="str">
        <f t="shared" si="83"/>
        <v>ICIAGGP072024</v>
      </c>
      <c r="D1323" t="str">
        <f t="shared" si="84"/>
        <v>ICIAGGP072025</v>
      </c>
      <c r="E1323" t="str">
        <f t="shared" si="84"/>
        <v>ICIAGGP072026</v>
      </c>
      <c r="F1323" t="str">
        <f t="shared" si="84"/>
        <v>ICIAGGP072027</v>
      </c>
      <c r="G1323" t="s">
        <v>1943</v>
      </c>
      <c r="H1323" t="s">
        <v>1536</v>
      </c>
      <c r="I1323" s="38" t="str">
        <f>VLOOKUP(J1323,Planilha2!B:C,2,0)</f>
        <v>GP07</v>
      </c>
      <c r="J1323" s="69" t="s">
        <v>583</v>
      </c>
      <c r="K1323" s="69" t="s">
        <v>165</v>
      </c>
      <c r="L1323" s="69"/>
      <c r="M1323" s="78" t="s">
        <v>164</v>
      </c>
      <c r="N1323" s="78" t="s">
        <v>558</v>
      </c>
      <c r="O1323" s="71" t="s">
        <v>1544</v>
      </c>
      <c r="P1323" s="69" t="s">
        <v>44</v>
      </c>
      <c r="Q1323" s="71">
        <v>2.66</v>
      </c>
      <c r="R1323" s="71">
        <v>3.56</v>
      </c>
      <c r="S1323" s="71">
        <v>3.86</v>
      </c>
      <c r="T1323" s="71">
        <v>4.16</v>
      </c>
      <c r="U1323" s="71">
        <v>4.16</v>
      </c>
      <c r="V1323" s="71">
        <v>4.3600000000000003</v>
      </c>
      <c r="W1323" s="71">
        <v>4.5599999999999996</v>
      </c>
      <c r="X1323" s="71" t="s">
        <v>171</v>
      </c>
      <c r="Y1323" s="71" t="s">
        <v>172</v>
      </c>
      <c r="Z1323" s="71" t="s">
        <v>1471</v>
      </c>
      <c r="AA1323" s="69" t="s">
        <v>555</v>
      </c>
      <c r="AB1323" s="71" t="s">
        <v>630</v>
      </c>
      <c r="AC1323" s="71" t="s">
        <v>144</v>
      </c>
      <c r="AD1323" s="71" t="s">
        <v>1943</v>
      </c>
      <c r="AE1323" s="69" t="s">
        <v>551</v>
      </c>
    </row>
    <row r="1324" spans="1:31" ht="60" hidden="1">
      <c r="A1324" t="str">
        <f t="shared" si="81"/>
        <v>ICIAGI012022</v>
      </c>
      <c r="B1324" t="str">
        <f t="shared" si="82"/>
        <v>ICIAGI012023</v>
      </c>
      <c r="C1324" t="str">
        <f t="shared" si="83"/>
        <v>ICIAGI012024</v>
      </c>
      <c r="D1324" t="str">
        <f t="shared" si="84"/>
        <v>ICIAGI012025</v>
      </c>
      <c r="E1324" t="str">
        <f t="shared" si="84"/>
        <v>ICIAGI012026</v>
      </c>
      <c r="F1324" t="str">
        <f t="shared" si="84"/>
        <v>ICIAGI012027</v>
      </c>
      <c r="G1324" t="s">
        <v>1943</v>
      </c>
      <c r="H1324" t="s">
        <v>1545</v>
      </c>
      <c r="I1324" s="38" t="str">
        <f>VLOOKUP(J1324,Planilha2!B:C,2,0)</f>
        <v>I01</v>
      </c>
      <c r="J1324" s="87" t="s">
        <v>923</v>
      </c>
      <c r="K1324" s="87" t="s">
        <v>145</v>
      </c>
      <c r="L1324" s="87" t="s">
        <v>924</v>
      </c>
      <c r="M1324" s="87" t="s">
        <v>1761</v>
      </c>
      <c r="N1324" s="92" t="s">
        <v>164</v>
      </c>
      <c r="O1324" s="71" t="s">
        <v>1656</v>
      </c>
      <c r="P1324" s="69" t="s">
        <v>749</v>
      </c>
      <c r="Q1324" s="71">
        <v>3</v>
      </c>
      <c r="R1324" s="71">
        <v>0</v>
      </c>
      <c r="S1324" s="71">
        <v>1</v>
      </c>
      <c r="T1324" s="71">
        <v>2</v>
      </c>
      <c r="U1324" s="71">
        <v>3</v>
      </c>
      <c r="V1324" s="71">
        <v>3</v>
      </c>
      <c r="W1324" s="71">
        <v>3</v>
      </c>
      <c r="X1324" s="71" t="s">
        <v>363</v>
      </c>
      <c r="Y1324" s="71" t="s">
        <v>172</v>
      </c>
      <c r="Z1324" s="71"/>
      <c r="AA1324" s="80" t="s">
        <v>1547</v>
      </c>
      <c r="AB1324" s="71" t="s">
        <v>630</v>
      </c>
      <c r="AC1324" s="90" t="s">
        <v>1959</v>
      </c>
      <c r="AD1324" s="71" t="s">
        <v>1960</v>
      </c>
      <c r="AE1324" s="69" t="s">
        <v>922</v>
      </c>
    </row>
    <row r="1325" spans="1:31" ht="60" hidden="1">
      <c r="A1325" t="str">
        <f t="shared" si="81"/>
        <v>ICIAGI022022</v>
      </c>
      <c r="B1325" t="str">
        <f t="shared" si="82"/>
        <v>ICIAGI022023</v>
      </c>
      <c r="C1325" t="str">
        <f t="shared" si="83"/>
        <v>ICIAGI022024</v>
      </c>
      <c r="D1325" t="str">
        <f t="shared" si="84"/>
        <v>ICIAGI022025</v>
      </c>
      <c r="E1325" t="str">
        <f t="shared" si="84"/>
        <v>ICIAGI022026</v>
      </c>
      <c r="F1325" t="str">
        <f t="shared" si="84"/>
        <v>ICIAGI022027</v>
      </c>
      <c r="G1325" t="s">
        <v>1943</v>
      </c>
      <c r="H1325" t="s">
        <v>1545</v>
      </c>
      <c r="I1325" s="38" t="str">
        <f>VLOOKUP(J1325,Planilha2!B:C,2,0)</f>
        <v>I02</v>
      </c>
      <c r="J1325" s="87" t="s">
        <v>931</v>
      </c>
      <c r="K1325" s="87" t="s">
        <v>145</v>
      </c>
      <c r="L1325" s="87" t="s">
        <v>932</v>
      </c>
      <c r="M1325" s="87" t="s">
        <v>1761</v>
      </c>
      <c r="N1325" s="92" t="s">
        <v>164</v>
      </c>
      <c r="O1325" s="71" t="s">
        <v>1548</v>
      </c>
      <c r="P1325" s="69" t="s">
        <v>749</v>
      </c>
      <c r="Q1325" s="71">
        <v>8</v>
      </c>
      <c r="R1325" s="71">
        <v>6</v>
      </c>
      <c r="S1325" s="71">
        <v>8</v>
      </c>
      <c r="T1325" s="71">
        <v>8</v>
      </c>
      <c r="U1325" s="71">
        <v>10</v>
      </c>
      <c r="V1325" s="71">
        <v>10</v>
      </c>
      <c r="W1325" s="71">
        <v>10</v>
      </c>
      <c r="X1325" s="71" t="s">
        <v>363</v>
      </c>
      <c r="Y1325" s="71" t="s">
        <v>172</v>
      </c>
      <c r="Z1325" s="71"/>
      <c r="AA1325" s="80" t="s">
        <v>1547</v>
      </c>
      <c r="AB1325" s="71" t="s">
        <v>630</v>
      </c>
      <c r="AC1325" s="90" t="s">
        <v>1959</v>
      </c>
      <c r="AD1325" s="71" t="s">
        <v>1960</v>
      </c>
      <c r="AE1325" s="69" t="s">
        <v>922</v>
      </c>
    </row>
    <row r="1326" spans="1:31" ht="60" hidden="1">
      <c r="A1326" t="str">
        <f t="shared" si="81"/>
        <v>ICIAGI052022</v>
      </c>
      <c r="B1326" t="str">
        <f t="shared" si="82"/>
        <v>ICIAGI052023</v>
      </c>
      <c r="C1326" t="str">
        <f t="shared" si="83"/>
        <v>ICIAGI052024</v>
      </c>
      <c r="D1326" t="str">
        <f t="shared" si="84"/>
        <v>ICIAGI052025</v>
      </c>
      <c r="E1326" t="str">
        <f t="shared" si="84"/>
        <v>ICIAGI052026</v>
      </c>
      <c r="F1326" t="str">
        <f t="shared" si="84"/>
        <v>ICIAGI052027</v>
      </c>
      <c r="G1326" t="s">
        <v>1943</v>
      </c>
      <c r="H1326" t="s">
        <v>1545</v>
      </c>
      <c r="I1326" s="38" t="str">
        <f>VLOOKUP(J1326,Planilha2!B:C,2,0)</f>
        <v>I05</v>
      </c>
      <c r="J1326" s="87" t="s">
        <v>948</v>
      </c>
      <c r="K1326" s="87" t="s">
        <v>145</v>
      </c>
      <c r="L1326" s="87" t="s">
        <v>949</v>
      </c>
      <c r="M1326" s="87" t="s">
        <v>1761</v>
      </c>
      <c r="N1326" s="92" t="s">
        <v>164</v>
      </c>
      <c r="O1326" s="71" t="s">
        <v>1594</v>
      </c>
      <c r="P1326" s="69" t="s">
        <v>749</v>
      </c>
      <c r="Q1326" s="71">
        <v>0</v>
      </c>
      <c r="R1326" s="71">
        <v>1</v>
      </c>
      <c r="S1326" s="71">
        <v>1</v>
      </c>
      <c r="T1326" s="71">
        <v>1</v>
      </c>
      <c r="U1326" s="71">
        <v>1</v>
      </c>
      <c r="V1326" s="71">
        <v>1</v>
      </c>
      <c r="W1326" s="71">
        <v>1</v>
      </c>
      <c r="X1326" s="71" t="s">
        <v>363</v>
      </c>
      <c r="Y1326" s="71" t="s">
        <v>172</v>
      </c>
      <c r="Z1326" s="71"/>
      <c r="AA1326" s="80" t="s">
        <v>1547</v>
      </c>
      <c r="AB1326" s="71" t="s">
        <v>630</v>
      </c>
      <c r="AC1326" s="90" t="s">
        <v>1959</v>
      </c>
      <c r="AD1326" s="71" t="s">
        <v>1960</v>
      </c>
      <c r="AE1326" s="69" t="s">
        <v>922</v>
      </c>
    </row>
    <row r="1327" spans="1:31" ht="60" hidden="1">
      <c r="A1327" t="str">
        <f t="shared" si="81"/>
        <v>ICIAGI062022</v>
      </c>
      <c r="B1327" t="str">
        <f t="shared" si="82"/>
        <v>ICIAGI062023</v>
      </c>
      <c r="C1327" t="str">
        <f t="shared" si="83"/>
        <v>ICIAGI062024</v>
      </c>
      <c r="D1327" t="str">
        <f t="shared" si="84"/>
        <v>ICIAGI062025</v>
      </c>
      <c r="E1327" t="str">
        <f t="shared" si="84"/>
        <v>ICIAGI062026</v>
      </c>
      <c r="F1327" t="str">
        <f t="shared" si="84"/>
        <v>ICIAGI062027</v>
      </c>
      <c r="G1327" t="s">
        <v>1943</v>
      </c>
      <c r="H1327" t="s">
        <v>1545</v>
      </c>
      <c r="I1327" s="38" t="str">
        <f>VLOOKUP(J1327,Planilha2!B:C,2,0)</f>
        <v>I06</v>
      </c>
      <c r="J1327" s="87" t="s">
        <v>954</v>
      </c>
      <c r="K1327" s="87" t="s">
        <v>145</v>
      </c>
      <c r="L1327" s="87" t="s">
        <v>955</v>
      </c>
      <c r="M1327" s="87" t="s">
        <v>1761</v>
      </c>
      <c r="N1327" s="92" t="s">
        <v>164</v>
      </c>
      <c r="O1327" s="71" t="s">
        <v>1550</v>
      </c>
      <c r="P1327" s="69" t="s">
        <v>749</v>
      </c>
      <c r="Q1327" s="71">
        <v>0</v>
      </c>
      <c r="R1327" s="71">
        <v>0</v>
      </c>
      <c r="S1327" s="71">
        <v>2</v>
      </c>
      <c r="T1327" s="71">
        <v>3</v>
      </c>
      <c r="U1327" s="71">
        <v>4</v>
      </c>
      <c r="V1327" s="71">
        <v>5</v>
      </c>
      <c r="W1327" s="71">
        <v>6</v>
      </c>
      <c r="X1327" s="71" t="s">
        <v>363</v>
      </c>
      <c r="Y1327" s="71" t="s">
        <v>172</v>
      </c>
      <c r="Z1327" s="71"/>
      <c r="AA1327" s="80" t="s">
        <v>1547</v>
      </c>
      <c r="AB1327" s="71" t="s">
        <v>630</v>
      </c>
      <c r="AC1327" s="71" t="s">
        <v>1959</v>
      </c>
      <c r="AD1327" s="71" t="s">
        <v>1960</v>
      </c>
      <c r="AE1327" s="69" t="s">
        <v>922</v>
      </c>
    </row>
    <row r="1328" spans="1:31" ht="60" hidden="1">
      <c r="A1328" t="str">
        <f t="shared" si="81"/>
        <v>ICIAGI072022</v>
      </c>
      <c r="B1328" t="str">
        <f t="shared" si="82"/>
        <v>ICIAGI072023</v>
      </c>
      <c r="C1328" t="str">
        <f t="shared" si="83"/>
        <v>ICIAGI072024</v>
      </c>
      <c r="D1328" t="str">
        <f t="shared" si="84"/>
        <v>ICIAGI072025</v>
      </c>
      <c r="E1328" t="str">
        <f t="shared" si="84"/>
        <v>ICIAGI072026</v>
      </c>
      <c r="F1328" t="str">
        <f t="shared" si="84"/>
        <v>ICIAGI072027</v>
      </c>
      <c r="G1328" t="s">
        <v>1943</v>
      </c>
      <c r="H1328" t="s">
        <v>1545</v>
      </c>
      <c r="I1328" s="38" t="str">
        <f>VLOOKUP(J1328,Planilha2!B:C,2,0)</f>
        <v>I07</v>
      </c>
      <c r="J1328" s="87" t="s">
        <v>958</v>
      </c>
      <c r="K1328" s="87" t="s">
        <v>145</v>
      </c>
      <c r="L1328" s="87" t="s">
        <v>959</v>
      </c>
      <c r="M1328" s="87" t="s">
        <v>1761</v>
      </c>
      <c r="N1328" s="92" t="s">
        <v>164</v>
      </c>
      <c r="O1328" s="71" t="s">
        <v>1552</v>
      </c>
      <c r="P1328" s="69" t="s">
        <v>749</v>
      </c>
      <c r="Q1328" s="71">
        <v>5</v>
      </c>
      <c r="R1328" s="71">
        <v>5</v>
      </c>
      <c r="S1328" s="71">
        <v>6</v>
      </c>
      <c r="T1328" s="71">
        <v>7</v>
      </c>
      <c r="U1328" s="71">
        <v>7</v>
      </c>
      <c r="V1328" s="71">
        <v>9</v>
      </c>
      <c r="W1328" s="71">
        <v>10</v>
      </c>
      <c r="X1328" s="71" t="s">
        <v>363</v>
      </c>
      <c r="Y1328" s="71" t="s">
        <v>172</v>
      </c>
      <c r="Z1328" s="71"/>
      <c r="AA1328" s="80" t="s">
        <v>1547</v>
      </c>
      <c r="AB1328" s="71" t="s">
        <v>630</v>
      </c>
      <c r="AC1328" s="71" t="s">
        <v>1961</v>
      </c>
      <c r="AD1328" s="71" t="s">
        <v>1960</v>
      </c>
      <c r="AE1328" s="69" t="s">
        <v>922</v>
      </c>
    </row>
    <row r="1329" spans="1:31" ht="60" hidden="1">
      <c r="A1329" t="str">
        <f t="shared" si="81"/>
        <v>ICIAGI082022</v>
      </c>
      <c r="B1329" t="str">
        <f t="shared" si="82"/>
        <v>ICIAGI082023</v>
      </c>
      <c r="C1329" t="str">
        <f t="shared" si="83"/>
        <v>ICIAGI082024</v>
      </c>
      <c r="D1329" t="str">
        <f t="shared" si="84"/>
        <v>ICIAGI082025</v>
      </c>
      <c r="E1329" t="str">
        <f t="shared" si="84"/>
        <v>ICIAGI082026</v>
      </c>
      <c r="F1329" t="str">
        <f t="shared" si="84"/>
        <v>ICIAGI082027</v>
      </c>
      <c r="G1329" t="s">
        <v>1943</v>
      </c>
      <c r="H1329" t="s">
        <v>1545</v>
      </c>
      <c r="I1329" s="38" t="str">
        <f>VLOOKUP(J1329,Planilha2!B:C,2,0)</f>
        <v>I08</v>
      </c>
      <c r="J1329" s="87" t="s">
        <v>964</v>
      </c>
      <c r="K1329" s="87" t="s">
        <v>145</v>
      </c>
      <c r="L1329" s="87" t="s">
        <v>965</v>
      </c>
      <c r="M1329" s="87" t="s">
        <v>1761</v>
      </c>
      <c r="N1329" s="92" t="s">
        <v>164</v>
      </c>
      <c r="O1329" s="71" t="s">
        <v>1553</v>
      </c>
      <c r="P1329" s="69" t="s">
        <v>749</v>
      </c>
      <c r="Q1329" s="71">
        <v>2</v>
      </c>
      <c r="R1329" s="71">
        <v>2</v>
      </c>
      <c r="S1329" s="71">
        <v>2</v>
      </c>
      <c r="T1329" s="71">
        <v>3</v>
      </c>
      <c r="U1329" s="71">
        <v>3</v>
      </c>
      <c r="V1329" s="71">
        <v>3</v>
      </c>
      <c r="W1329" s="71">
        <v>3</v>
      </c>
      <c r="X1329" s="71" t="s">
        <v>142</v>
      </c>
      <c r="Y1329" s="71" t="s">
        <v>172</v>
      </c>
      <c r="Z1329" s="71"/>
      <c r="AA1329" s="80" t="s">
        <v>1547</v>
      </c>
      <c r="AB1329" s="71" t="s">
        <v>630</v>
      </c>
      <c r="AC1329" s="71" t="s">
        <v>1961</v>
      </c>
      <c r="AD1329" s="71" t="s">
        <v>1960</v>
      </c>
      <c r="AE1329" s="69" t="s">
        <v>922</v>
      </c>
    </row>
    <row r="1330" spans="1:31" ht="60" hidden="1">
      <c r="A1330" t="str">
        <f t="shared" si="81"/>
        <v>ICIAGI122022</v>
      </c>
      <c r="B1330" t="str">
        <f t="shared" si="82"/>
        <v>ICIAGI122023</v>
      </c>
      <c r="C1330" t="str">
        <f t="shared" si="83"/>
        <v>ICIAGI122024</v>
      </c>
      <c r="D1330" t="str">
        <f t="shared" si="84"/>
        <v>ICIAGI122025</v>
      </c>
      <c r="E1330" t="str">
        <f t="shared" si="84"/>
        <v>ICIAGI122026</v>
      </c>
      <c r="F1330" t="str">
        <f t="shared" si="84"/>
        <v>ICIAGI122027</v>
      </c>
      <c r="G1330" t="s">
        <v>1943</v>
      </c>
      <c r="H1330" t="s">
        <v>1545</v>
      </c>
      <c r="I1330" s="38" t="str">
        <f>VLOOKUP(J1330,Planilha2!B:C,2,0)</f>
        <v>I12</v>
      </c>
      <c r="J1330" s="87" t="s">
        <v>980</v>
      </c>
      <c r="K1330" s="87" t="s">
        <v>145</v>
      </c>
      <c r="L1330" s="87" t="s">
        <v>1554</v>
      </c>
      <c r="M1330" s="87" t="s">
        <v>1764</v>
      </c>
      <c r="N1330" s="92" t="s">
        <v>164</v>
      </c>
      <c r="O1330" s="71" t="s">
        <v>1595</v>
      </c>
      <c r="P1330" s="69" t="s">
        <v>44</v>
      </c>
      <c r="Q1330" s="71"/>
      <c r="R1330" s="71"/>
      <c r="S1330" s="71"/>
      <c r="T1330" s="71"/>
      <c r="U1330" s="71"/>
      <c r="V1330" s="71"/>
      <c r="W1330" s="71"/>
      <c r="X1330" s="71" t="s">
        <v>363</v>
      </c>
      <c r="Y1330" s="71" t="s">
        <v>172</v>
      </c>
      <c r="Z1330" s="71"/>
      <c r="AA1330" s="80" t="s">
        <v>1547</v>
      </c>
      <c r="AB1330" s="71" t="s">
        <v>630</v>
      </c>
      <c r="AC1330" s="71" t="s">
        <v>1961</v>
      </c>
      <c r="AD1330" s="71" t="s">
        <v>1960</v>
      </c>
      <c r="AE1330" s="69" t="s">
        <v>922</v>
      </c>
    </row>
    <row r="1331" spans="1:31" ht="60" hidden="1">
      <c r="A1331" t="str">
        <f t="shared" si="81"/>
        <v>ICIAGI132022</v>
      </c>
      <c r="B1331" t="str">
        <f t="shared" si="82"/>
        <v>ICIAGI132023</v>
      </c>
      <c r="C1331" t="str">
        <f t="shared" si="83"/>
        <v>ICIAGI132024</v>
      </c>
      <c r="D1331" t="str">
        <f t="shared" si="84"/>
        <v>ICIAGI132025</v>
      </c>
      <c r="E1331" t="str">
        <f t="shared" si="84"/>
        <v>ICIAGI132026</v>
      </c>
      <c r="F1331" t="str">
        <f t="shared" si="84"/>
        <v>ICIAGI132027</v>
      </c>
      <c r="G1331" t="s">
        <v>1943</v>
      </c>
      <c r="H1331" t="s">
        <v>1545</v>
      </c>
      <c r="I1331" s="38" t="str">
        <f>VLOOKUP(J1331,Planilha2!B:C,2,0)</f>
        <v>I13</v>
      </c>
      <c r="J1331" s="87" t="s">
        <v>985</v>
      </c>
      <c r="K1331" s="87" t="s">
        <v>145</v>
      </c>
      <c r="L1331" s="87" t="s">
        <v>986</v>
      </c>
      <c r="M1331" s="87" t="s">
        <v>1761</v>
      </c>
      <c r="N1331" s="87" t="s">
        <v>1021</v>
      </c>
      <c r="O1331" s="71" t="s">
        <v>1661</v>
      </c>
      <c r="P1331" s="69" t="s">
        <v>44</v>
      </c>
      <c r="Q1331" s="71"/>
      <c r="R1331" s="71"/>
      <c r="S1331" s="71"/>
      <c r="T1331" s="71"/>
      <c r="U1331" s="71"/>
      <c r="V1331" s="71"/>
      <c r="W1331" s="71"/>
      <c r="X1331" s="71" t="s">
        <v>363</v>
      </c>
      <c r="Y1331" s="71" t="s">
        <v>172</v>
      </c>
      <c r="Z1331" s="71"/>
      <c r="AA1331" s="80" t="s">
        <v>1547</v>
      </c>
      <c r="AB1331" s="71" t="s">
        <v>630</v>
      </c>
      <c r="AC1331" s="71" t="s">
        <v>1961</v>
      </c>
      <c r="AD1331" s="71" t="s">
        <v>1960</v>
      </c>
      <c r="AE1331" s="69" t="s">
        <v>922</v>
      </c>
    </row>
    <row r="1332" spans="1:31" ht="45" hidden="1">
      <c r="A1332" t="str">
        <f t="shared" si="81"/>
        <v>IERIG072022</v>
      </c>
      <c r="B1332" t="str">
        <f t="shared" si="82"/>
        <v>IERIG072023</v>
      </c>
      <c r="C1332" t="str">
        <f t="shared" si="83"/>
        <v>IERIG072024</v>
      </c>
      <c r="D1332" t="str">
        <f t="shared" si="84"/>
        <v>IERIG072025</v>
      </c>
      <c r="E1332" t="str">
        <f t="shared" si="84"/>
        <v>IERIG072026</v>
      </c>
      <c r="F1332" t="str">
        <f t="shared" si="84"/>
        <v>IERIG072027</v>
      </c>
      <c r="G1332" t="s">
        <v>1962</v>
      </c>
      <c r="H1332" t="s">
        <v>1429</v>
      </c>
      <c r="I1332" s="38" t="str">
        <f>VLOOKUP(J1332,Planilha2!B:C,2,0)</f>
        <v>G07</v>
      </c>
      <c r="J1332" s="175" t="s">
        <v>1430</v>
      </c>
      <c r="K1332" s="175" t="s">
        <v>145</v>
      </c>
      <c r="L1332" s="175" t="s">
        <v>63</v>
      </c>
      <c r="M1332" s="175" t="s">
        <v>715</v>
      </c>
      <c r="N1332" s="175" t="s">
        <v>1431</v>
      </c>
      <c r="O1332" s="175" t="s">
        <v>1432</v>
      </c>
      <c r="P1332" s="175" t="s">
        <v>44</v>
      </c>
      <c r="Q1332" s="176">
        <v>0.16746411483253601</v>
      </c>
      <c r="R1332" s="177">
        <v>0.17033492822966509</v>
      </c>
      <c r="S1332" s="177">
        <v>0.19033492822966508</v>
      </c>
      <c r="T1332" s="177">
        <v>0.20540669856459329</v>
      </c>
      <c r="U1332" s="177">
        <v>0.22545454545454546</v>
      </c>
      <c r="V1332" s="177">
        <v>0.24550239234449761</v>
      </c>
      <c r="W1332" s="177">
        <v>0.25550239234449762</v>
      </c>
      <c r="X1332" s="175" t="s">
        <v>142</v>
      </c>
      <c r="Y1332" s="175" t="s">
        <v>172</v>
      </c>
      <c r="Z1332" s="175"/>
      <c r="AA1332" s="175" t="s">
        <v>382</v>
      </c>
      <c r="AB1332" s="175" t="s">
        <v>144</v>
      </c>
      <c r="AC1332" s="175"/>
      <c r="AD1332" s="175" t="s">
        <v>1963</v>
      </c>
      <c r="AE1332" s="175" t="s">
        <v>40</v>
      </c>
    </row>
    <row r="1333" spans="1:31" ht="60" hidden="1">
      <c r="A1333" t="str">
        <f t="shared" si="81"/>
        <v>IERIG012022</v>
      </c>
      <c r="B1333" t="str">
        <f t="shared" si="82"/>
        <v>IERIG012023</v>
      </c>
      <c r="C1333" t="str">
        <f t="shared" si="83"/>
        <v>IERIG012024</v>
      </c>
      <c r="D1333" t="str">
        <f t="shared" si="84"/>
        <v>IERIG012025</v>
      </c>
      <c r="E1333" t="str">
        <f t="shared" si="84"/>
        <v>IERIG012026</v>
      </c>
      <c r="F1333" t="str">
        <f t="shared" si="84"/>
        <v>IERIG012027</v>
      </c>
      <c r="G1333" t="s">
        <v>1962</v>
      </c>
      <c r="H1333" t="s">
        <v>1429</v>
      </c>
      <c r="I1333" s="38" t="str">
        <f>VLOOKUP(J1333,Planilha2!B:C,2,0)</f>
        <v>G01</v>
      </c>
      <c r="J1333" s="175" t="s">
        <v>41</v>
      </c>
      <c r="K1333" s="175" t="s">
        <v>145</v>
      </c>
      <c r="L1333" s="175" t="s">
        <v>1964</v>
      </c>
      <c r="M1333" s="175" t="s">
        <v>715</v>
      </c>
      <c r="N1333" s="175" t="s">
        <v>1431</v>
      </c>
      <c r="O1333" s="175" t="s">
        <v>1435</v>
      </c>
      <c r="P1333" s="175" t="s">
        <v>44</v>
      </c>
      <c r="Q1333" s="176">
        <v>0.44976076555023897</v>
      </c>
      <c r="R1333" s="177">
        <v>0.45550239234449763</v>
      </c>
      <c r="S1333" s="177">
        <v>0.50555023923444975</v>
      </c>
      <c r="T1333" s="177">
        <v>0.56559808612440177</v>
      </c>
      <c r="U1333" s="177">
        <v>0.61559808612440192</v>
      </c>
      <c r="V1333" s="177">
        <v>0.65066985645933018</v>
      </c>
      <c r="W1333" s="177">
        <v>0.67574162679425831</v>
      </c>
      <c r="X1333" s="175" t="s">
        <v>142</v>
      </c>
      <c r="Y1333" s="175" t="s">
        <v>172</v>
      </c>
      <c r="Z1333" s="175"/>
      <c r="AA1333" s="175" t="s">
        <v>382</v>
      </c>
      <c r="AB1333" s="175" t="s">
        <v>144</v>
      </c>
      <c r="AC1333" s="175"/>
      <c r="AD1333" s="175" t="s">
        <v>1963</v>
      </c>
      <c r="AE1333" s="175" t="s">
        <v>40</v>
      </c>
    </row>
    <row r="1334" spans="1:31" ht="45" hidden="1">
      <c r="A1334" t="str">
        <f t="shared" si="81"/>
        <v>IERIG022022</v>
      </c>
      <c r="B1334" t="str">
        <f t="shared" si="82"/>
        <v>IERIG022023</v>
      </c>
      <c r="C1334" t="str">
        <f t="shared" si="83"/>
        <v>IERIG022024</v>
      </c>
      <c r="D1334" t="str">
        <f t="shared" si="84"/>
        <v>IERIG022025</v>
      </c>
      <c r="E1334" t="str">
        <f t="shared" si="84"/>
        <v>IERIG022026</v>
      </c>
      <c r="F1334" t="str">
        <f t="shared" si="84"/>
        <v>IERIG022027</v>
      </c>
      <c r="G1334" t="s">
        <v>1962</v>
      </c>
      <c r="H1334" t="s">
        <v>1429</v>
      </c>
      <c r="I1334" s="38" t="str">
        <f>VLOOKUP(J1334,Planilha2!B:C,2,0)</f>
        <v>G02</v>
      </c>
      <c r="J1334" s="175" t="s">
        <v>1965</v>
      </c>
      <c r="K1334" s="175" t="s">
        <v>145</v>
      </c>
      <c r="L1334" s="175"/>
      <c r="M1334" s="175" t="s">
        <v>717</v>
      </c>
      <c r="N1334" s="175" t="s">
        <v>1431</v>
      </c>
      <c r="O1334" s="175" t="s">
        <v>1561</v>
      </c>
      <c r="P1334" s="175" t="s">
        <v>44</v>
      </c>
      <c r="Q1334" s="177">
        <v>6.4799999999999996E-2</v>
      </c>
      <c r="R1334" s="177">
        <v>6.8450000000000011E-2</v>
      </c>
      <c r="S1334" s="177">
        <v>6.3450000000000006E-2</v>
      </c>
      <c r="T1334" s="177">
        <v>5.7999999999999996E-2</v>
      </c>
      <c r="U1334" s="177">
        <v>5.3000000000000005E-2</v>
      </c>
      <c r="V1334" s="177">
        <v>4.8000000000000001E-2</v>
      </c>
      <c r="W1334" s="177">
        <v>4.2999999999999997E-2</v>
      </c>
      <c r="X1334" s="175" t="s">
        <v>142</v>
      </c>
      <c r="Y1334" s="175" t="s">
        <v>172</v>
      </c>
      <c r="Z1334" s="175"/>
      <c r="AA1334" s="175" t="s">
        <v>382</v>
      </c>
      <c r="AB1334" s="175" t="s">
        <v>144</v>
      </c>
      <c r="AC1334" s="175"/>
      <c r="AD1334" s="175" t="s">
        <v>1963</v>
      </c>
      <c r="AE1334" s="175" t="s">
        <v>40</v>
      </c>
    </row>
    <row r="1335" spans="1:31" ht="45" hidden="1">
      <c r="A1335" t="str">
        <f t="shared" si="81"/>
        <v>IERIG032022</v>
      </c>
      <c r="B1335" t="str">
        <f t="shared" si="82"/>
        <v>IERIG032023</v>
      </c>
      <c r="C1335" t="str">
        <f t="shared" si="83"/>
        <v>IERIG032024</v>
      </c>
      <c r="D1335" t="str">
        <f t="shared" si="84"/>
        <v>IERIG032025</v>
      </c>
      <c r="E1335" t="str">
        <f t="shared" si="84"/>
        <v>IERIG032026</v>
      </c>
      <c r="F1335" t="str">
        <f t="shared" si="84"/>
        <v>IERIG032027</v>
      </c>
      <c r="G1335" t="s">
        <v>1962</v>
      </c>
      <c r="H1335" t="s">
        <v>1429</v>
      </c>
      <c r="I1335" s="38" t="str">
        <f>VLOOKUP(J1335,Planilha2!B:C,2,0)</f>
        <v>G03</v>
      </c>
      <c r="J1335" s="175" t="s">
        <v>1966</v>
      </c>
      <c r="K1335" s="175" t="s">
        <v>165</v>
      </c>
      <c r="L1335" s="178" t="s">
        <v>1439</v>
      </c>
      <c r="M1335" s="175" t="s">
        <v>717</v>
      </c>
      <c r="N1335" s="175" t="s">
        <v>1431</v>
      </c>
      <c r="O1335" s="175" t="s">
        <v>1563</v>
      </c>
      <c r="P1335" s="175" t="s">
        <v>44</v>
      </c>
      <c r="Q1335" s="177">
        <v>8.4900000000000003E-2</v>
      </c>
      <c r="R1335" s="177">
        <v>6.8450000000000011E-2</v>
      </c>
      <c r="S1335" s="177">
        <v>6.3450000000000006E-2</v>
      </c>
      <c r="T1335" s="177">
        <v>5.7999999999999996E-2</v>
      </c>
      <c r="U1335" s="177">
        <v>5.3000000000000005E-2</v>
      </c>
      <c r="V1335" s="177">
        <v>4.8000000000000001E-2</v>
      </c>
      <c r="W1335" s="177">
        <v>4.2999999999999997E-2</v>
      </c>
      <c r="X1335" s="175" t="s">
        <v>142</v>
      </c>
      <c r="Y1335" s="175" t="s">
        <v>172</v>
      </c>
      <c r="Z1335" s="175"/>
      <c r="AA1335" s="175" t="s">
        <v>382</v>
      </c>
      <c r="AB1335" s="175" t="s">
        <v>144</v>
      </c>
      <c r="AC1335" s="175"/>
      <c r="AD1335" s="175" t="s">
        <v>1963</v>
      </c>
      <c r="AE1335" s="175" t="s">
        <v>40</v>
      </c>
    </row>
    <row r="1336" spans="1:31" ht="45" hidden="1">
      <c r="A1336" t="str">
        <f t="shared" si="81"/>
        <v>IERIG042022</v>
      </c>
      <c r="B1336" t="str">
        <f t="shared" si="82"/>
        <v>IERIG042023</v>
      </c>
      <c r="C1336" t="str">
        <f t="shared" si="83"/>
        <v>IERIG042024</v>
      </c>
      <c r="D1336" t="str">
        <f t="shared" si="84"/>
        <v>IERIG042025</v>
      </c>
      <c r="E1336" t="str">
        <f t="shared" si="84"/>
        <v>IERIG042026</v>
      </c>
      <c r="F1336" t="str">
        <f t="shared" si="84"/>
        <v>IERIG042027</v>
      </c>
      <c r="G1336" t="s">
        <v>1962</v>
      </c>
      <c r="H1336" t="s">
        <v>1429</v>
      </c>
      <c r="I1336" s="38" t="str">
        <f>VLOOKUP(J1336,Planilha2!B:C,2,0)</f>
        <v>G04</v>
      </c>
      <c r="J1336" s="175" t="s">
        <v>1967</v>
      </c>
      <c r="K1336" s="175" t="s">
        <v>145</v>
      </c>
      <c r="L1336" s="175"/>
      <c r="M1336" s="175" t="s">
        <v>717</v>
      </c>
      <c r="N1336" s="175" t="s">
        <v>1431</v>
      </c>
      <c r="O1336" s="175" t="s">
        <v>1566</v>
      </c>
      <c r="P1336" s="175" t="s">
        <v>44</v>
      </c>
      <c r="Q1336" s="177">
        <v>0.76870000000000005</v>
      </c>
      <c r="R1336" s="177">
        <v>0.77864999999999995</v>
      </c>
      <c r="S1336" s="177">
        <v>0.72500000000000009</v>
      </c>
      <c r="T1336" s="177">
        <v>0.64999999999999991</v>
      </c>
      <c r="U1336" s="177">
        <v>0.60000000000000009</v>
      </c>
      <c r="V1336" s="177">
        <v>0.5</v>
      </c>
      <c r="W1336" s="177">
        <v>0.38500000000000001</v>
      </c>
      <c r="X1336" s="175" t="s">
        <v>142</v>
      </c>
      <c r="Y1336" s="175" t="s">
        <v>172</v>
      </c>
      <c r="Z1336" s="175"/>
      <c r="AA1336" s="175" t="s">
        <v>382</v>
      </c>
      <c r="AB1336" s="175" t="s">
        <v>144</v>
      </c>
      <c r="AC1336" s="175"/>
      <c r="AD1336" s="175" t="s">
        <v>1963</v>
      </c>
      <c r="AE1336" s="175" t="s">
        <v>40</v>
      </c>
    </row>
    <row r="1337" spans="1:31" ht="45" hidden="1">
      <c r="A1337" t="str">
        <f t="shared" si="81"/>
        <v>IERIG052022</v>
      </c>
      <c r="B1337" t="str">
        <f t="shared" si="82"/>
        <v>IERIG052023</v>
      </c>
      <c r="C1337" t="str">
        <f t="shared" si="83"/>
        <v>IERIG052024</v>
      </c>
      <c r="D1337" t="str">
        <f t="shared" si="84"/>
        <v>IERIG052025</v>
      </c>
      <c r="E1337" t="str">
        <f t="shared" si="84"/>
        <v>IERIG052026</v>
      </c>
      <c r="F1337" t="str">
        <f t="shared" si="84"/>
        <v>IERIG052027</v>
      </c>
      <c r="G1337" t="s">
        <v>1962</v>
      </c>
      <c r="H1337" t="s">
        <v>1429</v>
      </c>
      <c r="I1337" s="38" t="str">
        <f>VLOOKUP(J1337,Planilha2!B:C,2,0)</f>
        <v>G05</v>
      </c>
      <c r="J1337" s="175" t="s">
        <v>1968</v>
      </c>
      <c r="K1337" s="175" t="s">
        <v>165</v>
      </c>
      <c r="L1337" s="178" t="s">
        <v>1439</v>
      </c>
      <c r="M1337" s="175" t="s">
        <v>717</v>
      </c>
      <c r="N1337" s="175" t="s">
        <v>1431</v>
      </c>
      <c r="O1337" s="175" t="s">
        <v>1447</v>
      </c>
      <c r="P1337" s="175" t="s">
        <v>44</v>
      </c>
      <c r="Q1337" s="177">
        <v>0.83330000000000004</v>
      </c>
      <c r="R1337" s="177">
        <v>0.77864999999999995</v>
      </c>
      <c r="S1337" s="177">
        <v>0.72500000000000009</v>
      </c>
      <c r="T1337" s="177">
        <v>0.64999999999999991</v>
      </c>
      <c r="U1337" s="177">
        <v>0.60000000000000009</v>
      </c>
      <c r="V1337" s="177">
        <v>0.5</v>
      </c>
      <c r="W1337" s="177">
        <v>0.38500000000000001</v>
      </c>
      <c r="X1337" s="175" t="s">
        <v>142</v>
      </c>
      <c r="Y1337" s="175" t="s">
        <v>172</v>
      </c>
      <c r="Z1337" s="175"/>
      <c r="AA1337" s="175" t="s">
        <v>382</v>
      </c>
      <c r="AB1337" s="175" t="s">
        <v>144</v>
      </c>
      <c r="AC1337" s="175"/>
      <c r="AD1337" s="175" t="s">
        <v>1963</v>
      </c>
      <c r="AE1337" s="175" t="s">
        <v>40</v>
      </c>
    </row>
    <row r="1338" spans="1:31" ht="45" hidden="1">
      <c r="A1338" t="str">
        <f t="shared" si="81"/>
        <v>IERIExcluído2022</v>
      </c>
      <c r="B1338" t="str">
        <f t="shared" si="82"/>
        <v>IERIExcluído2023</v>
      </c>
      <c r="C1338" t="str">
        <f t="shared" si="83"/>
        <v>IERIExcluído2024</v>
      </c>
      <c r="D1338" t="str">
        <f t="shared" si="84"/>
        <v>IERIExcluído2025</v>
      </c>
      <c r="E1338" t="str">
        <f t="shared" si="84"/>
        <v>IERIExcluído2026</v>
      </c>
      <c r="F1338" t="str">
        <f t="shared" si="84"/>
        <v>IERIExcluído2027</v>
      </c>
      <c r="G1338" t="s">
        <v>1962</v>
      </c>
      <c r="H1338" t="s">
        <v>1429</v>
      </c>
      <c r="I1338" s="38" t="str">
        <f>VLOOKUP(J1338,Planilha2!B:C,2,0)</f>
        <v>Excluído</v>
      </c>
      <c r="J1338" s="175" t="s">
        <v>1449</v>
      </c>
      <c r="K1338" s="175" t="s">
        <v>165</v>
      </c>
      <c r="L1338" s="175" t="s">
        <v>1450</v>
      </c>
      <c r="M1338" s="175" t="s">
        <v>1451</v>
      </c>
      <c r="N1338" s="175" t="s">
        <v>1452</v>
      </c>
      <c r="O1338" s="175" t="s">
        <v>1453</v>
      </c>
      <c r="P1338" s="175" t="s">
        <v>44</v>
      </c>
      <c r="Q1338" s="176">
        <v>0</v>
      </c>
      <c r="R1338" s="177">
        <v>0</v>
      </c>
      <c r="S1338" s="177">
        <v>0</v>
      </c>
      <c r="T1338" s="177">
        <v>0</v>
      </c>
      <c r="U1338" s="177">
        <v>0</v>
      </c>
      <c r="V1338" s="177">
        <v>0</v>
      </c>
      <c r="W1338" s="177">
        <v>0</v>
      </c>
      <c r="X1338" s="175" t="s">
        <v>363</v>
      </c>
      <c r="Y1338" s="175" t="s">
        <v>172</v>
      </c>
      <c r="Z1338" s="175"/>
      <c r="AA1338" s="175" t="s">
        <v>382</v>
      </c>
      <c r="AB1338" s="175" t="s">
        <v>144</v>
      </c>
      <c r="AC1338" s="175"/>
      <c r="AD1338" s="175" t="s">
        <v>1963</v>
      </c>
      <c r="AE1338" s="175" t="s">
        <v>40</v>
      </c>
    </row>
    <row r="1339" spans="1:31" ht="45" hidden="1">
      <c r="A1339" t="str">
        <f t="shared" si="81"/>
        <v>IERIG062022</v>
      </c>
      <c r="B1339" t="str">
        <f t="shared" si="82"/>
        <v>IERIG062023</v>
      </c>
      <c r="C1339" t="str">
        <f t="shared" si="83"/>
        <v>IERIG062024</v>
      </c>
      <c r="D1339" t="str">
        <f t="shared" si="84"/>
        <v>IERIG062025</v>
      </c>
      <c r="E1339" t="str">
        <f t="shared" si="84"/>
        <v>IERIG062026</v>
      </c>
      <c r="F1339" t="str">
        <f t="shared" si="84"/>
        <v>IERIG062027</v>
      </c>
      <c r="G1339" t="s">
        <v>1962</v>
      </c>
      <c r="H1339" t="s">
        <v>1429</v>
      </c>
      <c r="I1339" s="38" t="str">
        <f>VLOOKUP(J1339,Planilha2!B:C,2,0)</f>
        <v>G06</v>
      </c>
      <c r="J1339" s="175" t="s">
        <v>58</v>
      </c>
      <c r="K1339" s="175" t="s">
        <v>145</v>
      </c>
      <c r="L1339" s="175" t="s">
        <v>59</v>
      </c>
      <c r="M1339" s="175" t="s">
        <v>164</v>
      </c>
      <c r="N1339" s="175" t="s">
        <v>1431</v>
      </c>
      <c r="O1339" s="175" t="s">
        <v>1570</v>
      </c>
      <c r="P1339" s="175" t="s">
        <v>44</v>
      </c>
      <c r="Q1339" s="177">
        <v>0.22059999999999999</v>
      </c>
      <c r="R1339" s="177">
        <v>0.39829999999999999</v>
      </c>
      <c r="S1339" s="177">
        <v>0.43</v>
      </c>
      <c r="T1339" s="177">
        <v>0.5</v>
      </c>
      <c r="U1339" s="177">
        <v>0.54</v>
      </c>
      <c r="V1339" s="177">
        <v>0.57999999999999996</v>
      </c>
      <c r="W1339" s="177">
        <v>0.6</v>
      </c>
      <c r="X1339" s="175" t="s">
        <v>142</v>
      </c>
      <c r="Y1339" s="175" t="s">
        <v>172</v>
      </c>
      <c r="Z1339" s="175"/>
      <c r="AA1339" s="175" t="s">
        <v>382</v>
      </c>
      <c r="AB1339" s="175" t="s">
        <v>144</v>
      </c>
      <c r="AC1339" s="175"/>
      <c r="AD1339" s="175" t="s">
        <v>1963</v>
      </c>
      <c r="AE1339" s="175" t="s">
        <v>40</v>
      </c>
    </row>
    <row r="1340" spans="1:31" ht="60" hidden="1">
      <c r="A1340" t="str">
        <f t="shared" si="81"/>
        <v>IERIG082022</v>
      </c>
      <c r="B1340" t="str">
        <f t="shared" si="82"/>
        <v>IERIG082023</v>
      </c>
      <c r="C1340" t="str">
        <f t="shared" si="83"/>
        <v>IERIG082024</v>
      </c>
      <c r="D1340" t="str">
        <f t="shared" si="84"/>
        <v>IERIG082025</v>
      </c>
      <c r="E1340" t="str">
        <f t="shared" si="84"/>
        <v>IERIG082026</v>
      </c>
      <c r="F1340" t="str">
        <f t="shared" si="84"/>
        <v>IERIG082027</v>
      </c>
      <c r="G1340" t="s">
        <v>1962</v>
      </c>
      <c r="H1340" t="s">
        <v>1429</v>
      </c>
      <c r="I1340" s="38" t="str">
        <f>VLOOKUP(J1340,Planilha2!B:C,2,0)</f>
        <v>G08</v>
      </c>
      <c r="J1340" s="175" t="s">
        <v>722</v>
      </c>
      <c r="K1340" s="175" t="s">
        <v>145</v>
      </c>
      <c r="L1340" s="175" t="s">
        <v>723</v>
      </c>
      <c r="M1340" s="175" t="s">
        <v>185</v>
      </c>
      <c r="N1340" s="175" t="s">
        <v>1431</v>
      </c>
      <c r="O1340" s="71" t="s">
        <v>1607</v>
      </c>
      <c r="P1340" s="175" t="s">
        <v>44</v>
      </c>
      <c r="Q1340" s="177">
        <v>0.29199999999999998</v>
      </c>
      <c r="R1340" s="177">
        <v>0.3075</v>
      </c>
      <c r="S1340" s="177">
        <v>0.26500000000000001</v>
      </c>
      <c r="T1340" s="177">
        <v>0.245</v>
      </c>
      <c r="U1340" s="177">
        <v>0.22999999999999998</v>
      </c>
      <c r="V1340" s="177">
        <v>0.215</v>
      </c>
      <c r="W1340" s="177">
        <v>0.2</v>
      </c>
      <c r="X1340" s="175" t="s">
        <v>142</v>
      </c>
      <c r="Y1340" s="175" t="s">
        <v>172</v>
      </c>
      <c r="Z1340" s="175"/>
      <c r="AA1340" s="175" t="s">
        <v>382</v>
      </c>
      <c r="AB1340" s="175" t="s">
        <v>144</v>
      </c>
      <c r="AC1340" s="175"/>
      <c r="AD1340" s="175" t="s">
        <v>1963</v>
      </c>
      <c r="AE1340" s="175" t="s">
        <v>40</v>
      </c>
    </row>
    <row r="1341" spans="1:31" ht="45" hidden="1">
      <c r="A1341" t="str">
        <f t="shared" si="81"/>
        <v>IERIG152022</v>
      </c>
      <c r="B1341" t="str">
        <f t="shared" si="82"/>
        <v>IERIG152023</v>
      </c>
      <c r="C1341" t="str">
        <f t="shared" si="83"/>
        <v>IERIG152024</v>
      </c>
      <c r="D1341" t="str">
        <f t="shared" si="84"/>
        <v>IERIG152025</v>
      </c>
      <c r="E1341" t="str">
        <f t="shared" si="84"/>
        <v>IERIG152026</v>
      </c>
      <c r="F1341" t="str">
        <f t="shared" si="84"/>
        <v>IERIG152027</v>
      </c>
      <c r="G1341" t="s">
        <v>1962</v>
      </c>
      <c r="H1341" t="s">
        <v>1429</v>
      </c>
      <c r="I1341" s="38" t="str">
        <f>VLOOKUP(J1341,Planilha2!B:C,2,0)</f>
        <v>G15</v>
      </c>
      <c r="J1341" s="175" t="s">
        <v>743</v>
      </c>
      <c r="K1341" s="175" t="s">
        <v>145</v>
      </c>
      <c r="L1341" s="175" t="s">
        <v>744</v>
      </c>
      <c r="M1341" s="175" t="s">
        <v>164</v>
      </c>
      <c r="N1341" s="175" t="s">
        <v>1431</v>
      </c>
      <c r="O1341" s="175" t="s">
        <v>1854</v>
      </c>
      <c r="P1341" s="175" t="s">
        <v>44</v>
      </c>
      <c r="Q1341" s="175"/>
      <c r="R1341" s="177">
        <v>1</v>
      </c>
      <c r="S1341" s="177">
        <v>0</v>
      </c>
      <c r="T1341" s="177">
        <v>0</v>
      </c>
      <c r="U1341" s="177">
        <v>0</v>
      </c>
      <c r="V1341" s="177">
        <v>0</v>
      </c>
      <c r="W1341" s="177">
        <v>0</v>
      </c>
      <c r="X1341" s="175" t="s">
        <v>171</v>
      </c>
      <c r="Y1341" s="175" t="s">
        <v>172</v>
      </c>
      <c r="Z1341" s="175"/>
      <c r="AA1341" s="175" t="s">
        <v>382</v>
      </c>
      <c r="AB1341" s="175" t="s">
        <v>144</v>
      </c>
      <c r="AC1341" s="175"/>
      <c r="AD1341" s="175" t="s">
        <v>1963</v>
      </c>
      <c r="AE1341" s="175" t="s">
        <v>40</v>
      </c>
    </row>
    <row r="1342" spans="1:31" ht="45" hidden="1">
      <c r="A1342" t="str">
        <f t="shared" si="81"/>
        <v>IERIG162022</v>
      </c>
      <c r="B1342" t="str">
        <f t="shared" si="82"/>
        <v>IERIG162023</v>
      </c>
      <c r="C1342" t="str">
        <f t="shared" si="83"/>
        <v>IERIG162024</v>
      </c>
      <c r="D1342" t="str">
        <f t="shared" si="84"/>
        <v>IERIG162025</v>
      </c>
      <c r="E1342" t="str">
        <f t="shared" si="84"/>
        <v>IERIG162026</v>
      </c>
      <c r="F1342" t="str">
        <f t="shared" si="84"/>
        <v>IERIG162027</v>
      </c>
      <c r="G1342" t="s">
        <v>1962</v>
      </c>
      <c r="H1342" t="s">
        <v>1429</v>
      </c>
      <c r="I1342" s="38" t="str">
        <f>VLOOKUP(J1342,Planilha2!B:C,2,0)</f>
        <v>G16</v>
      </c>
      <c r="J1342" s="175" t="s">
        <v>1457</v>
      </c>
      <c r="K1342" s="175" t="s">
        <v>165</v>
      </c>
      <c r="L1342" s="175" t="s">
        <v>747</v>
      </c>
      <c r="M1342" s="175" t="s">
        <v>164</v>
      </c>
      <c r="N1342" s="175" t="s">
        <v>631</v>
      </c>
      <c r="O1342" s="175" t="s">
        <v>1458</v>
      </c>
      <c r="P1342" s="175" t="s">
        <v>749</v>
      </c>
      <c r="Q1342" s="177">
        <v>1.03E-2</v>
      </c>
      <c r="R1342" s="177">
        <v>0.13585</v>
      </c>
      <c r="S1342" s="177">
        <v>0.13835</v>
      </c>
      <c r="T1342" s="177">
        <v>0.14500000000000002</v>
      </c>
      <c r="U1342" s="177">
        <v>0.15000000000000002</v>
      </c>
      <c r="V1342" s="177">
        <v>0.155</v>
      </c>
      <c r="W1342" s="177">
        <v>0.16</v>
      </c>
      <c r="X1342" s="175" t="s">
        <v>363</v>
      </c>
      <c r="Y1342" s="175" t="s">
        <v>172</v>
      </c>
      <c r="Z1342" s="175"/>
      <c r="AA1342" s="175" t="s">
        <v>382</v>
      </c>
      <c r="AB1342" s="175" t="s">
        <v>144</v>
      </c>
      <c r="AC1342" s="175"/>
      <c r="AD1342" s="175" t="s">
        <v>1963</v>
      </c>
      <c r="AE1342" s="175" t="s">
        <v>40</v>
      </c>
    </row>
    <row r="1343" spans="1:31" ht="45" hidden="1">
      <c r="A1343" t="str">
        <f t="shared" si="81"/>
        <v>IERIG092022</v>
      </c>
      <c r="B1343" t="str">
        <f t="shared" si="82"/>
        <v>IERIG092023</v>
      </c>
      <c r="C1343" t="str">
        <f t="shared" si="83"/>
        <v>IERIG092024</v>
      </c>
      <c r="D1343" t="str">
        <f t="shared" si="84"/>
        <v>IERIG092025</v>
      </c>
      <c r="E1343" t="str">
        <f t="shared" si="84"/>
        <v>IERIG092026</v>
      </c>
      <c r="F1343" t="str">
        <f t="shared" si="84"/>
        <v>IERIG092027</v>
      </c>
      <c r="G1343" t="s">
        <v>1962</v>
      </c>
      <c r="H1343" t="s">
        <v>1429</v>
      </c>
      <c r="I1343" s="38" t="str">
        <f>VLOOKUP(J1343,Planilha2!B:C,2,0)</f>
        <v>G09</v>
      </c>
      <c r="J1343" s="175" t="s">
        <v>66</v>
      </c>
      <c r="K1343" s="175" t="s">
        <v>145</v>
      </c>
      <c r="L1343" s="175" t="s">
        <v>67</v>
      </c>
      <c r="M1343" s="175" t="s">
        <v>164</v>
      </c>
      <c r="N1343" s="175" t="s">
        <v>631</v>
      </c>
      <c r="O1343" s="175" t="s">
        <v>1611</v>
      </c>
      <c r="P1343" s="175" t="s">
        <v>69</v>
      </c>
      <c r="Q1343" s="179">
        <v>4</v>
      </c>
      <c r="R1343" s="180">
        <v>5</v>
      </c>
      <c r="S1343" s="180">
        <v>5</v>
      </c>
      <c r="T1343" s="180">
        <v>5</v>
      </c>
      <c r="U1343" s="180">
        <v>5</v>
      </c>
      <c r="V1343" s="180">
        <v>5</v>
      </c>
      <c r="W1343" s="180">
        <v>5</v>
      </c>
      <c r="X1343" s="175" t="s">
        <v>142</v>
      </c>
      <c r="Y1343" s="175" t="s">
        <v>172</v>
      </c>
      <c r="Z1343" s="175"/>
      <c r="AA1343" s="175" t="s">
        <v>382</v>
      </c>
      <c r="AB1343" s="175" t="s">
        <v>144</v>
      </c>
      <c r="AC1343" s="175"/>
      <c r="AD1343" s="175" t="s">
        <v>1963</v>
      </c>
      <c r="AE1343" s="175" t="s">
        <v>40</v>
      </c>
    </row>
    <row r="1344" spans="1:31" ht="45" hidden="1">
      <c r="A1344" t="str">
        <f t="shared" si="81"/>
        <v>IERIG112022</v>
      </c>
      <c r="B1344" t="str">
        <f t="shared" si="82"/>
        <v>IERIG112023</v>
      </c>
      <c r="C1344" t="str">
        <f t="shared" si="83"/>
        <v>IERIG112024</v>
      </c>
      <c r="D1344" t="str">
        <f t="shared" si="84"/>
        <v>IERIG112025</v>
      </c>
      <c r="E1344" t="str">
        <f t="shared" si="84"/>
        <v>IERIG112026</v>
      </c>
      <c r="F1344" t="str">
        <f t="shared" si="84"/>
        <v>IERIG112027</v>
      </c>
      <c r="G1344" t="s">
        <v>1962</v>
      </c>
      <c r="H1344" t="s">
        <v>1429</v>
      </c>
      <c r="I1344" s="38" t="str">
        <f>VLOOKUP(J1344,Planilha2!B:C,2,0)</f>
        <v>G11</v>
      </c>
      <c r="J1344" s="175" t="s">
        <v>71</v>
      </c>
      <c r="K1344" s="175" t="s">
        <v>145</v>
      </c>
      <c r="L1344" s="175" t="s">
        <v>67</v>
      </c>
      <c r="M1344" s="175" t="s">
        <v>164</v>
      </c>
      <c r="N1344" s="175" t="s">
        <v>631</v>
      </c>
      <c r="O1344" s="175" t="s">
        <v>1612</v>
      </c>
      <c r="P1344" s="175" t="s">
        <v>69</v>
      </c>
      <c r="Q1344" s="179">
        <v>3.5</v>
      </c>
      <c r="R1344" s="180">
        <v>5</v>
      </c>
      <c r="S1344" s="180">
        <v>5</v>
      </c>
      <c r="T1344" s="180">
        <v>5</v>
      </c>
      <c r="U1344" s="180">
        <v>5</v>
      </c>
      <c r="V1344" s="180">
        <v>5</v>
      </c>
      <c r="W1344" s="180">
        <v>5</v>
      </c>
      <c r="X1344" s="175" t="s">
        <v>142</v>
      </c>
      <c r="Y1344" s="175" t="s">
        <v>172</v>
      </c>
      <c r="Z1344" s="175"/>
      <c r="AA1344" s="175" t="s">
        <v>382</v>
      </c>
      <c r="AB1344" s="175" t="s">
        <v>144</v>
      </c>
      <c r="AC1344" s="175"/>
      <c r="AD1344" s="175" t="s">
        <v>1963</v>
      </c>
      <c r="AE1344" s="175" t="s">
        <v>40</v>
      </c>
    </row>
    <row r="1345" spans="1:31" ht="45" hidden="1">
      <c r="A1345" t="str">
        <f t="shared" si="81"/>
        <v>IERIG172022</v>
      </c>
      <c r="B1345" t="str">
        <f t="shared" si="82"/>
        <v>IERIG172023</v>
      </c>
      <c r="C1345" t="str">
        <f t="shared" si="83"/>
        <v>IERIG172024</v>
      </c>
      <c r="D1345" t="str">
        <f t="shared" si="84"/>
        <v>IERIG172025</v>
      </c>
      <c r="E1345" t="str">
        <f t="shared" si="84"/>
        <v>IERIG172026</v>
      </c>
      <c r="F1345" t="str">
        <f t="shared" si="84"/>
        <v>IERIG172027</v>
      </c>
      <c r="G1345" t="s">
        <v>1962</v>
      </c>
      <c r="H1345" t="s">
        <v>1429</v>
      </c>
      <c r="I1345" s="38" t="str">
        <f>VLOOKUP(J1345,Planilha2!B:C,2,0)</f>
        <v>G17</v>
      </c>
      <c r="J1345" s="175" t="s">
        <v>750</v>
      </c>
      <c r="K1345" s="175" t="s">
        <v>165</v>
      </c>
      <c r="L1345" s="175" t="s">
        <v>751</v>
      </c>
      <c r="M1345" s="175" t="s">
        <v>164</v>
      </c>
      <c r="N1345" s="175" t="s">
        <v>1452</v>
      </c>
      <c r="O1345" s="175" t="s">
        <v>1461</v>
      </c>
      <c r="P1345" s="175" t="s">
        <v>44</v>
      </c>
      <c r="Q1345" s="177">
        <v>1.01E-2</v>
      </c>
      <c r="R1345" s="177">
        <v>1.01E-2</v>
      </c>
      <c r="S1345" s="177">
        <v>1.01E-2</v>
      </c>
      <c r="T1345" s="177">
        <v>0.02</v>
      </c>
      <c r="U1345" s="177">
        <v>0.03</v>
      </c>
      <c r="V1345" s="177">
        <v>0.04</v>
      </c>
      <c r="W1345" s="177">
        <v>0.05</v>
      </c>
      <c r="X1345" s="175" t="s">
        <v>363</v>
      </c>
      <c r="Y1345" s="175" t="s">
        <v>172</v>
      </c>
      <c r="Z1345" s="175"/>
      <c r="AA1345" s="175" t="s">
        <v>382</v>
      </c>
      <c r="AB1345" s="175" t="s">
        <v>144</v>
      </c>
      <c r="AC1345" s="175"/>
      <c r="AD1345" s="175" t="s">
        <v>1963</v>
      </c>
      <c r="AE1345" s="175" t="s">
        <v>40</v>
      </c>
    </row>
    <row r="1346" spans="1:31" ht="45">
      <c r="A1346" t="str">
        <f t="shared" si="81"/>
        <v>IERIEC012022</v>
      </c>
      <c r="B1346" t="str">
        <f t="shared" si="82"/>
        <v>IERIEC012023</v>
      </c>
      <c r="C1346" t="str">
        <f t="shared" si="83"/>
        <v>IERIEC012024</v>
      </c>
      <c r="D1346" t="str">
        <f t="shared" si="84"/>
        <v>IERIEC012025</v>
      </c>
      <c r="E1346" t="str">
        <f t="shared" si="84"/>
        <v>IERIEC012026</v>
      </c>
      <c r="F1346" t="str">
        <f t="shared" si="84"/>
        <v>IERIEC012027</v>
      </c>
      <c r="G1346" t="s">
        <v>1962</v>
      </c>
      <c r="H1346" t="s">
        <v>1429</v>
      </c>
      <c r="I1346" s="38" t="str">
        <f>VLOOKUP(J1346,Planilha2!B:C,2,0)</f>
        <v>EC01</v>
      </c>
      <c r="J1346" s="175" t="s">
        <v>378</v>
      </c>
      <c r="K1346" s="175" t="s">
        <v>145</v>
      </c>
      <c r="L1346" s="175" t="s">
        <v>379</v>
      </c>
      <c r="M1346" s="175" t="s">
        <v>381</v>
      </c>
      <c r="N1346" s="175" t="s">
        <v>385</v>
      </c>
      <c r="O1346" s="175" t="s">
        <v>1572</v>
      </c>
      <c r="P1346" s="175" t="s">
        <v>44</v>
      </c>
      <c r="Q1346" s="177">
        <v>0.19209999999999999</v>
      </c>
      <c r="R1346" s="177">
        <v>0.62</v>
      </c>
      <c r="S1346" s="177">
        <v>0.62</v>
      </c>
      <c r="T1346" s="177">
        <v>0.68500000000000005</v>
      </c>
      <c r="U1346" s="177">
        <v>0.72</v>
      </c>
      <c r="V1346" s="177">
        <v>0.77500000000000002</v>
      </c>
      <c r="W1346" s="177">
        <v>0.82499999999999996</v>
      </c>
      <c r="X1346" s="175" t="s">
        <v>142</v>
      </c>
      <c r="Y1346" s="175" t="s">
        <v>172</v>
      </c>
      <c r="Z1346" s="175"/>
      <c r="AA1346" s="175" t="s">
        <v>382</v>
      </c>
      <c r="AB1346" s="175" t="s">
        <v>144</v>
      </c>
      <c r="AC1346" s="175"/>
      <c r="AD1346" s="175" t="s">
        <v>1963</v>
      </c>
      <c r="AE1346" s="175" t="s">
        <v>40</v>
      </c>
    </row>
    <row r="1347" spans="1:31" ht="30" hidden="1">
      <c r="A1347" t="str">
        <f t="shared" si="81"/>
        <v>IERIExcluído2022</v>
      </c>
      <c r="B1347" t="str">
        <f t="shared" si="82"/>
        <v>IERIExcluído2023</v>
      </c>
      <c r="C1347" t="str">
        <f t="shared" si="83"/>
        <v>IERIExcluído2024</v>
      </c>
      <c r="D1347" t="str">
        <f t="shared" si="84"/>
        <v>IERIExcluído2025</v>
      </c>
      <c r="E1347" t="str">
        <f t="shared" si="84"/>
        <v>IERIExcluído2026</v>
      </c>
      <c r="F1347" t="str">
        <f t="shared" si="84"/>
        <v>IERIExcluído2027</v>
      </c>
      <c r="G1347" t="s">
        <v>1962</v>
      </c>
      <c r="H1347" t="s">
        <v>1429</v>
      </c>
      <c r="I1347" s="38" t="str">
        <f>VLOOKUP(J1347,Planilha2!B:C,2,0)</f>
        <v>Excluído</v>
      </c>
      <c r="J1347" s="175" t="s">
        <v>1464</v>
      </c>
      <c r="K1347" s="175" t="s">
        <v>165</v>
      </c>
      <c r="L1347" s="175"/>
      <c r="M1347" s="175" t="s">
        <v>164</v>
      </c>
      <c r="N1347" s="175" t="s">
        <v>1452</v>
      </c>
      <c r="O1347" s="175"/>
      <c r="P1347" s="175" t="s">
        <v>44</v>
      </c>
      <c r="Q1347" s="175"/>
      <c r="R1347" s="177"/>
      <c r="S1347" s="177"/>
      <c r="T1347" s="177"/>
      <c r="U1347" s="177"/>
      <c r="V1347" s="177"/>
      <c r="W1347" s="177"/>
      <c r="X1347" s="175"/>
      <c r="Y1347" s="175"/>
      <c r="Z1347" s="175"/>
      <c r="AA1347" s="175"/>
      <c r="AB1347" s="175"/>
      <c r="AC1347" s="175"/>
      <c r="AD1347" s="175"/>
      <c r="AE1347" s="175"/>
    </row>
    <row r="1348" spans="1:31" ht="60" hidden="1">
      <c r="A1348" t="str">
        <f t="shared" ref="A1348:A1411" si="85">$G1348&amp;$I1348&amp;R$1</f>
        <v>IERIG192022</v>
      </c>
      <c r="B1348" t="str">
        <f t="shared" ref="B1348:B1411" si="86">$G1348&amp;$I1348&amp;S$1</f>
        <v>IERIG192023</v>
      </c>
      <c r="C1348" t="str">
        <f t="shared" ref="C1348:C1411" si="87">$G1348&amp;$I1348&amp;T$1</f>
        <v>IERIG192024</v>
      </c>
      <c r="D1348" t="str">
        <f t="shared" ref="D1348:F1411" si="88">$G1348&amp;$I1348&amp;U$1</f>
        <v>IERIG192025</v>
      </c>
      <c r="E1348" t="str">
        <f t="shared" si="88"/>
        <v>IERIG192026</v>
      </c>
      <c r="F1348" t="str">
        <f t="shared" si="88"/>
        <v>IERIG192027</v>
      </c>
      <c r="G1348" t="s">
        <v>1962</v>
      </c>
      <c r="H1348" t="s">
        <v>1429</v>
      </c>
      <c r="I1348" s="38" t="str">
        <f>VLOOKUP(J1348,Planilha2!B:C,2,0)</f>
        <v>G19</v>
      </c>
      <c r="J1348" s="175" t="s">
        <v>759</v>
      </c>
      <c r="K1348" s="175" t="s">
        <v>165</v>
      </c>
      <c r="L1348" s="175" t="s">
        <v>760</v>
      </c>
      <c r="M1348" s="175" t="s">
        <v>164</v>
      </c>
      <c r="N1348" s="175" t="s">
        <v>1452</v>
      </c>
      <c r="O1348" s="175" t="s">
        <v>1574</v>
      </c>
      <c r="P1348" s="175" t="s">
        <v>44</v>
      </c>
      <c r="Q1348" s="177">
        <v>1</v>
      </c>
      <c r="R1348" s="177">
        <v>1</v>
      </c>
      <c r="S1348" s="177">
        <v>1</v>
      </c>
      <c r="T1348" s="177">
        <v>1</v>
      </c>
      <c r="U1348" s="177">
        <v>1</v>
      </c>
      <c r="V1348" s="177">
        <v>1</v>
      </c>
      <c r="W1348" s="177">
        <v>1</v>
      </c>
      <c r="X1348" s="175" t="s">
        <v>171</v>
      </c>
      <c r="Y1348" s="175" t="s">
        <v>172</v>
      </c>
      <c r="Z1348" s="175"/>
      <c r="AA1348" s="175" t="s">
        <v>382</v>
      </c>
      <c r="AB1348" s="175" t="s">
        <v>144</v>
      </c>
      <c r="AC1348" s="175"/>
      <c r="AD1348" s="175" t="s">
        <v>1963</v>
      </c>
      <c r="AE1348" s="175" t="s">
        <v>40</v>
      </c>
    </row>
    <row r="1349" spans="1:31" ht="45" hidden="1">
      <c r="A1349" t="str">
        <f t="shared" si="85"/>
        <v>IERIG182022</v>
      </c>
      <c r="B1349" t="str">
        <f t="shared" si="86"/>
        <v>IERIG182023</v>
      </c>
      <c r="C1349" t="str">
        <f t="shared" si="87"/>
        <v>IERIG182024</v>
      </c>
      <c r="D1349" t="str">
        <f t="shared" si="88"/>
        <v>IERIG182025</v>
      </c>
      <c r="E1349" t="str">
        <f t="shared" si="88"/>
        <v>IERIG182026</v>
      </c>
      <c r="F1349" t="str">
        <f t="shared" si="88"/>
        <v>IERIG182027</v>
      </c>
      <c r="G1349" t="s">
        <v>1962</v>
      </c>
      <c r="H1349" t="s">
        <v>1429</v>
      </c>
      <c r="I1349" s="38" t="str">
        <f>VLOOKUP(J1349,Planilha2!B:C,2,0)</f>
        <v>G18</v>
      </c>
      <c r="J1349" s="175" t="s">
        <v>755</v>
      </c>
      <c r="K1349" s="175" t="s">
        <v>165</v>
      </c>
      <c r="L1349" s="175" t="s">
        <v>1469</v>
      </c>
      <c r="M1349" s="175" t="s">
        <v>164</v>
      </c>
      <c r="N1349" s="175" t="s">
        <v>1452</v>
      </c>
      <c r="O1349" s="175"/>
      <c r="P1349" s="175" t="s">
        <v>994</v>
      </c>
      <c r="Q1349" s="175"/>
      <c r="R1349" s="177"/>
      <c r="S1349" s="177"/>
      <c r="T1349" s="177"/>
      <c r="U1349" s="177"/>
      <c r="V1349" s="177"/>
      <c r="W1349" s="177"/>
      <c r="X1349" s="175"/>
      <c r="Y1349" s="175"/>
      <c r="Z1349" s="175"/>
      <c r="AA1349" s="175"/>
      <c r="AB1349" s="175"/>
      <c r="AC1349" s="175"/>
      <c r="AD1349" s="175"/>
      <c r="AE1349" s="175"/>
    </row>
    <row r="1350" spans="1:31" ht="45" hidden="1">
      <c r="A1350" t="str">
        <f t="shared" si="85"/>
        <v>IERIG202022</v>
      </c>
      <c r="B1350" t="str">
        <f t="shared" si="86"/>
        <v>IERIG202023</v>
      </c>
      <c r="C1350" t="str">
        <f t="shared" si="87"/>
        <v>IERIG202024</v>
      </c>
      <c r="D1350" t="str">
        <f t="shared" si="88"/>
        <v>IERIG202025</v>
      </c>
      <c r="E1350" t="str">
        <f t="shared" si="88"/>
        <v>IERIG202026</v>
      </c>
      <c r="F1350" t="str">
        <f t="shared" si="88"/>
        <v>IERIG202027</v>
      </c>
      <c r="G1350" t="s">
        <v>1962</v>
      </c>
      <c r="H1350" t="s">
        <v>1429</v>
      </c>
      <c r="I1350" s="38" t="str">
        <f>VLOOKUP(J1350,Planilha2!B:C,2,0)</f>
        <v>G20</v>
      </c>
      <c r="J1350" s="175" t="s">
        <v>762</v>
      </c>
      <c r="K1350" s="175" t="s">
        <v>165</v>
      </c>
      <c r="L1350" s="175" t="s">
        <v>1473</v>
      </c>
      <c r="M1350" s="175" t="s">
        <v>164</v>
      </c>
      <c r="N1350" s="175" t="s">
        <v>1452</v>
      </c>
      <c r="O1350" s="175" t="s">
        <v>1576</v>
      </c>
      <c r="P1350" s="175" t="s">
        <v>994</v>
      </c>
      <c r="Q1350" s="177">
        <v>1</v>
      </c>
      <c r="R1350" s="177">
        <v>1</v>
      </c>
      <c r="S1350" s="177">
        <v>1</v>
      </c>
      <c r="T1350" s="177">
        <v>1</v>
      </c>
      <c r="U1350" s="177">
        <v>1</v>
      </c>
      <c r="V1350" s="177">
        <v>1</v>
      </c>
      <c r="W1350" s="177">
        <v>1</v>
      </c>
      <c r="X1350" s="175" t="s">
        <v>171</v>
      </c>
      <c r="Y1350" s="175" t="s">
        <v>172</v>
      </c>
      <c r="Z1350" s="175"/>
      <c r="AA1350" s="175" t="s">
        <v>382</v>
      </c>
      <c r="AB1350" s="175" t="s">
        <v>144</v>
      </c>
      <c r="AC1350" s="175"/>
      <c r="AD1350" s="175" t="s">
        <v>1963</v>
      </c>
      <c r="AE1350" s="175" t="s">
        <v>40</v>
      </c>
    </row>
    <row r="1351" spans="1:31" ht="45" hidden="1">
      <c r="A1351" t="str">
        <f t="shared" si="85"/>
        <v>IERIPP022022</v>
      </c>
      <c r="B1351" t="str">
        <f t="shared" si="86"/>
        <v>IERIPP022023</v>
      </c>
      <c r="C1351" t="str">
        <f t="shared" si="87"/>
        <v>IERIPP022024</v>
      </c>
      <c r="D1351" t="str">
        <f t="shared" si="88"/>
        <v>IERIPP022025</v>
      </c>
      <c r="E1351" t="str">
        <f t="shared" si="88"/>
        <v>IERIPP022026</v>
      </c>
      <c r="F1351" t="str">
        <f t="shared" si="88"/>
        <v>IERIPP022027</v>
      </c>
      <c r="G1351" t="s">
        <v>1962</v>
      </c>
      <c r="H1351" t="s">
        <v>1476</v>
      </c>
      <c r="I1351" s="38" t="str">
        <f>VLOOKUP(J1351,Planilha2!B:C,2,0)</f>
        <v>PP02</v>
      </c>
      <c r="J1351" s="175" t="s">
        <v>1969</v>
      </c>
      <c r="K1351" s="175" t="s">
        <v>145</v>
      </c>
      <c r="L1351" s="175" t="s">
        <v>1038</v>
      </c>
      <c r="M1351" s="175" t="s">
        <v>1040</v>
      </c>
      <c r="N1351" s="175" t="s">
        <v>1478</v>
      </c>
      <c r="O1351" s="181" t="s">
        <v>1479</v>
      </c>
      <c r="P1351" s="175" t="s">
        <v>69</v>
      </c>
      <c r="Q1351" s="180">
        <v>3.5</v>
      </c>
      <c r="R1351" s="182">
        <v>4.5</v>
      </c>
      <c r="S1351" s="182">
        <v>4.5</v>
      </c>
      <c r="T1351" s="182">
        <v>4.5</v>
      </c>
      <c r="U1351" s="182">
        <v>4.5</v>
      </c>
      <c r="V1351" s="182">
        <v>4.5</v>
      </c>
      <c r="W1351" s="182">
        <v>4.5</v>
      </c>
      <c r="X1351" s="175" t="s">
        <v>142</v>
      </c>
      <c r="Y1351" s="175" t="s">
        <v>172</v>
      </c>
      <c r="Z1351" s="175"/>
      <c r="AA1351" s="175" t="s">
        <v>382</v>
      </c>
      <c r="AB1351" s="175" t="s">
        <v>144</v>
      </c>
      <c r="AC1351" s="175"/>
      <c r="AD1351" s="175" t="s">
        <v>1963</v>
      </c>
      <c r="AE1351" s="175" t="s">
        <v>1030</v>
      </c>
    </row>
    <row r="1352" spans="1:31" ht="45" hidden="1">
      <c r="A1352" t="str">
        <f t="shared" si="85"/>
        <v>IERIPP032022</v>
      </c>
      <c r="B1352" t="str">
        <f t="shared" si="86"/>
        <v>IERIPP032023</v>
      </c>
      <c r="C1352" t="str">
        <f t="shared" si="87"/>
        <v>IERIPP032024</v>
      </c>
      <c r="D1352" t="str">
        <f t="shared" si="88"/>
        <v>IERIPP032025</v>
      </c>
      <c r="E1352" t="str">
        <f t="shared" si="88"/>
        <v>IERIPP032026</v>
      </c>
      <c r="F1352" t="str">
        <f t="shared" si="88"/>
        <v>IERIPP032027</v>
      </c>
      <c r="G1352" t="s">
        <v>1962</v>
      </c>
      <c r="H1352" t="s">
        <v>1476</v>
      </c>
      <c r="I1352" s="38" t="str">
        <f>VLOOKUP(J1352,Planilha2!B:C,2,0)</f>
        <v>PP03</v>
      </c>
      <c r="J1352" s="175" t="s">
        <v>1970</v>
      </c>
      <c r="K1352" s="175" t="s">
        <v>145</v>
      </c>
      <c r="L1352" s="175" t="s">
        <v>1971</v>
      </c>
      <c r="M1352" s="175" t="s">
        <v>139</v>
      </c>
      <c r="N1352" s="175" t="s">
        <v>1478</v>
      </c>
      <c r="O1352" s="181" t="s">
        <v>1484</v>
      </c>
      <c r="P1352" s="175" t="s">
        <v>309</v>
      </c>
      <c r="Q1352" s="183">
        <v>126</v>
      </c>
      <c r="R1352" s="184">
        <v>130</v>
      </c>
      <c r="S1352" s="184">
        <v>130</v>
      </c>
      <c r="T1352" s="184">
        <v>158</v>
      </c>
      <c r="U1352" s="184">
        <v>188</v>
      </c>
      <c r="V1352" s="184">
        <v>198</v>
      </c>
      <c r="W1352" s="184">
        <v>198</v>
      </c>
      <c r="X1352" s="175" t="s">
        <v>142</v>
      </c>
      <c r="Y1352" s="175" t="s">
        <v>172</v>
      </c>
      <c r="Z1352" s="175"/>
      <c r="AA1352" s="175" t="s">
        <v>382</v>
      </c>
      <c r="AB1352" s="175" t="s">
        <v>144</v>
      </c>
      <c r="AC1352" s="175"/>
      <c r="AD1352" s="175" t="s">
        <v>1963</v>
      </c>
      <c r="AE1352" s="175" t="s">
        <v>1030</v>
      </c>
    </row>
    <row r="1353" spans="1:31" ht="45" hidden="1">
      <c r="A1353" t="str">
        <f t="shared" si="85"/>
        <v>IERIPP012022</v>
      </c>
      <c r="B1353" t="str">
        <f t="shared" si="86"/>
        <v>IERIPP012023</v>
      </c>
      <c r="C1353" t="str">
        <f t="shared" si="87"/>
        <v>IERIPP012024</v>
      </c>
      <c r="D1353" t="str">
        <f t="shared" si="88"/>
        <v>IERIPP012025</v>
      </c>
      <c r="E1353" t="str">
        <f t="shared" si="88"/>
        <v>IERIPP012026</v>
      </c>
      <c r="F1353" t="str">
        <f t="shared" si="88"/>
        <v>IERIPP012027</v>
      </c>
      <c r="G1353" t="s">
        <v>1962</v>
      </c>
      <c r="H1353" t="s">
        <v>1476</v>
      </c>
      <c r="I1353" s="38" t="str">
        <f>VLOOKUP(J1353,Planilha2!B:C,2,0)</f>
        <v>PP01</v>
      </c>
      <c r="J1353" s="175" t="s">
        <v>1972</v>
      </c>
      <c r="K1353" s="175" t="s">
        <v>145</v>
      </c>
      <c r="L1353" s="175" t="s">
        <v>1973</v>
      </c>
      <c r="M1353" s="175" t="s">
        <v>139</v>
      </c>
      <c r="N1353" s="175" t="s">
        <v>1036</v>
      </c>
      <c r="O1353" s="181" t="s">
        <v>1488</v>
      </c>
      <c r="P1353" s="175" t="s">
        <v>994</v>
      </c>
      <c r="Q1353" s="183">
        <v>0</v>
      </c>
      <c r="R1353" s="183">
        <v>0</v>
      </c>
      <c r="S1353" s="183">
        <v>0</v>
      </c>
      <c r="T1353" s="183">
        <v>2</v>
      </c>
      <c r="U1353" s="183">
        <v>2</v>
      </c>
      <c r="V1353" s="183">
        <v>2</v>
      </c>
      <c r="W1353" s="183">
        <v>2</v>
      </c>
      <c r="X1353" s="175" t="s">
        <v>142</v>
      </c>
      <c r="Y1353" s="175" t="s">
        <v>172</v>
      </c>
      <c r="Z1353" s="175"/>
      <c r="AA1353" s="175" t="s">
        <v>382</v>
      </c>
      <c r="AB1353" s="175" t="s">
        <v>144</v>
      </c>
      <c r="AC1353" s="175"/>
      <c r="AD1353" s="175" t="s">
        <v>1963</v>
      </c>
      <c r="AE1353" s="175" t="s">
        <v>1030</v>
      </c>
    </row>
    <row r="1354" spans="1:31" ht="45" hidden="1">
      <c r="A1354" t="str">
        <f t="shared" si="85"/>
        <v>IERIExcluído2022</v>
      </c>
      <c r="B1354" t="str">
        <f t="shared" si="86"/>
        <v>IERIExcluído2023</v>
      </c>
      <c r="C1354" t="str">
        <f t="shared" si="87"/>
        <v>IERIExcluído2024</v>
      </c>
      <c r="D1354" t="str">
        <f t="shared" si="88"/>
        <v>IERIExcluído2025</v>
      </c>
      <c r="E1354" t="str">
        <f t="shared" si="88"/>
        <v>IERIExcluído2026</v>
      </c>
      <c r="F1354" t="str">
        <f t="shared" si="88"/>
        <v>IERIExcluído2027</v>
      </c>
      <c r="G1354" t="s">
        <v>1962</v>
      </c>
      <c r="H1354" t="s">
        <v>1476</v>
      </c>
      <c r="I1354" s="38" t="str">
        <f>VLOOKUP(J1354,Planilha2!B:C,2,0)</f>
        <v>Excluído</v>
      </c>
      <c r="J1354" s="175" t="s">
        <v>1489</v>
      </c>
      <c r="K1354" s="175" t="s">
        <v>165</v>
      </c>
      <c r="L1354" s="175" t="s">
        <v>1490</v>
      </c>
      <c r="M1354" s="175" t="s">
        <v>139</v>
      </c>
      <c r="N1354" s="175" t="s">
        <v>1036</v>
      </c>
      <c r="O1354" s="181" t="s">
        <v>1627</v>
      </c>
      <c r="P1354" s="175" t="s">
        <v>1070</v>
      </c>
      <c r="Q1354" s="183">
        <v>0</v>
      </c>
      <c r="R1354" s="183">
        <v>0</v>
      </c>
      <c r="S1354" s="183">
        <v>20</v>
      </c>
      <c r="T1354" s="183">
        <v>40</v>
      </c>
      <c r="U1354" s="183">
        <v>40</v>
      </c>
      <c r="V1354" s="183">
        <v>40</v>
      </c>
      <c r="W1354" s="183">
        <v>40</v>
      </c>
      <c r="X1354" s="175" t="s">
        <v>142</v>
      </c>
      <c r="Y1354" s="175" t="s">
        <v>172</v>
      </c>
      <c r="Z1354" s="175"/>
      <c r="AA1354" s="175" t="s">
        <v>382</v>
      </c>
      <c r="AB1354" s="175" t="s">
        <v>144</v>
      </c>
      <c r="AC1354" s="175"/>
      <c r="AD1354" s="175" t="s">
        <v>1963</v>
      </c>
      <c r="AE1354" s="175" t="s">
        <v>1030</v>
      </c>
    </row>
    <row r="1355" spans="1:31" ht="45" hidden="1">
      <c r="A1355" t="str">
        <f t="shared" si="85"/>
        <v>IERIExcluído2022</v>
      </c>
      <c r="B1355" t="str">
        <f t="shared" si="86"/>
        <v>IERIExcluído2023</v>
      </c>
      <c r="C1355" t="str">
        <f t="shared" si="87"/>
        <v>IERIExcluído2024</v>
      </c>
      <c r="D1355" t="str">
        <f t="shared" si="88"/>
        <v>IERIExcluído2025</v>
      </c>
      <c r="E1355" t="str">
        <f t="shared" si="88"/>
        <v>IERIExcluído2026</v>
      </c>
      <c r="F1355" t="str">
        <f t="shared" si="88"/>
        <v>IERIExcluído2027</v>
      </c>
      <c r="G1355" t="s">
        <v>1962</v>
      </c>
      <c r="H1355" t="s">
        <v>1476</v>
      </c>
      <c r="I1355" s="38" t="str">
        <f>VLOOKUP(J1355,Planilha2!B:C,2,0)</f>
        <v>Excluído</v>
      </c>
      <c r="J1355" s="175" t="s">
        <v>1493</v>
      </c>
      <c r="K1355" s="175" t="s">
        <v>165</v>
      </c>
      <c r="L1355" s="175" t="s">
        <v>1494</v>
      </c>
      <c r="M1355" s="175" t="s">
        <v>139</v>
      </c>
      <c r="N1355" s="175" t="s">
        <v>1036</v>
      </c>
      <c r="O1355" s="181" t="s">
        <v>1630</v>
      </c>
      <c r="P1355" s="175" t="s">
        <v>1070</v>
      </c>
      <c r="Q1355" s="183">
        <v>0</v>
      </c>
      <c r="R1355" s="183">
        <v>0</v>
      </c>
      <c r="S1355" s="183">
        <v>20</v>
      </c>
      <c r="T1355" s="183">
        <v>20</v>
      </c>
      <c r="U1355" s="183">
        <v>20</v>
      </c>
      <c r="V1355" s="183">
        <v>20</v>
      </c>
      <c r="W1355" s="183">
        <v>20</v>
      </c>
      <c r="X1355" s="175" t="s">
        <v>142</v>
      </c>
      <c r="Y1355" s="175" t="s">
        <v>172</v>
      </c>
      <c r="Z1355" s="175"/>
      <c r="AA1355" s="175" t="s">
        <v>382</v>
      </c>
      <c r="AB1355" s="175" t="s">
        <v>144</v>
      </c>
      <c r="AC1355" s="175"/>
      <c r="AD1355" s="175" t="s">
        <v>1963</v>
      </c>
      <c r="AE1355" s="175" t="s">
        <v>1030</v>
      </c>
    </row>
    <row r="1356" spans="1:31" ht="45" hidden="1">
      <c r="A1356" t="str">
        <f t="shared" si="85"/>
        <v>IERIPP042022</v>
      </c>
      <c r="B1356" t="str">
        <f t="shared" si="86"/>
        <v>IERIPP042023</v>
      </c>
      <c r="C1356" t="str">
        <f t="shared" si="87"/>
        <v>IERIPP042024</v>
      </c>
      <c r="D1356" t="str">
        <f t="shared" si="88"/>
        <v>IERIPP042025</v>
      </c>
      <c r="E1356" t="str">
        <f t="shared" si="88"/>
        <v>IERIPP042026</v>
      </c>
      <c r="F1356" t="str">
        <f t="shared" si="88"/>
        <v>IERIPP042027</v>
      </c>
      <c r="G1356" t="s">
        <v>1962</v>
      </c>
      <c r="H1356" t="s">
        <v>1476</v>
      </c>
      <c r="I1356" s="38" t="str">
        <f>VLOOKUP(J1356,Planilha2!B:C,2,0)</f>
        <v>PP04</v>
      </c>
      <c r="J1356" s="175" t="s">
        <v>1495</v>
      </c>
      <c r="K1356" s="175" t="s">
        <v>165</v>
      </c>
      <c r="L1356" s="175" t="s">
        <v>1496</v>
      </c>
      <c r="M1356" s="175" t="s">
        <v>139</v>
      </c>
      <c r="N1356" s="175" t="s">
        <v>1036</v>
      </c>
      <c r="O1356" s="181" t="s">
        <v>1826</v>
      </c>
      <c r="P1356" s="175" t="s">
        <v>44</v>
      </c>
      <c r="Q1356" s="183">
        <v>0</v>
      </c>
      <c r="R1356" s="183">
        <v>0</v>
      </c>
      <c r="S1356" s="183">
        <v>1</v>
      </c>
      <c r="T1356" s="183">
        <v>1</v>
      </c>
      <c r="U1356" s="183">
        <v>1</v>
      </c>
      <c r="V1356" s="183">
        <v>1</v>
      </c>
      <c r="W1356" s="183">
        <v>1</v>
      </c>
      <c r="X1356" s="175" t="s">
        <v>142</v>
      </c>
      <c r="Y1356" s="175" t="s">
        <v>172</v>
      </c>
      <c r="Z1356" s="175"/>
      <c r="AA1356" s="175" t="s">
        <v>382</v>
      </c>
      <c r="AB1356" s="175" t="s">
        <v>144</v>
      </c>
      <c r="AC1356" s="175"/>
      <c r="AD1356" s="175" t="s">
        <v>1963</v>
      </c>
      <c r="AE1356" s="175" t="s">
        <v>1030</v>
      </c>
    </row>
    <row r="1357" spans="1:31" ht="45" hidden="1">
      <c r="A1357" t="str">
        <f t="shared" si="85"/>
        <v>IERI?2022</v>
      </c>
      <c r="B1357" t="str">
        <f t="shared" si="86"/>
        <v>IERI?2023</v>
      </c>
      <c r="C1357" t="str">
        <f t="shared" si="87"/>
        <v>IERI?2024</v>
      </c>
      <c r="D1357" t="str">
        <f t="shared" si="88"/>
        <v>IERI?2025</v>
      </c>
      <c r="E1357" t="str">
        <f t="shared" si="88"/>
        <v>IERI?2026</v>
      </c>
      <c r="F1357" t="str">
        <f t="shared" si="88"/>
        <v>IERI?2027</v>
      </c>
      <c r="G1357" t="s">
        <v>1962</v>
      </c>
      <c r="H1357" t="s">
        <v>1476</v>
      </c>
      <c r="I1357" s="38" t="str">
        <f>VLOOKUP(J1357,Planilha2!B:C,2,0)</f>
        <v>?</v>
      </c>
      <c r="J1357" s="175" t="s">
        <v>1497</v>
      </c>
      <c r="K1357" s="175" t="s">
        <v>165</v>
      </c>
      <c r="L1357" s="175" t="s">
        <v>1498</v>
      </c>
      <c r="M1357" s="175" t="s">
        <v>139</v>
      </c>
      <c r="N1357" s="175" t="s">
        <v>1036</v>
      </c>
      <c r="O1357" s="181"/>
      <c r="P1357" s="175"/>
      <c r="Q1357" s="183"/>
      <c r="R1357" s="183"/>
      <c r="S1357" s="183"/>
      <c r="T1357" s="183"/>
      <c r="U1357" s="183"/>
      <c r="V1357" s="183"/>
      <c r="W1357" s="183"/>
      <c r="X1357" s="175"/>
      <c r="Y1357" s="175" t="s">
        <v>172</v>
      </c>
      <c r="Z1357" s="175"/>
      <c r="AA1357" s="175"/>
      <c r="AB1357" s="175"/>
      <c r="AC1357" s="175"/>
      <c r="AD1357" s="175" t="s">
        <v>1963</v>
      </c>
      <c r="AE1357" s="175" t="s">
        <v>1030</v>
      </c>
    </row>
    <row r="1358" spans="1:31" ht="45" hidden="1">
      <c r="A1358" t="str">
        <f t="shared" si="85"/>
        <v>IERIPP052022</v>
      </c>
      <c r="B1358" t="str">
        <f t="shared" si="86"/>
        <v>IERIPP052023</v>
      </c>
      <c r="C1358" t="str">
        <f t="shared" si="87"/>
        <v>IERIPP052024</v>
      </c>
      <c r="D1358" t="str">
        <f t="shared" si="88"/>
        <v>IERIPP052025</v>
      </c>
      <c r="E1358" t="str">
        <f t="shared" si="88"/>
        <v>IERIPP052026</v>
      </c>
      <c r="F1358" t="str">
        <f t="shared" si="88"/>
        <v>IERIPP052027</v>
      </c>
      <c r="G1358" t="s">
        <v>1962</v>
      </c>
      <c r="H1358" t="s">
        <v>1476</v>
      </c>
      <c r="I1358" s="38" t="str">
        <f>VLOOKUP(J1358,Planilha2!B:C,2,0)</f>
        <v>PP05</v>
      </c>
      <c r="J1358" s="175" t="s">
        <v>1047</v>
      </c>
      <c r="K1358" s="175" t="s">
        <v>165</v>
      </c>
      <c r="L1358" s="175" t="s">
        <v>1048</v>
      </c>
      <c r="M1358" s="175" t="s">
        <v>139</v>
      </c>
      <c r="N1358" s="175" t="s">
        <v>1036</v>
      </c>
      <c r="O1358" s="181"/>
      <c r="P1358" s="175"/>
      <c r="Q1358" s="183"/>
      <c r="R1358" s="183"/>
      <c r="S1358" s="183"/>
      <c r="T1358" s="183"/>
      <c r="U1358" s="183"/>
      <c r="V1358" s="183"/>
      <c r="W1358" s="183"/>
      <c r="X1358" s="175"/>
      <c r="Y1358" s="175" t="s">
        <v>172</v>
      </c>
      <c r="Z1358" s="175"/>
      <c r="AA1358" s="175"/>
      <c r="AB1358" s="175"/>
      <c r="AC1358" s="175"/>
      <c r="AD1358" s="175" t="s">
        <v>1963</v>
      </c>
      <c r="AE1358" s="175" t="s">
        <v>1030</v>
      </c>
    </row>
    <row r="1359" spans="1:31" ht="45" hidden="1">
      <c r="A1359" t="str">
        <f t="shared" si="85"/>
        <v>IERIPP062022</v>
      </c>
      <c r="B1359" t="str">
        <f t="shared" si="86"/>
        <v>IERIPP062023</v>
      </c>
      <c r="C1359" t="str">
        <f t="shared" si="87"/>
        <v>IERIPP062024</v>
      </c>
      <c r="D1359" t="str">
        <f t="shared" si="88"/>
        <v>IERIPP062025</v>
      </c>
      <c r="E1359" t="str">
        <f t="shared" si="88"/>
        <v>IERIPP062026</v>
      </c>
      <c r="F1359" t="str">
        <f t="shared" si="88"/>
        <v>IERIPP062027</v>
      </c>
      <c r="G1359" t="s">
        <v>1962</v>
      </c>
      <c r="H1359" t="s">
        <v>1476</v>
      </c>
      <c r="I1359" s="38" t="str">
        <f>VLOOKUP(J1359,Planilha2!B:C,2,0)</f>
        <v>PP06</v>
      </c>
      <c r="J1359" s="175" t="s">
        <v>1050</v>
      </c>
      <c r="K1359" s="175" t="s">
        <v>165</v>
      </c>
      <c r="L1359" s="175" t="s">
        <v>1499</v>
      </c>
      <c r="M1359" s="175" t="s">
        <v>139</v>
      </c>
      <c r="N1359" s="175" t="s">
        <v>1036</v>
      </c>
      <c r="O1359" s="181"/>
      <c r="P1359" s="175"/>
      <c r="Q1359" s="183"/>
      <c r="R1359" s="183"/>
      <c r="S1359" s="183"/>
      <c r="T1359" s="183"/>
      <c r="U1359" s="183"/>
      <c r="V1359" s="183"/>
      <c r="W1359" s="183"/>
      <c r="X1359" s="175"/>
      <c r="Y1359" s="175" t="s">
        <v>172</v>
      </c>
      <c r="Z1359" s="175"/>
      <c r="AA1359" s="175"/>
      <c r="AB1359" s="175"/>
      <c r="AC1359" s="175"/>
      <c r="AD1359" s="175" t="s">
        <v>1963</v>
      </c>
      <c r="AE1359" s="175" t="s">
        <v>1030</v>
      </c>
    </row>
    <row r="1360" spans="1:31" ht="45" hidden="1">
      <c r="A1360" t="str">
        <f t="shared" si="85"/>
        <v>IERIPP072022</v>
      </c>
      <c r="B1360" t="str">
        <f t="shared" si="86"/>
        <v>IERIPP072023</v>
      </c>
      <c r="C1360" t="str">
        <f t="shared" si="87"/>
        <v>IERIPP072024</v>
      </c>
      <c r="D1360" t="str">
        <f t="shared" si="88"/>
        <v>IERIPP072025</v>
      </c>
      <c r="E1360" t="str">
        <f t="shared" si="88"/>
        <v>IERIPP072026</v>
      </c>
      <c r="F1360" t="str">
        <f t="shared" si="88"/>
        <v>IERIPP072027</v>
      </c>
      <c r="G1360" t="s">
        <v>1962</v>
      </c>
      <c r="H1360" t="s">
        <v>1476</v>
      </c>
      <c r="I1360" s="38" t="str">
        <f>VLOOKUP(J1360,Planilha2!B:C,2,0)</f>
        <v>PP07</v>
      </c>
      <c r="J1360" s="175" t="s">
        <v>1054</v>
      </c>
      <c r="K1360" s="175" t="s">
        <v>165</v>
      </c>
      <c r="L1360" s="175" t="s">
        <v>1055</v>
      </c>
      <c r="M1360" s="175" t="s">
        <v>139</v>
      </c>
      <c r="N1360" s="175" t="s">
        <v>1036</v>
      </c>
      <c r="O1360" s="181"/>
      <c r="P1360" s="175"/>
      <c r="Q1360" s="183"/>
      <c r="R1360" s="183"/>
      <c r="S1360" s="183"/>
      <c r="T1360" s="183"/>
      <c r="U1360" s="183"/>
      <c r="V1360" s="183"/>
      <c r="W1360" s="183"/>
      <c r="X1360" s="175"/>
      <c r="Y1360" s="175" t="s">
        <v>172</v>
      </c>
      <c r="Z1360" s="175"/>
      <c r="AA1360" s="175"/>
      <c r="AB1360" s="175"/>
      <c r="AC1360" s="175"/>
      <c r="AD1360" s="175" t="s">
        <v>1963</v>
      </c>
      <c r="AE1360" s="175" t="s">
        <v>1030</v>
      </c>
    </row>
    <row r="1361" spans="1:31" ht="108.75" hidden="1">
      <c r="A1361" t="str">
        <f t="shared" si="85"/>
        <v>IERIPP082022</v>
      </c>
      <c r="B1361" t="str">
        <f t="shared" si="86"/>
        <v>IERIPP082023</v>
      </c>
      <c r="C1361" t="str">
        <f t="shared" si="87"/>
        <v>IERIPP082024</v>
      </c>
      <c r="D1361" t="str">
        <f t="shared" si="88"/>
        <v>IERIPP082025</v>
      </c>
      <c r="E1361" t="str">
        <f t="shared" si="88"/>
        <v>IERIPP082026</v>
      </c>
      <c r="F1361" t="str">
        <f t="shared" si="88"/>
        <v>IERIPP082027</v>
      </c>
      <c r="G1361" t="s">
        <v>1962</v>
      </c>
      <c r="H1361" t="s">
        <v>1476</v>
      </c>
      <c r="I1361" s="38" t="s">
        <v>112</v>
      </c>
      <c r="J1361" s="175" t="s">
        <v>1974</v>
      </c>
      <c r="K1361" s="175" t="s">
        <v>165</v>
      </c>
      <c r="L1361" s="175" t="s">
        <v>1058</v>
      </c>
      <c r="M1361" s="175" t="s">
        <v>381</v>
      </c>
      <c r="N1361" s="175" t="s">
        <v>1501</v>
      </c>
      <c r="O1361" s="181" t="s">
        <v>1877</v>
      </c>
      <c r="P1361" s="175" t="s">
        <v>44</v>
      </c>
      <c r="Q1361" s="177">
        <v>1</v>
      </c>
      <c r="R1361" s="177">
        <v>1</v>
      </c>
      <c r="S1361" s="177">
        <v>1</v>
      </c>
      <c r="T1361" s="177">
        <v>1</v>
      </c>
      <c r="U1361" s="177">
        <v>1</v>
      </c>
      <c r="V1361" s="177">
        <v>1</v>
      </c>
      <c r="W1361" s="177">
        <v>1</v>
      </c>
      <c r="X1361" s="175" t="s">
        <v>171</v>
      </c>
      <c r="Y1361" s="175" t="s">
        <v>172</v>
      </c>
      <c r="Z1361" s="175"/>
      <c r="AA1361" s="175" t="s">
        <v>382</v>
      </c>
      <c r="AB1361" s="175" t="s">
        <v>144</v>
      </c>
      <c r="AC1361" s="175"/>
      <c r="AD1361" s="175" t="s">
        <v>1963</v>
      </c>
      <c r="AE1361" s="175" t="s">
        <v>1030</v>
      </c>
    </row>
    <row r="1362" spans="1:31" ht="81" hidden="1">
      <c r="A1362" t="str">
        <f t="shared" si="85"/>
        <v>IERIPP092022</v>
      </c>
      <c r="B1362" t="str">
        <f t="shared" si="86"/>
        <v>IERIPP092023</v>
      </c>
      <c r="C1362" t="str">
        <f t="shared" si="87"/>
        <v>IERIPP092024</v>
      </c>
      <c r="D1362" t="str">
        <f t="shared" si="88"/>
        <v>IERIPP092025</v>
      </c>
      <c r="E1362" t="str">
        <f t="shared" si="88"/>
        <v>IERIPP092026</v>
      </c>
      <c r="F1362" t="str">
        <f t="shared" si="88"/>
        <v>IERIPP092027</v>
      </c>
      <c r="G1362" t="s">
        <v>1962</v>
      </c>
      <c r="H1362" t="s">
        <v>1476</v>
      </c>
      <c r="I1362" s="38" t="s">
        <v>113</v>
      </c>
      <c r="J1362" s="175" t="s">
        <v>1975</v>
      </c>
      <c r="K1362" s="175" t="s">
        <v>145</v>
      </c>
      <c r="L1362" s="175" t="s">
        <v>1976</v>
      </c>
      <c r="M1362" s="175" t="s">
        <v>164</v>
      </c>
      <c r="N1362" s="175" t="s">
        <v>1501</v>
      </c>
      <c r="O1362" s="181" t="s">
        <v>1635</v>
      </c>
      <c r="P1362" s="175" t="s">
        <v>44</v>
      </c>
      <c r="Q1362" s="177">
        <v>0.75</v>
      </c>
      <c r="R1362" s="177">
        <v>0.75</v>
      </c>
      <c r="S1362" s="177">
        <v>0.75</v>
      </c>
      <c r="T1362" s="177">
        <v>0.75</v>
      </c>
      <c r="U1362" s="177">
        <v>0.85000000000000009</v>
      </c>
      <c r="V1362" s="177">
        <v>0.85000000000000009</v>
      </c>
      <c r="W1362" s="177">
        <v>0.85000000000000009</v>
      </c>
      <c r="X1362" s="175" t="s">
        <v>142</v>
      </c>
      <c r="Y1362" s="175" t="s">
        <v>172</v>
      </c>
      <c r="Z1362" s="175"/>
      <c r="AA1362" s="175" t="s">
        <v>382</v>
      </c>
      <c r="AB1362" s="175" t="s">
        <v>144</v>
      </c>
      <c r="AC1362" s="175"/>
      <c r="AD1362" s="175" t="s">
        <v>1963</v>
      </c>
      <c r="AE1362" s="175" t="s">
        <v>1030</v>
      </c>
    </row>
    <row r="1363" spans="1:31" ht="45" hidden="1">
      <c r="A1363" t="str">
        <f t="shared" si="85"/>
        <v>IERIPP102022</v>
      </c>
      <c r="B1363" t="str">
        <f t="shared" si="86"/>
        <v>IERIPP102023</v>
      </c>
      <c r="C1363" t="str">
        <f t="shared" si="87"/>
        <v>IERIPP102024</v>
      </c>
      <c r="D1363" t="str">
        <f t="shared" si="88"/>
        <v>IERIPP102025</v>
      </c>
      <c r="E1363" t="str">
        <f t="shared" si="88"/>
        <v>IERIPP102026</v>
      </c>
      <c r="F1363" t="str">
        <f t="shared" si="88"/>
        <v>IERIPP102027</v>
      </c>
      <c r="G1363" t="s">
        <v>1962</v>
      </c>
      <c r="H1363" t="s">
        <v>1476</v>
      </c>
      <c r="I1363" s="38" t="str">
        <f>VLOOKUP(J1363,Planilha2!B:C,2,0)</f>
        <v>PP10</v>
      </c>
      <c r="J1363" s="175" t="s">
        <v>1063</v>
      </c>
      <c r="K1363" s="175" t="s">
        <v>145</v>
      </c>
      <c r="L1363" s="175" t="s">
        <v>1508</v>
      </c>
      <c r="M1363" s="175" t="s">
        <v>164</v>
      </c>
      <c r="N1363" s="175" t="s">
        <v>1501</v>
      </c>
      <c r="O1363" s="181" t="s">
        <v>1509</v>
      </c>
      <c r="P1363" s="175" t="s">
        <v>749</v>
      </c>
      <c r="Q1363" s="177">
        <v>8.3333333333333301E-2</v>
      </c>
      <c r="R1363" s="177">
        <v>8.3333333333333329E-2</v>
      </c>
      <c r="S1363" s="177">
        <v>8.3333333333333329E-2</v>
      </c>
      <c r="T1363" s="177">
        <v>8.3333333333333329E-2</v>
      </c>
      <c r="U1363" s="177">
        <v>0.16666666666666666</v>
      </c>
      <c r="V1363" s="177">
        <v>0.16666666666666666</v>
      </c>
      <c r="W1363" s="177">
        <v>0.16666666666666666</v>
      </c>
      <c r="X1363" s="175" t="s">
        <v>142</v>
      </c>
      <c r="Y1363" s="175" t="s">
        <v>172</v>
      </c>
      <c r="Z1363" s="175"/>
      <c r="AA1363" s="175" t="s">
        <v>382</v>
      </c>
      <c r="AB1363" s="175" t="s">
        <v>144</v>
      </c>
      <c r="AC1363" s="175"/>
      <c r="AD1363" s="175" t="s">
        <v>1963</v>
      </c>
      <c r="AE1363" s="175" t="s">
        <v>1030</v>
      </c>
    </row>
    <row r="1364" spans="1:31" ht="45" hidden="1">
      <c r="A1364" t="str">
        <f t="shared" si="85"/>
        <v>IERIExcluído2022</v>
      </c>
      <c r="B1364" t="str">
        <f t="shared" si="86"/>
        <v>IERIExcluído2023</v>
      </c>
      <c r="C1364" t="str">
        <f t="shared" si="87"/>
        <v>IERIExcluído2024</v>
      </c>
      <c r="D1364" t="str">
        <f t="shared" si="88"/>
        <v>IERIExcluído2025</v>
      </c>
      <c r="E1364" t="str">
        <f t="shared" si="88"/>
        <v>IERIExcluído2026</v>
      </c>
      <c r="F1364" t="str">
        <f t="shared" si="88"/>
        <v>IERIExcluído2027</v>
      </c>
      <c r="G1364" t="s">
        <v>1962</v>
      </c>
      <c r="H1364" t="s">
        <v>1476</v>
      </c>
      <c r="I1364" s="38" t="str">
        <f>VLOOKUP(J1364,Planilha2!B:C,2,0)</f>
        <v>Excluído</v>
      </c>
      <c r="J1364" s="175" t="s">
        <v>1511</v>
      </c>
      <c r="K1364" s="175" t="s">
        <v>165</v>
      </c>
      <c r="L1364" s="175" t="s">
        <v>1512</v>
      </c>
      <c r="M1364" s="175" t="s">
        <v>164</v>
      </c>
      <c r="N1364" s="175" t="s">
        <v>1501</v>
      </c>
      <c r="O1364" s="175" t="s">
        <v>1638</v>
      </c>
      <c r="P1364" s="175" t="s">
        <v>44</v>
      </c>
      <c r="Q1364" s="177">
        <v>0.61777777777777798</v>
      </c>
      <c r="R1364" s="177">
        <v>0.61777777777777776</v>
      </c>
      <c r="S1364" s="177">
        <v>0.61777777777777776</v>
      </c>
      <c r="T1364" s="177">
        <v>0.61777777777777776</v>
      </c>
      <c r="U1364" s="177">
        <v>0.61777777777777776</v>
      </c>
      <c r="V1364" s="177">
        <v>0.61777777777777776</v>
      </c>
      <c r="W1364" s="177">
        <v>0.61777777777777776</v>
      </c>
      <c r="X1364" s="175" t="s">
        <v>142</v>
      </c>
      <c r="Y1364" s="175" t="s">
        <v>172</v>
      </c>
      <c r="Z1364" s="175"/>
      <c r="AA1364" s="175" t="s">
        <v>382</v>
      </c>
      <c r="AB1364" s="175" t="s">
        <v>144</v>
      </c>
      <c r="AC1364" s="175"/>
      <c r="AD1364" s="175" t="s">
        <v>1963</v>
      </c>
      <c r="AE1364" s="175" t="s">
        <v>1030</v>
      </c>
    </row>
    <row r="1365" spans="1:31" ht="45" hidden="1">
      <c r="A1365" t="str">
        <f t="shared" si="85"/>
        <v>IERIExcluído2022</v>
      </c>
      <c r="B1365" t="str">
        <f t="shared" si="86"/>
        <v>IERIExcluído2023</v>
      </c>
      <c r="C1365" t="str">
        <f t="shared" si="87"/>
        <v>IERIExcluído2024</v>
      </c>
      <c r="D1365" t="str">
        <f t="shared" si="88"/>
        <v>IERIExcluído2025</v>
      </c>
      <c r="E1365" t="str">
        <f t="shared" si="88"/>
        <v>IERIExcluído2026</v>
      </c>
      <c r="F1365" t="str">
        <f t="shared" si="88"/>
        <v>IERIExcluído2027</v>
      </c>
      <c r="G1365" t="s">
        <v>1962</v>
      </c>
      <c r="H1365" t="s">
        <v>1476</v>
      </c>
      <c r="I1365" s="38" t="str">
        <f>VLOOKUP(J1365,Planilha2!B:C,2,0)</f>
        <v>Excluído</v>
      </c>
      <c r="J1365" s="175" t="s">
        <v>1067</v>
      </c>
      <c r="K1365" s="175" t="s">
        <v>145</v>
      </c>
      <c r="L1365" s="175" t="s">
        <v>1068</v>
      </c>
      <c r="M1365" s="175" t="s">
        <v>164</v>
      </c>
      <c r="N1365" s="175" t="s">
        <v>1501</v>
      </c>
      <c r="O1365" s="175" t="s">
        <v>1664</v>
      </c>
      <c r="P1365" s="175" t="s">
        <v>1070</v>
      </c>
      <c r="Q1365" s="175">
        <v>72</v>
      </c>
      <c r="R1365" s="175">
        <v>72</v>
      </c>
      <c r="S1365" s="175">
        <v>72</v>
      </c>
      <c r="T1365" s="175">
        <v>72</v>
      </c>
      <c r="U1365" s="175">
        <v>72</v>
      </c>
      <c r="V1365" s="175">
        <v>72</v>
      </c>
      <c r="W1365" s="175">
        <v>72</v>
      </c>
      <c r="X1365" s="175" t="s">
        <v>142</v>
      </c>
      <c r="Y1365" s="175" t="s">
        <v>172</v>
      </c>
      <c r="Z1365" s="175"/>
      <c r="AA1365" s="175" t="s">
        <v>382</v>
      </c>
      <c r="AB1365" s="175" t="s">
        <v>144</v>
      </c>
      <c r="AC1365" s="175"/>
      <c r="AD1365" s="175" t="s">
        <v>1963</v>
      </c>
      <c r="AE1365" s="175" t="s">
        <v>1030</v>
      </c>
    </row>
    <row r="1366" spans="1:31" ht="45" hidden="1">
      <c r="A1366" t="str">
        <f t="shared" si="85"/>
        <v>IERIExcluído2022</v>
      </c>
      <c r="B1366" t="str">
        <f t="shared" si="86"/>
        <v>IERIExcluído2023</v>
      </c>
      <c r="C1366" t="str">
        <f t="shared" si="87"/>
        <v>IERIExcluído2024</v>
      </c>
      <c r="D1366" t="str">
        <f t="shared" si="88"/>
        <v>IERIExcluído2025</v>
      </c>
      <c r="E1366" t="str">
        <f t="shared" si="88"/>
        <v>IERIExcluído2026</v>
      </c>
      <c r="F1366" t="str">
        <f t="shared" si="88"/>
        <v>IERIExcluído2027</v>
      </c>
      <c r="G1366" t="s">
        <v>1962</v>
      </c>
      <c r="H1366" t="s">
        <v>1476</v>
      </c>
      <c r="I1366" s="38" t="str">
        <f>VLOOKUP(J1366,Planilha2!B:C,2,0)</f>
        <v>Excluído</v>
      </c>
      <c r="J1366" s="175" t="s">
        <v>1075</v>
      </c>
      <c r="K1366" s="175" t="s">
        <v>145</v>
      </c>
      <c r="L1366" s="175" t="s">
        <v>1076</v>
      </c>
      <c r="M1366" s="175" t="s">
        <v>164</v>
      </c>
      <c r="N1366" s="175" t="s">
        <v>1501</v>
      </c>
      <c r="O1366" s="175" t="s">
        <v>1514</v>
      </c>
      <c r="P1366" s="175" t="s">
        <v>1070</v>
      </c>
      <c r="Q1366" s="175">
        <v>22</v>
      </c>
      <c r="R1366" s="175">
        <v>22</v>
      </c>
      <c r="S1366" s="175">
        <v>22</v>
      </c>
      <c r="T1366" s="175">
        <v>22</v>
      </c>
      <c r="U1366" s="175">
        <v>22</v>
      </c>
      <c r="V1366" s="175">
        <v>22</v>
      </c>
      <c r="W1366" s="175">
        <v>22</v>
      </c>
      <c r="X1366" s="175" t="s">
        <v>142</v>
      </c>
      <c r="Y1366" s="175" t="s">
        <v>172</v>
      </c>
      <c r="Z1366" s="175"/>
      <c r="AA1366" s="175" t="s">
        <v>382</v>
      </c>
      <c r="AB1366" s="175" t="s">
        <v>144</v>
      </c>
      <c r="AC1366" s="175"/>
      <c r="AD1366" s="175" t="s">
        <v>1963</v>
      </c>
      <c r="AE1366" s="175" t="s">
        <v>1030</v>
      </c>
    </row>
    <row r="1367" spans="1:31" ht="45" hidden="1">
      <c r="A1367" t="str">
        <f t="shared" si="85"/>
        <v>IERIExcluído2022</v>
      </c>
      <c r="B1367" t="str">
        <f t="shared" si="86"/>
        <v>IERIExcluído2023</v>
      </c>
      <c r="C1367" t="str">
        <f t="shared" si="87"/>
        <v>IERIExcluído2024</v>
      </c>
      <c r="D1367" t="str">
        <f t="shared" si="88"/>
        <v>IERIExcluído2025</v>
      </c>
      <c r="E1367" t="str">
        <f t="shared" si="88"/>
        <v>IERIExcluído2026</v>
      </c>
      <c r="F1367" t="str">
        <f t="shared" si="88"/>
        <v>IERIExcluído2027</v>
      </c>
      <c r="G1367" t="s">
        <v>1962</v>
      </c>
      <c r="H1367" t="s">
        <v>1476</v>
      </c>
      <c r="I1367" s="38" t="str">
        <f>VLOOKUP(J1367,Planilha2!B:C,2,0)</f>
        <v>Excluído</v>
      </c>
      <c r="J1367" s="175" t="s">
        <v>1079</v>
      </c>
      <c r="K1367" s="175" t="s">
        <v>145</v>
      </c>
      <c r="L1367" s="175" t="s">
        <v>1080</v>
      </c>
      <c r="M1367" s="175" t="s">
        <v>164</v>
      </c>
      <c r="N1367" s="175" t="s">
        <v>1501</v>
      </c>
      <c r="O1367" s="175" t="s">
        <v>1587</v>
      </c>
      <c r="P1367" s="175" t="s">
        <v>1082</v>
      </c>
      <c r="Q1367" s="175">
        <v>1</v>
      </c>
      <c r="R1367" s="175">
        <v>1</v>
      </c>
      <c r="S1367" s="175">
        <v>2</v>
      </c>
      <c r="T1367" s="175">
        <v>2</v>
      </c>
      <c r="U1367" s="175">
        <v>2</v>
      </c>
      <c r="V1367" s="175">
        <v>2</v>
      </c>
      <c r="W1367" s="175">
        <v>2</v>
      </c>
      <c r="X1367" s="175" t="s">
        <v>142</v>
      </c>
      <c r="Y1367" s="175" t="s">
        <v>172</v>
      </c>
      <c r="Z1367" s="175"/>
      <c r="AA1367" s="175" t="s">
        <v>382</v>
      </c>
      <c r="AB1367" s="175" t="s">
        <v>144</v>
      </c>
      <c r="AC1367" s="175"/>
      <c r="AD1367" s="175" t="s">
        <v>1963</v>
      </c>
      <c r="AE1367" s="175" t="s">
        <v>1030</v>
      </c>
    </row>
    <row r="1368" spans="1:31" ht="45" hidden="1">
      <c r="A1368" t="str">
        <f t="shared" si="85"/>
        <v>IERIExcluído2022</v>
      </c>
      <c r="B1368" t="str">
        <f t="shared" si="86"/>
        <v>IERIExcluído2023</v>
      </c>
      <c r="C1368" t="str">
        <f t="shared" si="87"/>
        <v>IERIExcluído2024</v>
      </c>
      <c r="D1368" t="str">
        <f t="shared" si="88"/>
        <v>IERIExcluído2025</v>
      </c>
      <c r="E1368" t="str">
        <f t="shared" si="88"/>
        <v>IERIExcluído2026</v>
      </c>
      <c r="F1368" t="str">
        <f t="shared" si="88"/>
        <v>IERIExcluído2027</v>
      </c>
      <c r="G1368" t="s">
        <v>1962</v>
      </c>
      <c r="H1368" t="s">
        <v>1476</v>
      </c>
      <c r="I1368" s="38" t="str">
        <f>VLOOKUP(J1368,Planilha2!B:C,2,0)</f>
        <v>Excluído</v>
      </c>
      <c r="J1368" s="175" t="s">
        <v>1085</v>
      </c>
      <c r="K1368" s="175" t="s">
        <v>145</v>
      </c>
      <c r="L1368" s="175" t="s">
        <v>1086</v>
      </c>
      <c r="M1368" s="175" t="s">
        <v>139</v>
      </c>
      <c r="N1368" s="175" t="s">
        <v>1501</v>
      </c>
      <c r="O1368" s="175" t="s">
        <v>1516</v>
      </c>
      <c r="P1368" s="175" t="s">
        <v>1070</v>
      </c>
      <c r="Q1368" s="175">
        <v>4</v>
      </c>
      <c r="R1368" s="175">
        <v>4</v>
      </c>
      <c r="S1368" s="175">
        <v>4</v>
      </c>
      <c r="T1368" s="175">
        <v>6</v>
      </c>
      <c r="U1368" s="175">
        <v>6</v>
      </c>
      <c r="V1368" s="175">
        <v>7</v>
      </c>
      <c r="W1368" s="175">
        <v>8</v>
      </c>
      <c r="X1368" s="175" t="s">
        <v>142</v>
      </c>
      <c r="Y1368" s="175" t="s">
        <v>172</v>
      </c>
      <c r="Z1368" s="175"/>
      <c r="AA1368" s="175" t="s">
        <v>382</v>
      </c>
      <c r="AB1368" s="175" t="s">
        <v>144</v>
      </c>
      <c r="AC1368" s="175"/>
      <c r="AD1368" s="175" t="s">
        <v>1963</v>
      </c>
      <c r="AE1368" s="175" t="s">
        <v>1030</v>
      </c>
    </row>
    <row r="1369" spans="1:31" ht="45" hidden="1">
      <c r="A1369" t="str">
        <f t="shared" si="85"/>
        <v>IERIExcluído2022</v>
      </c>
      <c r="B1369" t="str">
        <f t="shared" si="86"/>
        <v>IERIExcluído2023</v>
      </c>
      <c r="C1369" t="str">
        <f t="shared" si="87"/>
        <v>IERIExcluído2024</v>
      </c>
      <c r="D1369" t="str">
        <f t="shared" si="88"/>
        <v>IERIExcluído2025</v>
      </c>
      <c r="E1369" t="str">
        <f t="shared" si="88"/>
        <v>IERIExcluído2026</v>
      </c>
      <c r="F1369" t="str">
        <f t="shared" si="88"/>
        <v>IERIExcluído2027</v>
      </c>
      <c r="G1369" t="s">
        <v>1962</v>
      </c>
      <c r="H1369" t="s">
        <v>1476</v>
      </c>
      <c r="I1369" s="38" t="str">
        <f>VLOOKUP(J1369,Planilha2!B:C,2,0)</f>
        <v>Excluído</v>
      </c>
      <c r="J1369" s="175" t="s">
        <v>1090</v>
      </c>
      <c r="K1369" s="175" t="s">
        <v>145</v>
      </c>
      <c r="L1369" s="175" t="s">
        <v>1091</v>
      </c>
      <c r="M1369" s="175" t="s">
        <v>139</v>
      </c>
      <c r="N1369" s="175" t="s">
        <v>1501</v>
      </c>
      <c r="O1369" s="175" t="s">
        <v>1777</v>
      </c>
      <c r="P1369" s="175" t="s">
        <v>1070</v>
      </c>
      <c r="Q1369" s="175">
        <v>0</v>
      </c>
      <c r="R1369" s="175">
        <v>0</v>
      </c>
      <c r="S1369" s="175">
        <v>0</v>
      </c>
      <c r="T1369" s="175">
        <v>0</v>
      </c>
      <c r="U1369" s="175">
        <v>0</v>
      </c>
      <c r="V1369" s="175">
        <v>0</v>
      </c>
      <c r="W1369" s="175">
        <v>0</v>
      </c>
      <c r="X1369" s="175" t="s">
        <v>142</v>
      </c>
      <c r="Y1369" s="175" t="s">
        <v>172</v>
      </c>
      <c r="Z1369" s="175"/>
      <c r="AA1369" s="175" t="s">
        <v>382</v>
      </c>
      <c r="AB1369" s="175" t="s">
        <v>144</v>
      </c>
      <c r="AC1369" s="175"/>
      <c r="AD1369" s="175" t="s">
        <v>1963</v>
      </c>
      <c r="AE1369" s="175" t="s">
        <v>1030</v>
      </c>
    </row>
    <row r="1370" spans="1:31" ht="45" hidden="1">
      <c r="A1370" t="str">
        <f t="shared" si="85"/>
        <v>IERIExcluído2022</v>
      </c>
      <c r="B1370" t="str">
        <f t="shared" si="86"/>
        <v>IERIExcluído2023</v>
      </c>
      <c r="C1370" t="str">
        <f t="shared" si="87"/>
        <v>IERIExcluído2024</v>
      </c>
      <c r="D1370" t="str">
        <f t="shared" si="88"/>
        <v>IERIExcluído2025</v>
      </c>
      <c r="E1370" t="str">
        <f t="shared" si="88"/>
        <v>IERIExcluído2026</v>
      </c>
      <c r="F1370" t="str">
        <f t="shared" si="88"/>
        <v>IERIExcluído2027</v>
      </c>
      <c r="G1370" t="s">
        <v>1962</v>
      </c>
      <c r="H1370" t="s">
        <v>1476</v>
      </c>
      <c r="I1370" s="38" t="str">
        <f>VLOOKUP(J1370,Planilha2!B:C,2,0)</f>
        <v>Excluído</v>
      </c>
      <c r="J1370" s="175" t="s">
        <v>1095</v>
      </c>
      <c r="K1370" s="175" t="s">
        <v>145</v>
      </c>
      <c r="L1370" s="175" t="s">
        <v>1096</v>
      </c>
      <c r="M1370" s="175" t="s">
        <v>139</v>
      </c>
      <c r="N1370" s="175" t="s">
        <v>1501</v>
      </c>
      <c r="O1370" s="175" t="s">
        <v>1518</v>
      </c>
      <c r="P1370" s="175" t="s">
        <v>1070</v>
      </c>
      <c r="Q1370" s="175">
        <v>13</v>
      </c>
      <c r="R1370" s="175">
        <v>13</v>
      </c>
      <c r="S1370" s="175">
        <v>13</v>
      </c>
      <c r="T1370" s="175">
        <v>18</v>
      </c>
      <c r="U1370" s="175">
        <v>22</v>
      </c>
      <c r="V1370" s="175">
        <v>22</v>
      </c>
      <c r="W1370" s="175">
        <v>22</v>
      </c>
      <c r="X1370" s="175" t="s">
        <v>142</v>
      </c>
      <c r="Y1370" s="175" t="s">
        <v>172</v>
      </c>
      <c r="Z1370" s="175"/>
      <c r="AA1370" s="175" t="s">
        <v>382</v>
      </c>
      <c r="AB1370" s="175" t="s">
        <v>144</v>
      </c>
      <c r="AC1370" s="175"/>
      <c r="AD1370" s="175" t="s">
        <v>1963</v>
      </c>
      <c r="AE1370" s="175" t="s">
        <v>1030</v>
      </c>
    </row>
    <row r="1371" spans="1:31" ht="45" hidden="1">
      <c r="A1371" t="str">
        <f t="shared" si="85"/>
        <v>IERIEC092022</v>
      </c>
      <c r="B1371" t="str">
        <f t="shared" si="86"/>
        <v>IERIEC092023</v>
      </c>
      <c r="C1371" t="str">
        <f t="shared" si="87"/>
        <v>IERIEC092024</v>
      </c>
      <c r="D1371" t="str">
        <f t="shared" si="88"/>
        <v>IERIEC092025</v>
      </c>
      <c r="E1371" t="str">
        <f t="shared" si="88"/>
        <v>IERIEC092026</v>
      </c>
      <c r="F1371" t="str">
        <f t="shared" si="88"/>
        <v>IERIEC092027</v>
      </c>
      <c r="G1371" t="s">
        <v>1962</v>
      </c>
      <c r="H1371" t="s">
        <v>1519</v>
      </c>
      <c r="I1371" s="38" t="str">
        <f>VLOOKUP(J1371,Planilha2!B:C,2,0)</f>
        <v>EC09</v>
      </c>
      <c r="J1371" s="175" t="s">
        <v>1977</v>
      </c>
      <c r="K1371" s="175" t="s">
        <v>165</v>
      </c>
      <c r="L1371" s="175" t="s">
        <v>419</v>
      </c>
      <c r="M1371" s="175" t="s">
        <v>381</v>
      </c>
      <c r="N1371" s="175" t="s">
        <v>385</v>
      </c>
      <c r="O1371" s="175" t="s">
        <v>1521</v>
      </c>
      <c r="P1371" s="175" t="s">
        <v>44</v>
      </c>
      <c r="Q1371" s="177">
        <v>0.6</v>
      </c>
      <c r="R1371" s="185">
        <v>0.7</v>
      </c>
      <c r="S1371" s="185">
        <v>0.75</v>
      </c>
      <c r="T1371" s="185">
        <v>0.75</v>
      </c>
      <c r="U1371" s="185">
        <v>0.85</v>
      </c>
      <c r="V1371" s="185">
        <v>0.85</v>
      </c>
      <c r="W1371" s="185">
        <v>0.9</v>
      </c>
      <c r="X1371" s="175" t="s">
        <v>142</v>
      </c>
      <c r="Y1371" s="175" t="s">
        <v>172</v>
      </c>
      <c r="Z1371" s="175" t="s">
        <v>1441</v>
      </c>
      <c r="AA1371" s="175" t="s">
        <v>1523</v>
      </c>
      <c r="AB1371" s="186" t="s">
        <v>144</v>
      </c>
      <c r="AC1371" s="175"/>
      <c r="AD1371" s="175" t="s">
        <v>1963</v>
      </c>
      <c r="AE1371" s="175" t="s">
        <v>377</v>
      </c>
    </row>
    <row r="1372" spans="1:31" ht="45" hidden="1">
      <c r="A1372" t="str">
        <f t="shared" si="85"/>
        <v>IERIEC102022</v>
      </c>
      <c r="B1372" t="str">
        <f t="shared" si="86"/>
        <v>IERIEC102023</v>
      </c>
      <c r="C1372" t="str">
        <f t="shared" si="87"/>
        <v>IERIEC102024</v>
      </c>
      <c r="D1372" t="str">
        <f t="shared" si="88"/>
        <v>IERIEC102025</v>
      </c>
      <c r="E1372" t="str">
        <f t="shared" si="88"/>
        <v>IERIEC102026</v>
      </c>
      <c r="F1372" t="str">
        <f t="shared" si="88"/>
        <v>IERIEC102027</v>
      </c>
      <c r="G1372" t="s">
        <v>1962</v>
      </c>
      <c r="H1372" t="s">
        <v>1519</v>
      </c>
      <c r="I1372" s="38" t="str">
        <f>VLOOKUP(J1372,Planilha2!B:C,2,0)</f>
        <v>EC10</v>
      </c>
      <c r="J1372" s="175" t="s">
        <v>1978</v>
      </c>
      <c r="K1372" s="175" t="s">
        <v>165</v>
      </c>
      <c r="L1372" s="175" t="s">
        <v>422</v>
      </c>
      <c r="M1372" s="175" t="s">
        <v>381</v>
      </c>
      <c r="N1372" s="175" t="s">
        <v>385</v>
      </c>
      <c r="O1372" s="175" t="s">
        <v>1526</v>
      </c>
      <c r="P1372" s="175" t="s">
        <v>44</v>
      </c>
      <c r="Q1372" s="177">
        <v>0.46879999999999999</v>
      </c>
      <c r="R1372" s="185">
        <v>0.47</v>
      </c>
      <c r="S1372" s="185">
        <v>0.5</v>
      </c>
      <c r="T1372" s="185">
        <v>0.5</v>
      </c>
      <c r="U1372" s="185">
        <v>0.55000000000000004</v>
      </c>
      <c r="V1372" s="185">
        <v>0.55000000000000004</v>
      </c>
      <c r="W1372" s="185">
        <v>0.55000000000000004</v>
      </c>
      <c r="X1372" s="175" t="s">
        <v>142</v>
      </c>
      <c r="Y1372" s="175" t="s">
        <v>172</v>
      </c>
      <c r="Z1372" s="175" t="s">
        <v>1441</v>
      </c>
      <c r="AA1372" s="175" t="s">
        <v>1523</v>
      </c>
      <c r="AB1372" s="186" t="s">
        <v>144</v>
      </c>
      <c r="AC1372" s="175"/>
      <c r="AD1372" s="175" t="s">
        <v>1963</v>
      </c>
      <c r="AE1372" s="175" t="s">
        <v>377</v>
      </c>
    </row>
    <row r="1373" spans="1:31" ht="45" hidden="1">
      <c r="A1373" t="str">
        <f t="shared" si="85"/>
        <v>IERIEC082022</v>
      </c>
      <c r="B1373" t="str">
        <f t="shared" si="86"/>
        <v>IERIEC082023</v>
      </c>
      <c r="C1373" t="str">
        <f t="shared" si="87"/>
        <v>IERIEC082024</v>
      </c>
      <c r="D1373" t="str">
        <f t="shared" si="88"/>
        <v>IERIEC082025</v>
      </c>
      <c r="E1373" t="str">
        <f t="shared" si="88"/>
        <v>IERIEC082026</v>
      </c>
      <c r="F1373" t="str">
        <f t="shared" si="88"/>
        <v>IERIEC082027</v>
      </c>
      <c r="G1373" t="s">
        <v>1962</v>
      </c>
      <c r="H1373" t="s">
        <v>1519</v>
      </c>
      <c r="I1373" s="38" t="str">
        <f>VLOOKUP(J1373,Planilha2!B:C,2,0)</f>
        <v>EC08</v>
      </c>
      <c r="J1373" s="175" t="s">
        <v>415</v>
      </c>
      <c r="K1373" s="175" t="s">
        <v>145</v>
      </c>
      <c r="L1373" s="175" t="s">
        <v>1528</v>
      </c>
      <c r="M1373" s="175" t="s">
        <v>381</v>
      </c>
      <c r="N1373" s="175" t="s">
        <v>1529</v>
      </c>
      <c r="O1373" s="175" t="s">
        <v>1588</v>
      </c>
      <c r="P1373" s="175" t="s">
        <v>44</v>
      </c>
      <c r="Q1373" s="177">
        <v>0.70579999999999998</v>
      </c>
      <c r="R1373" s="185">
        <v>1</v>
      </c>
      <c r="S1373" s="185">
        <v>1</v>
      </c>
      <c r="T1373" s="185">
        <v>1</v>
      </c>
      <c r="U1373" s="185">
        <v>1</v>
      </c>
      <c r="V1373" s="185">
        <v>1</v>
      </c>
      <c r="W1373" s="185">
        <v>1</v>
      </c>
      <c r="X1373" s="175" t="s">
        <v>142</v>
      </c>
      <c r="Y1373" s="175" t="s">
        <v>172</v>
      </c>
      <c r="Z1373" s="175"/>
      <c r="AA1373" s="175" t="s">
        <v>1523</v>
      </c>
      <c r="AB1373" s="186" t="s">
        <v>144</v>
      </c>
      <c r="AC1373" s="175"/>
      <c r="AD1373" s="175" t="s">
        <v>1963</v>
      </c>
      <c r="AE1373" s="175" t="s">
        <v>377</v>
      </c>
    </row>
    <row r="1374" spans="1:31" ht="45" hidden="1">
      <c r="A1374" t="str">
        <f t="shared" si="85"/>
        <v>IERIEC282022</v>
      </c>
      <c r="B1374" t="str">
        <f t="shared" si="86"/>
        <v>IERIEC282023</v>
      </c>
      <c r="C1374" t="str">
        <f t="shared" si="87"/>
        <v>IERIEC282024</v>
      </c>
      <c r="D1374" t="str">
        <f t="shared" si="88"/>
        <v>IERIEC282025</v>
      </c>
      <c r="E1374" t="str">
        <f t="shared" si="88"/>
        <v>IERIEC282026</v>
      </c>
      <c r="F1374" t="str">
        <f t="shared" si="88"/>
        <v>IERIEC282027</v>
      </c>
      <c r="G1374" t="s">
        <v>1962</v>
      </c>
      <c r="H1374" t="s">
        <v>1519</v>
      </c>
      <c r="I1374" s="38" t="str">
        <f>VLOOKUP(J1374,Planilha2!B:C,2,0)</f>
        <v>EC28</v>
      </c>
      <c r="J1374" s="175" t="s">
        <v>503</v>
      </c>
      <c r="K1374" s="175" t="s">
        <v>165</v>
      </c>
      <c r="L1374" s="175" t="s">
        <v>504</v>
      </c>
      <c r="M1374" s="175" t="s">
        <v>381</v>
      </c>
      <c r="N1374" s="175" t="s">
        <v>1530</v>
      </c>
      <c r="O1374" s="175" t="s">
        <v>1589</v>
      </c>
      <c r="P1374" s="175" t="s">
        <v>44</v>
      </c>
      <c r="Q1374" s="177">
        <v>1</v>
      </c>
      <c r="R1374" s="185">
        <v>1</v>
      </c>
      <c r="S1374" s="185">
        <v>1</v>
      </c>
      <c r="T1374" s="185">
        <v>1</v>
      </c>
      <c r="U1374" s="185">
        <v>1</v>
      </c>
      <c r="V1374" s="185">
        <v>1</v>
      </c>
      <c r="W1374" s="185">
        <v>1</v>
      </c>
      <c r="X1374" s="175" t="s">
        <v>142</v>
      </c>
      <c r="Y1374" s="175" t="s">
        <v>172</v>
      </c>
      <c r="Z1374" s="175"/>
      <c r="AA1374" s="175" t="s">
        <v>1523</v>
      </c>
      <c r="AB1374" s="186" t="s">
        <v>144</v>
      </c>
      <c r="AC1374" s="175"/>
      <c r="AD1374" s="175" t="s">
        <v>1963</v>
      </c>
      <c r="AE1374" s="175" t="s">
        <v>377</v>
      </c>
    </row>
    <row r="1375" spans="1:31" ht="45" hidden="1">
      <c r="A1375" t="str">
        <f t="shared" si="85"/>
        <v>IERIEC052022</v>
      </c>
      <c r="B1375" t="str">
        <f t="shared" si="86"/>
        <v>IERIEC052023</v>
      </c>
      <c r="C1375" t="str">
        <f t="shared" si="87"/>
        <v>IERIEC052024</v>
      </c>
      <c r="D1375" t="str">
        <f t="shared" si="88"/>
        <v>IERIEC052025</v>
      </c>
      <c r="E1375" t="str">
        <f t="shared" si="88"/>
        <v>IERIEC052026</v>
      </c>
      <c r="F1375" t="str">
        <f t="shared" si="88"/>
        <v>IERIEC052027</v>
      </c>
      <c r="G1375" t="s">
        <v>1962</v>
      </c>
      <c r="H1375" t="s">
        <v>1519</v>
      </c>
      <c r="I1375" s="38" t="str">
        <f>VLOOKUP(J1375,Planilha2!B:C,2,0)</f>
        <v>EC05</v>
      </c>
      <c r="J1375" s="175" t="s">
        <v>403</v>
      </c>
      <c r="K1375" s="175" t="s">
        <v>165</v>
      </c>
      <c r="L1375" s="175" t="s">
        <v>404</v>
      </c>
      <c r="M1375" s="175" t="s">
        <v>164</v>
      </c>
      <c r="N1375" s="175" t="s">
        <v>1529</v>
      </c>
      <c r="O1375" s="175" t="s">
        <v>1533</v>
      </c>
      <c r="P1375" s="175" t="s">
        <v>309</v>
      </c>
      <c r="Q1375" s="175">
        <v>50</v>
      </c>
      <c r="R1375" s="175">
        <v>50</v>
      </c>
      <c r="S1375" s="175">
        <v>55</v>
      </c>
      <c r="T1375" s="175">
        <v>55</v>
      </c>
      <c r="U1375" s="175">
        <v>55</v>
      </c>
      <c r="V1375" s="175">
        <v>60</v>
      </c>
      <c r="W1375" s="175">
        <v>60</v>
      </c>
      <c r="X1375" s="175" t="s">
        <v>142</v>
      </c>
      <c r="Y1375" s="175" t="s">
        <v>1471</v>
      </c>
      <c r="Z1375" s="175" t="s">
        <v>172</v>
      </c>
      <c r="AA1375" s="175" t="s">
        <v>1523</v>
      </c>
      <c r="AB1375" s="186" t="s">
        <v>144</v>
      </c>
      <c r="AC1375" s="175"/>
      <c r="AD1375" s="175" t="s">
        <v>1963</v>
      </c>
      <c r="AE1375" s="175" t="s">
        <v>377</v>
      </c>
    </row>
    <row r="1376" spans="1:31" ht="45" hidden="1">
      <c r="A1376" t="str">
        <f t="shared" si="85"/>
        <v>IERIEC072022</v>
      </c>
      <c r="B1376" t="str">
        <f t="shared" si="86"/>
        <v>IERIEC072023</v>
      </c>
      <c r="C1376" t="str">
        <f t="shared" si="87"/>
        <v>IERIEC072024</v>
      </c>
      <c r="D1376" t="str">
        <f t="shared" si="88"/>
        <v>IERIEC072025</v>
      </c>
      <c r="E1376" t="str">
        <f t="shared" si="88"/>
        <v>IERIEC072026</v>
      </c>
      <c r="F1376" t="str">
        <f t="shared" si="88"/>
        <v>IERIEC072027</v>
      </c>
      <c r="G1376" t="s">
        <v>1962</v>
      </c>
      <c r="H1376" t="s">
        <v>1519</v>
      </c>
      <c r="I1376" s="38" t="str">
        <f>VLOOKUP(J1376,Planilha2!B:C,2,0)</f>
        <v>EC07</v>
      </c>
      <c r="J1376" s="175" t="s">
        <v>1534</v>
      </c>
      <c r="K1376" s="175" t="s">
        <v>165</v>
      </c>
      <c r="L1376" s="175" t="s">
        <v>1535</v>
      </c>
      <c r="M1376" s="175" t="s">
        <v>381</v>
      </c>
      <c r="N1376" s="175" t="s">
        <v>1529</v>
      </c>
      <c r="O1376" s="175" t="s">
        <v>1590</v>
      </c>
      <c r="P1376" s="175" t="s">
        <v>44</v>
      </c>
      <c r="Q1376" s="175">
        <v>0</v>
      </c>
      <c r="R1376" s="185">
        <v>1</v>
      </c>
      <c r="S1376" s="185">
        <v>1</v>
      </c>
      <c r="T1376" s="185">
        <v>1</v>
      </c>
      <c r="U1376" s="185">
        <v>1</v>
      </c>
      <c r="V1376" s="185">
        <v>1</v>
      </c>
      <c r="W1376" s="185">
        <v>1</v>
      </c>
      <c r="X1376" s="175" t="s">
        <v>142</v>
      </c>
      <c r="Y1376" s="175" t="s">
        <v>172</v>
      </c>
      <c r="Z1376" s="175"/>
      <c r="AA1376" s="175" t="s">
        <v>1523</v>
      </c>
      <c r="AB1376" s="186" t="s">
        <v>144</v>
      </c>
      <c r="AC1376" s="175"/>
      <c r="AD1376" s="175" t="s">
        <v>1963</v>
      </c>
      <c r="AE1376" s="175" t="s">
        <v>377</v>
      </c>
    </row>
    <row r="1377" spans="1:31" ht="45" hidden="1">
      <c r="A1377" t="str">
        <f t="shared" si="85"/>
        <v>IERIEC332022</v>
      </c>
      <c r="B1377" t="str">
        <f t="shared" si="86"/>
        <v>IERIEC332023</v>
      </c>
      <c r="C1377" t="str">
        <f t="shared" si="87"/>
        <v>IERIEC332024</v>
      </c>
      <c r="D1377" t="str">
        <f t="shared" si="88"/>
        <v>IERIEC332025</v>
      </c>
      <c r="E1377" t="str">
        <f t="shared" si="88"/>
        <v>IERIEC332026</v>
      </c>
      <c r="F1377" t="str">
        <f t="shared" si="88"/>
        <v>IERIEC332027</v>
      </c>
      <c r="G1377" t="s">
        <v>1962</v>
      </c>
      <c r="H1377" t="s">
        <v>1519</v>
      </c>
      <c r="I1377" s="38" t="str">
        <f>VLOOKUP(J1377,Planilha2!B:C,2,0)</f>
        <v>EC33</v>
      </c>
      <c r="J1377" s="175" t="s">
        <v>527</v>
      </c>
      <c r="K1377" s="175" t="s">
        <v>165</v>
      </c>
      <c r="L1377" s="175" t="s">
        <v>528</v>
      </c>
      <c r="M1377" s="175" t="s">
        <v>164</v>
      </c>
      <c r="N1377" s="175" t="s">
        <v>1529</v>
      </c>
      <c r="O1377" s="175" t="s">
        <v>1652</v>
      </c>
      <c r="P1377" s="175" t="s">
        <v>530</v>
      </c>
      <c r="Q1377" s="175">
        <v>0</v>
      </c>
      <c r="R1377" s="175">
        <v>0</v>
      </c>
      <c r="S1377" s="183">
        <v>0</v>
      </c>
      <c r="T1377" s="183">
        <v>0</v>
      </c>
      <c r="U1377" s="183">
        <v>0</v>
      </c>
      <c r="V1377" s="183">
        <v>0</v>
      </c>
      <c r="W1377" s="183">
        <v>0</v>
      </c>
      <c r="X1377" s="175" t="s">
        <v>363</v>
      </c>
      <c r="Y1377" s="175" t="s">
        <v>172</v>
      </c>
      <c r="Z1377" s="175"/>
      <c r="AA1377" s="175" t="s">
        <v>1523</v>
      </c>
      <c r="AB1377" s="186" t="s">
        <v>144</v>
      </c>
      <c r="AC1377" s="175"/>
      <c r="AD1377" s="175" t="s">
        <v>1963</v>
      </c>
      <c r="AE1377" s="175" t="s">
        <v>377</v>
      </c>
    </row>
    <row r="1378" spans="1:31" ht="45" hidden="1">
      <c r="A1378" t="str">
        <f t="shared" si="85"/>
        <v>IERIGP012022</v>
      </c>
      <c r="B1378" t="str">
        <f t="shared" si="86"/>
        <v>IERIGP012023</v>
      </c>
      <c r="C1378" t="str">
        <f t="shared" si="87"/>
        <v>IERIGP012024</v>
      </c>
      <c r="D1378" t="str">
        <f t="shared" si="88"/>
        <v>IERIGP012025</v>
      </c>
      <c r="E1378" t="str">
        <f t="shared" si="88"/>
        <v>IERIGP012026</v>
      </c>
      <c r="F1378" t="str">
        <f t="shared" si="88"/>
        <v>IERIGP012027</v>
      </c>
      <c r="G1378" t="s">
        <v>1962</v>
      </c>
      <c r="H1378" t="s">
        <v>1536</v>
      </c>
      <c r="I1378" s="38" t="str">
        <f>VLOOKUP(J1378,Planilha2!B:C,2,0)</f>
        <v>GP01</v>
      </c>
      <c r="J1378" s="175" t="s">
        <v>552</v>
      </c>
      <c r="K1378" s="175" t="s">
        <v>145</v>
      </c>
      <c r="L1378" s="175" t="s">
        <v>1537</v>
      </c>
      <c r="M1378" s="175" t="s">
        <v>139</v>
      </c>
      <c r="N1378" s="187" t="s">
        <v>558</v>
      </c>
      <c r="O1378" s="175" t="s">
        <v>1806</v>
      </c>
      <c r="P1378" s="175" t="s">
        <v>44</v>
      </c>
      <c r="Q1378" s="188">
        <v>0.28048780487804897</v>
      </c>
      <c r="R1378" s="188">
        <v>0.28048780487804897</v>
      </c>
      <c r="S1378" s="188">
        <v>0.28048780487804897</v>
      </c>
      <c r="T1378" s="188">
        <v>0.28048780487804897</v>
      </c>
      <c r="U1378" s="188">
        <v>0.28048780487804897</v>
      </c>
      <c r="V1378" s="188">
        <v>0.28048780487804897</v>
      </c>
      <c r="W1378" s="188">
        <v>0.28048780487804897</v>
      </c>
      <c r="X1378" s="175" t="s">
        <v>142</v>
      </c>
      <c r="Y1378" s="175" t="s">
        <v>172</v>
      </c>
      <c r="Z1378" s="175"/>
      <c r="AA1378" s="175" t="s">
        <v>555</v>
      </c>
      <c r="AB1378" s="175" t="s">
        <v>144</v>
      </c>
      <c r="AC1378" s="175"/>
      <c r="AD1378" s="175" t="s">
        <v>1963</v>
      </c>
      <c r="AE1378" s="175" t="s">
        <v>551</v>
      </c>
    </row>
    <row r="1379" spans="1:31" ht="45" hidden="1">
      <c r="A1379" t="str">
        <f t="shared" si="85"/>
        <v>IERIGP022022</v>
      </c>
      <c r="B1379" t="str">
        <f t="shared" si="86"/>
        <v>IERIGP022023</v>
      </c>
      <c r="C1379" t="str">
        <f t="shared" si="87"/>
        <v>IERIGP022024</v>
      </c>
      <c r="D1379" t="str">
        <f t="shared" si="88"/>
        <v>IERIGP022025</v>
      </c>
      <c r="E1379" t="str">
        <f t="shared" si="88"/>
        <v>IERIGP022026</v>
      </c>
      <c r="F1379" t="str">
        <f t="shared" si="88"/>
        <v>IERIGP022027</v>
      </c>
      <c r="G1379" t="s">
        <v>1962</v>
      </c>
      <c r="H1379" t="s">
        <v>1536</v>
      </c>
      <c r="I1379" s="38" t="str">
        <f>VLOOKUP(J1379,Planilha2!B:C,2,0)</f>
        <v>GP02</v>
      </c>
      <c r="J1379" s="175" t="s">
        <v>560</v>
      </c>
      <c r="K1379" s="175" t="s">
        <v>165</v>
      </c>
      <c r="L1379" s="175" t="s">
        <v>1539</v>
      </c>
      <c r="M1379" s="175" t="s">
        <v>139</v>
      </c>
      <c r="N1379" s="187" t="s">
        <v>558</v>
      </c>
      <c r="O1379" s="175" t="s">
        <v>1654</v>
      </c>
      <c r="P1379" s="175" t="s">
        <v>44</v>
      </c>
      <c r="Q1379" s="177">
        <v>0.85370000000000001</v>
      </c>
      <c r="R1379" s="177">
        <v>0.85370000000000001</v>
      </c>
      <c r="S1379" s="177">
        <v>0.85370000000000001</v>
      </c>
      <c r="T1379" s="177">
        <v>0.85370000000000001</v>
      </c>
      <c r="U1379" s="177">
        <v>0.85370000000000001</v>
      </c>
      <c r="V1379" s="177">
        <v>0.85370000000000001</v>
      </c>
      <c r="W1379" s="177">
        <v>0.85370000000000001</v>
      </c>
      <c r="X1379" s="175" t="s">
        <v>142</v>
      </c>
      <c r="Y1379" s="175" t="s">
        <v>172</v>
      </c>
      <c r="Z1379" s="175"/>
      <c r="AA1379" s="175" t="s">
        <v>563</v>
      </c>
      <c r="AB1379" s="175" t="s">
        <v>144</v>
      </c>
      <c r="AC1379" s="175"/>
      <c r="AD1379" s="175" t="s">
        <v>1963</v>
      </c>
      <c r="AE1379" s="175" t="s">
        <v>551</v>
      </c>
    </row>
    <row r="1380" spans="1:31" ht="45" hidden="1">
      <c r="A1380" t="str">
        <f t="shared" si="85"/>
        <v>IERIGP032022</v>
      </c>
      <c r="B1380" t="str">
        <f t="shared" si="86"/>
        <v>IERIGP032023</v>
      </c>
      <c r="C1380" t="str">
        <f t="shared" si="87"/>
        <v>IERIGP032024</v>
      </c>
      <c r="D1380" t="str">
        <f t="shared" si="88"/>
        <v>IERIGP032025</v>
      </c>
      <c r="E1380" t="str">
        <f t="shared" si="88"/>
        <v>IERIGP032026</v>
      </c>
      <c r="F1380" t="str">
        <f t="shared" si="88"/>
        <v>IERIGP032027</v>
      </c>
      <c r="G1380" t="s">
        <v>1962</v>
      </c>
      <c r="H1380" t="s">
        <v>1536</v>
      </c>
      <c r="I1380" s="38" t="str">
        <f>VLOOKUP(J1380,Planilha2!B:C,2,0)</f>
        <v>GP03</v>
      </c>
      <c r="J1380" s="175" t="s">
        <v>567</v>
      </c>
      <c r="K1380" s="175" t="s">
        <v>145</v>
      </c>
      <c r="L1380" s="175"/>
      <c r="M1380" s="175" t="s">
        <v>139</v>
      </c>
      <c r="N1380" s="187" t="s">
        <v>558</v>
      </c>
      <c r="O1380" s="175" t="s">
        <v>1592</v>
      </c>
      <c r="P1380" s="175" t="s">
        <v>569</v>
      </c>
      <c r="Q1380" s="175">
        <v>52</v>
      </c>
      <c r="R1380" s="175">
        <v>53</v>
      </c>
      <c r="S1380" s="175">
        <v>54</v>
      </c>
      <c r="T1380" s="175">
        <v>55</v>
      </c>
      <c r="U1380" s="175">
        <v>56</v>
      </c>
      <c r="V1380" s="175">
        <v>57</v>
      </c>
      <c r="W1380" s="175">
        <v>58</v>
      </c>
      <c r="X1380" s="175" t="s">
        <v>363</v>
      </c>
      <c r="Y1380" s="175" t="s">
        <v>172</v>
      </c>
      <c r="Z1380" s="175"/>
      <c r="AA1380" s="175" t="s">
        <v>570</v>
      </c>
      <c r="AB1380" s="175" t="s">
        <v>144</v>
      </c>
      <c r="AC1380" s="175"/>
      <c r="AD1380" s="175" t="s">
        <v>1963</v>
      </c>
      <c r="AE1380" s="175" t="s">
        <v>551</v>
      </c>
    </row>
    <row r="1381" spans="1:31" ht="45" hidden="1">
      <c r="A1381" t="str">
        <f t="shared" si="85"/>
        <v>IERIGP042022</v>
      </c>
      <c r="B1381" t="str">
        <f t="shared" si="86"/>
        <v>IERIGP042023</v>
      </c>
      <c r="C1381" t="str">
        <f t="shared" si="87"/>
        <v>IERIGP042024</v>
      </c>
      <c r="D1381" t="str">
        <f t="shared" si="88"/>
        <v>IERIGP042025</v>
      </c>
      <c r="E1381" t="str">
        <f t="shared" si="88"/>
        <v>IERIGP042026</v>
      </c>
      <c r="F1381" t="str">
        <f t="shared" si="88"/>
        <v>IERIGP042027</v>
      </c>
      <c r="G1381" t="s">
        <v>1962</v>
      </c>
      <c r="H1381" t="s">
        <v>1536</v>
      </c>
      <c r="I1381" s="38" t="str">
        <f>VLOOKUP(J1381,Planilha2!B:C,2,0)</f>
        <v>GP04</v>
      </c>
      <c r="J1381" s="175" t="s">
        <v>574</v>
      </c>
      <c r="K1381" s="175" t="s">
        <v>165</v>
      </c>
      <c r="L1381" s="175"/>
      <c r="M1381" s="187" t="s">
        <v>164</v>
      </c>
      <c r="N1381" s="187" t="s">
        <v>558</v>
      </c>
      <c r="O1381" s="175"/>
      <c r="P1381" s="175" t="s">
        <v>44</v>
      </c>
      <c r="Q1381" s="175"/>
      <c r="R1381" s="175"/>
      <c r="S1381" s="175"/>
      <c r="T1381" s="175"/>
      <c r="U1381" s="175"/>
      <c r="V1381" s="175"/>
      <c r="W1381" s="175"/>
      <c r="X1381" s="175"/>
      <c r="Y1381" s="175"/>
      <c r="Z1381" s="175"/>
      <c r="AA1381" s="175" t="s">
        <v>1541</v>
      </c>
      <c r="AB1381" s="175"/>
      <c r="AC1381" s="175"/>
      <c r="AD1381" s="175"/>
      <c r="AE1381" s="175" t="s">
        <v>551</v>
      </c>
    </row>
    <row r="1382" spans="1:31" ht="45" hidden="1">
      <c r="A1382" t="str">
        <f t="shared" si="85"/>
        <v>IERIGP052022</v>
      </c>
      <c r="B1382" t="str">
        <f t="shared" si="86"/>
        <v>IERIGP052023</v>
      </c>
      <c r="C1382" t="str">
        <f t="shared" si="87"/>
        <v>IERIGP052024</v>
      </c>
      <c r="D1382" t="str">
        <f t="shared" si="88"/>
        <v>IERIGP052025</v>
      </c>
      <c r="E1382" t="str">
        <f t="shared" si="88"/>
        <v>IERIGP052026</v>
      </c>
      <c r="F1382" t="str">
        <f t="shared" si="88"/>
        <v>IERIGP052027</v>
      </c>
      <c r="G1382" t="s">
        <v>1962</v>
      </c>
      <c r="H1382" t="s">
        <v>1536</v>
      </c>
      <c r="I1382" s="38" t="str">
        <f>VLOOKUP(J1382,Planilha2!B:C,2,0)</f>
        <v>GP05</v>
      </c>
      <c r="J1382" s="175" t="s">
        <v>577</v>
      </c>
      <c r="K1382" s="175" t="s">
        <v>165</v>
      </c>
      <c r="L1382" s="175"/>
      <c r="M1382" s="187" t="s">
        <v>164</v>
      </c>
      <c r="N1382" s="187" t="s">
        <v>558</v>
      </c>
      <c r="O1382" s="175"/>
      <c r="P1382" s="175" t="s">
        <v>44</v>
      </c>
      <c r="Q1382" s="175"/>
      <c r="R1382" s="175"/>
      <c r="S1382" s="175"/>
      <c r="T1382" s="175"/>
      <c r="U1382" s="175"/>
      <c r="V1382" s="175"/>
      <c r="W1382" s="175"/>
      <c r="X1382" s="175"/>
      <c r="Y1382" s="175"/>
      <c r="Z1382" s="175"/>
      <c r="AA1382" s="175" t="s">
        <v>1542</v>
      </c>
      <c r="AB1382" s="175"/>
      <c r="AC1382" s="175"/>
      <c r="AD1382" s="175"/>
      <c r="AE1382" s="175" t="s">
        <v>551</v>
      </c>
    </row>
    <row r="1383" spans="1:31" ht="45" hidden="1">
      <c r="A1383" t="str">
        <f t="shared" si="85"/>
        <v>IERIGP062022</v>
      </c>
      <c r="B1383" t="str">
        <f t="shared" si="86"/>
        <v>IERIGP062023</v>
      </c>
      <c r="C1383" t="str">
        <f t="shared" si="87"/>
        <v>IERIGP062024</v>
      </c>
      <c r="D1383" t="str">
        <f t="shared" si="88"/>
        <v>IERIGP062025</v>
      </c>
      <c r="E1383" t="str">
        <f t="shared" si="88"/>
        <v>IERIGP062026</v>
      </c>
      <c r="F1383" t="str">
        <f t="shared" si="88"/>
        <v>IERIGP062027</v>
      </c>
      <c r="G1383" t="s">
        <v>1962</v>
      </c>
      <c r="H1383" t="s">
        <v>1536</v>
      </c>
      <c r="I1383" s="38" t="str">
        <f>VLOOKUP(J1383,Planilha2!B:C,2,0)</f>
        <v>GP06</v>
      </c>
      <c r="J1383" s="175" t="s">
        <v>579</v>
      </c>
      <c r="K1383" s="175" t="s">
        <v>165</v>
      </c>
      <c r="L1383" s="175"/>
      <c r="M1383" s="187" t="s">
        <v>164</v>
      </c>
      <c r="N1383" s="187" t="s">
        <v>558</v>
      </c>
      <c r="O1383" s="175" t="s">
        <v>1666</v>
      </c>
      <c r="P1383" s="175" t="s">
        <v>44</v>
      </c>
      <c r="Q1383" s="189">
        <v>4.6900000000000004</v>
      </c>
      <c r="R1383" s="189">
        <v>4.6900000000000004</v>
      </c>
      <c r="S1383" s="189">
        <v>4.6900000000000004</v>
      </c>
      <c r="T1383" s="189">
        <v>4.6900000000000004</v>
      </c>
      <c r="U1383" s="189">
        <v>4.6900000000000004</v>
      </c>
      <c r="V1383" s="189">
        <v>4.6900000000000004</v>
      </c>
      <c r="W1383" s="189">
        <v>4.6900000000000004</v>
      </c>
      <c r="X1383" s="175" t="s">
        <v>142</v>
      </c>
      <c r="Y1383" s="175" t="s">
        <v>172</v>
      </c>
      <c r="Z1383" s="175"/>
      <c r="AA1383" s="175" t="s">
        <v>555</v>
      </c>
      <c r="AB1383" s="175" t="s">
        <v>144</v>
      </c>
      <c r="AC1383" s="175"/>
      <c r="AD1383" s="175" t="s">
        <v>1963</v>
      </c>
      <c r="AE1383" s="175" t="s">
        <v>551</v>
      </c>
    </row>
    <row r="1384" spans="1:31" ht="45" hidden="1">
      <c r="A1384" t="str">
        <f t="shared" si="85"/>
        <v>IERIGP072022</v>
      </c>
      <c r="B1384" t="str">
        <f t="shared" si="86"/>
        <v>IERIGP072023</v>
      </c>
      <c r="C1384" t="str">
        <f t="shared" si="87"/>
        <v>IERIGP072024</v>
      </c>
      <c r="D1384" t="str">
        <f t="shared" si="88"/>
        <v>IERIGP072025</v>
      </c>
      <c r="E1384" t="str">
        <f t="shared" si="88"/>
        <v>IERIGP072026</v>
      </c>
      <c r="F1384" t="str">
        <f t="shared" si="88"/>
        <v>IERIGP072027</v>
      </c>
      <c r="G1384" t="s">
        <v>1962</v>
      </c>
      <c r="H1384" t="s">
        <v>1536</v>
      </c>
      <c r="I1384" s="38" t="str">
        <f>VLOOKUP(J1384,Planilha2!B:C,2,0)</f>
        <v>GP07</v>
      </c>
      <c r="J1384" s="175" t="s">
        <v>583</v>
      </c>
      <c r="K1384" s="175" t="s">
        <v>165</v>
      </c>
      <c r="L1384" s="175"/>
      <c r="M1384" s="187" t="s">
        <v>164</v>
      </c>
      <c r="N1384" s="187" t="s">
        <v>558</v>
      </c>
      <c r="O1384" s="175" t="s">
        <v>1667</v>
      </c>
      <c r="P1384" s="175" t="s">
        <v>44</v>
      </c>
      <c r="Q1384" s="190">
        <v>2.3199999999999998</v>
      </c>
      <c r="R1384" s="190">
        <v>2.3199999999999998</v>
      </c>
      <c r="S1384" s="190">
        <v>2.3199999999999998</v>
      </c>
      <c r="T1384" s="190">
        <v>2.3199999999999998</v>
      </c>
      <c r="U1384" s="190">
        <v>2.3199999999999998</v>
      </c>
      <c r="V1384" s="190">
        <v>2.3199999999999998</v>
      </c>
      <c r="W1384" s="190">
        <v>2.3199999999999998</v>
      </c>
      <c r="X1384" s="175" t="s">
        <v>142</v>
      </c>
      <c r="Y1384" s="175" t="s">
        <v>172</v>
      </c>
      <c r="Z1384" s="175"/>
      <c r="AA1384" s="175" t="s">
        <v>555</v>
      </c>
      <c r="AB1384" s="175" t="s">
        <v>144</v>
      </c>
      <c r="AC1384" s="175"/>
      <c r="AD1384" s="175" t="s">
        <v>1963</v>
      </c>
      <c r="AE1384" s="175" t="s">
        <v>551</v>
      </c>
    </row>
    <row r="1385" spans="1:31" ht="45" hidden="1">
      <c r="A1385" t="str">
        <f t="shared" si="85"/>
        <v>IERIGP102022</v>
      </c>
      <c r="B1385" t="str">
        <f t="shared" si="86"/>
        <v>IERIGP102023</v>
      </c>
      <c r="C1385" t="str">
        <f t="shared" si="87"/>
        <v>IERIGP102024</v>
      </c>
      <c r="D1385" t="str">
        <f t="shared" si="88"/>
        <v>IERIGP102025</v>
      </c>
      <c r="E1385" t="str">
        <f t="shared" si="88"/>
        <v>IERIGP102026</v>
      </c>
      <c r="F1385" t="str">
        <f t="shared" si="88"/>
        <v>IERIGP102027</v>
      </c>
      <c r="G1385" t="s">
        <v>1962</v>
      </c>
      <c r="H1385" t="s">
        <v>1536</v>
      </c>
      <c r="I1385" s="38" t="str">
        <f>VLOOKUP(J1385,Planilha2!B:C,2,0)</f>
        <v>GP10</v>
      </c>
      <c r="J1385" s="175" t="s">
        <v>1758</v>
      </c>
      <c r="K1385" s="175" t="s">
        <v>165</v>
      </c>
      <c r="L1385" s="175" t="s">
        <v>1759</v>
      </c>
      <c r="M1385" s="175" t="s">
        <v>139</v>
      </c>
      <c r="N1385" s="187" t="s">
        <v>558</v>
      </c>
      <c r="O1385" s="175"/>
      <c r="P1385" s="175" t="s">
        <v>1760</v>
      </c>
      <c r="Q1385" s="175"/>
      <c r="R1385" s="175"/>
      <c r="S1385" s="175"/>
      <c r="T1385" s="175"/>
      <c r="U1385" s="175"/>
      <c r="V1385" s="175"/>
      <c r="W1385" s="175"/>
      <c r="X1385" s="175"/>
      <c r="Y1385" s="175"/>
      <c r="Z1385" s="175"/>
      <c r="AA1385" s="175" t="s">
        <v>570</v>
      </c>
      <c r="AB1385" s="175"/>
      <c r="AC1385" s="175"/>
      <c r="AD1385" s="175"/>
      <c r="AE1385" s="175" t="s">
        <v>551</v>
      </c>
    </row>
    <row r="1386" spans="1:31" ht="60" hidden="1">
      <c r="A1386" t="str">
        <f t="shared" si="85"/>
        <v>IERII012022</v>
      </c>
      <c r="B1386" t="str">
        <f t="shared" si="86"/>
        <v>IERII012023</v>
      </c>
      <c r="C1386" t="str">
        <f t="shared" si="87"/>
        <v>IERII012024</v>
      </c>
      <c r="D1386" t="str">
        <f t="shared" si="88"/>
        <v>IERII012025</v>
      </c>
      <c r="E1386" t="str">
        <f t="shared" si="88"/>
        <v>IERII012026</v>
      </c>
      <c r="F1386" t="str">
        <f t="shared" si="88"/>
        <v>IERII012027</v>
      </c>
      <c r="G1386" t="s">
        <v>1962</v>
      </c>
      <c r="H1386" t="s">
        <v>1545</v>
      </c>
      <c r="I1386" s="38" t="str">
        <f>VLOOKUP(J1386,Planilha2!B:C,2,0)</f>
        <v>I01</v>
      </c>
      <c r="J1386" s="175" t="s">
        <v>923</v>
      </c>
      <c r="K1386" s="175" t="s">
        <v>145</v>
      </c>
      <c r="L1386" s="175" t="s">
        <v>924</v>
      </c>
      <c r="M1386" s="175" t="s">
        <v>926</v>
      </c>
      <c r="N1386" s="187" t="s">
        <v>164</v>
      </c>
      <c r="O1386" s="175" t="s">
        <v>1546</v>
      </c>
      <c r="P1386" s="175" t="s">
        <v>749</v>
      </c>
      <c r="Q1386" s="175">
        <v>0</v>
      </c>
      <c r="R1386" s="175">
        <v>1</v>
      </c>
      <c r="S1386" s="175">
        <v>1</v>
      </c>
      <c r="T1386" s="175">
        <v>1</v>
      </c>
      <c r="U1386" s="175">
        <v>2</v>
      </c>
      <c r="V1386" s="175">
        <v>2</v>
      </c>
      <c r="W1386" s="175">
        <v>2</v>
      </c>
      <c r="X1386" s="175" t="s">
        <v>363</v>
      </c>
      <c r="Y1386" s="175" t="s">
        <v>172</v>
      </c>
      <c r="Z1386" s="175"/>
      <c r="AA1386" s="175" t="s">
        <v>1547</v>
      </c>
      <c r="AB1386" s="175" t="s">
        <v>144</v>
      </c>
      <c r="AC1386" s="175"/>
      <c r="AD1386" s="175" t="s">
        <v>1963</v>
      </c>
      <c r="AE1386" s="175" t="s">
        <v>922</v>
      </c>
    </row>
    <row r="1387" spans="1:31" ht="60" hidden="1">
      <c r="A1387" t="str">
        <f t="shared" si="85"/>
        <v>IERII022022</v>
      </c>
      <c r="B1387" t="str">
        <f t="shared" si="86"/>
        <v>IERII022023</v>
      </c>
      <c r="C1387" t="str">
        <f t="shared" si="87"/>
        <v>IERII022024</v>
      </c>
      <c r="D1387" t="str">
        <f t="shared" si="88"/>
        <v>IERII022025</v>
      </c>
      <c r="E1387" t="str">
        <f t="shared" si="88"/>
        <v>IERII022026</v>
      </c>
      <c r="F1387" t="str">
        <f t="shared" si="88"/>
        <v>IERII022027</v>
      </c>
      <c r="G1387" t="s">
        <v>1962</v>
      </c>
      <c r="H1387" t="s">
        <v>1545</v>
      </c>
      <c r="I1387" s="38" t="str">
        <f>VLOOKUP(J1387,Planilha2!B:C,2,0)</f>
        <v>I02</v>
      </c>
      <c r="J1387" s="175" t="s">
        <v>931</v>
      </c>
      <c r="K1387" s="175" t="s">
        <v>145</v>
      </c>
      <c r="L1387" s="175" t="s">
        <v>932</v>
      </c>
      <c r="M1387" s="175" t="s">
        <v>926</v>
      </c>
      <c r="N1387" s="187" t="s">
        <v>164</v>
      </c>
      <c r="O1387" s="175" t="s">
        <v>1548</v>
      </c>
      <c r="P1387" s="175" t="s">
        <v>749</v>
      </c>
      <c r="Q1387" s="175">
        <v>6</v>
      </c>
      <c r="R1387" s="175">
        <v>7</v>
      </c>
      <c r="S1387" s="175">
        <v>7</v>
      </c>
      <c r="T1387" s="175">
        <v>7</v>
      </c>
      <c r="U1387" s="175">
        <v>8</v>
      </c>
      <c r="V1387" s="175">
        <v>8</v>
      </c>
      <c r="W1387" s="175">
        <v>8</v>
      </c>
      <c r="X1387" s="175" t="s">
        <v>363</v>
      </c>
      <c r="Y1387" s="175" t="s">
        <v>172</v>
      </c>
      <c r="Z1387" s="175"/>
      <c r="AA1387" s="175" t="s">
        <v>1547</v>
      </c>
      <c r="AB1387" s="175" t="s">
        <v>144</v>
      </c>
      <c r="AC1387" s="175"/>
      <c r="AD1387" s="175" t="s">
        <v>1963</v>
      </c>
      <c r="AE1387" s="175" t="s">
        <v>922</v>
      </c>
    </row>
    <row r="1388" spans="1:31" ht="60" hidden="1">
      <c r="A1388" t="str">
        <f t="shared" si="85"/>
        <v>IERII052022</v>
      </c>
      <c r="B1388" t="str">
        <f t="shared" si="86"/>
        <v>IERII052023</v>
      </c>
      <c r="C1388" t="str">
        <f t="shared" si="87"/>
        <v>IERII052024</v>
      </c>
      <c r="D1388" t="str">
        <f t="shared" si="88"/>
        <v>IERII052025</v>
      </c>
      <c r="E1388" t="str">
        <f t="shared" si="88"/>
        <v>IERII052026</v>
      </c>
      <c r="F1388" t="str">
        <f t="shared" si="88"/>
        <v>IERII052027</v>
      </c>
      <c r="G1388" t="s">
        <v>1962</v>
      </c>
      <c r="H1388" t="s">
        <v>1545</v>
      </c>
      <c r="I1388" s="38" t="str">
        <f>VLOOKUP(J1388,Planilha2!B:C,2,0)</f>
        <v>I05</v>
      </c>
      <c r="J1388" s="175" t="s">
        <v>948</v>
      </c>
      <c r="K1388" s="175" t="s">
        <v>145</v>
      </c>
      <c r="L1388" s="175" t="s">
        <v>949</v>
      </c>
      <c r="M1388" s="175" t="s">
        <v>926</v>
      </c>
      <c r="N1388" s="187" t="s">
        <v>164</v>
      </c>
      <c r="O1388" s="175" t="s">
        <v>1594</v>
      </c>
      <c r="P1388" s="175" t="s">
        <v>749</v>
      </c>
      <c r="Q1388" s="175">
        <v>2</v>
      </c>
      <c r="R1388" s="175">
        <v>3</v>
      </c>
      <c r="S1388" s="175">
        <v>3</v>
      </c>
      <c r="T1388" s="175">
        <v>3</v>
      </c>
      <c r="U1388" s="175">
        <v>4</v>
      </c>
      <c r="V1388" s="175">
        <v>4</v>
      </c>
      <c r="W1388" s="175">
        <v>4</v>
      </c>
      <c r="X1388" s="175" t="s">
        <v>363</v>
      </c>
      <c r="Y1388" s="175" t="s">
        <v>172</v>
      </c>
      <c r="Z1388" s="175"/>
      <c r="AA1388" s="175" t="s">
        <v>1547</v>
      </c>
      <c r="AB1388" s="175" t="s">
        <v>144</v>
      </c>
      <c r="AC1388" s="175"/>
      <c r="AD1388" s="175" t="s">
        <v>1963</v>
      </c>
      <c r="AE1388" s="175" t="s">
        <v>922</v>
      </c>
    </row>
    <row r="1389" spans="1:31" ht="60" hidden="1">
      <c r="A1389" t="str">
        <f t="shared" si="85"/>
        <v>IERII062022</v>
      </c>
      <c r="B1389" t="str">
        <f t="shared" si="86"/>
        <v>IERII062023</v>
      </c>
      <c r="C1389" t="str">
        <f t="shared" si="87"/>
        <v>IERII062024</v>
      </c>
      <c r="D1389" t="str">
        <f t="shared" si="88"/>
        <v>IERII062025</v>
      </c>
      <c r="E1389" t="str">
        <f t="shared" si="88"/>
        <v>IERII062026</v>
      </c>
      <c r="F1389" t="str">
        <f t="shared" si="88"/>
        <v>IERII062027</v>
      </c>
      <c r="G1389" t="s">
        <v>1962</v>
      </c>
      <c r="H1389" t="s">
        <v>1545</v>
      </c>
      <c r="I1389" s="38" t="str">
        <f>VLOOKUP(J1389,Planilha2!B:C,2,0)</f>
        <v>I06</v>
      </c>
      <c r="J1389" s="175" t="s">
        <v>954</v>
      </c>
      <c r="K1389" s="175" t="s">
        <v>145</v>
      </c>
      <c r="L1389" s="175" t="s">
        <v>955</v>
      </c>
      <c r="M1389" s="175" t="s">
        <v>926</v>
      </c>
      <c r="N1389" s="187" t="s">
        <v>164</v>
      </c>
      <c r="O1389" s="175" t="s">
        <v>1660</v>
      </c>
      <c r="P1389" s="175" t="s">
        <v>749</v>
      </c>
      <c r="Q1389" s="175">
        <v>1</v>
      </c>
      <c r="R1389" s="175">
        <v>0</v>
      </c>
      <c r="S1389" s="175">
        <v>0</v>
      </c>
      <c r="T1389" s="175">
        <v>1</v>
      </c>
      <c r="U1389" s="175">
        <v>1</v>
      </c>
      <c r="V1389" s="175">
        <v>1</v>
      </c>
      <c r="W1389" s="175">
        <v>1</v>
      </c>
      <c r="X1389" s="175" t="s">
        <v>363</v>
      </c>
      <c r="Y1389" s="175" t="s">
        <v>172</v>
      </c>
      <c r="Z1389" s="175"/>
      <c r="AA1389" s="175" t="s">
        <v>1547</v>
      </c>
      <c r="AB1389" s="175" t="s">
        <v>144</v>
      </c>
      <c r="AC1389" s="175"/>
      <c r="AD1389" s="175" t="s">
        <v>1963</v>
      </c>
      <c r="AE1389" s="175" t="s">
        <v>922</v>
      </c>
    </row>
    <row r="1390" spans="1:31" ht="60" hidden="1">
      <c r="A1390" t="str">
        <f t="shared" si="85"/>
        <v>IERII072022</v>
      </c>
      <c r="B1390" t="str">
        <f t="shared" si="86"/>
        <v>IERII072023</v>
      </c>
      <c r="C1390" t="str">
        <f t="shared" si="87"/>
        <v>IERII072024</v>
      </c>
      <c r="D1390" t="str">
        <f t="shared" si="88"/>
        <v>IERII072025</v>
      </c>
      <c r="E1390" t="str">
        <f t="shared" si="88"/>
        <v>IERII072026</v>
      </c>
      <c r="F1390" t="str">
        <f t="shared" si="88"/>
        <v>IERII072027</v>
      </c>
      <c r="G1390" t="s">
        <v>1962</v>
      </c>
      <c r="H1390" t="s">
        <v>1545</v>
      </c>
      <c r="I1390" s="38" t="str">
        <f>VLOOKUP(J1390,Planilha2!B:C,2,0)</f>
        <v>I07</v>
      </c>
      <c r="J1390" s="175" t="s">
        <v>958</v>
      </c>
      <c r="K1390" s="175" t="s">
        <v>145</v>
      </c>
      <c r="L1390" s="175" t="s">
        <v>959</v>
      </c>
      <c r="M1390" s="175" t="s">
        <v>926</v>
      </c>
      <c r="N1390" s="187" t="s">
        <v>164</v>
      </c>
      <c r="O1390" s="175" t="s">
        <v>1762</v>
      </c>
      <c r="P1390" s="175" t="s">
        <v>749</v>
      </c>
      <c r="Q1390" s="175">
        <v>2</v>
      </c>
      <c r="R1390" s="175">
        <v>0</v>
      </c>
      <c r="S1390" s="175">
        <v>1</v>
      </c>
      <c r="T1390" s="175">
        <v>1</v>
      </c>
      <c r="U1390" s="175">
        <v>1</v>
      </c>
      <c r="V1390" s="175">
        <v>1</v>
      </c>
      <c r="W1390" s="175">
        <v>1</v>
      </c>
      <c r="X1390" s="175" t="s">
        <v>363</v>
      </c>
      <c r="Y1390" s="175" t="s">
        <v>172</v>
      </c>
      <c r="Z1390" s="175"/>
      <c r="AA1390" s="175" t="s">
        <v>1547</v>
      </c>
      <c r="AB1390" s="175" t="s">
        <v>144</v>
      </c>
      <c r="AC1390" s="175"/>
      <c r="AD1390" s="175" t="s">
        <v>1963</v>
      </c>
      <c r="AE1390" s="175" t="s">
        <v>922</v>
      </c>
    </row>
    <row r="1391" spans="1:31" ht="60" hidden="1">
      <c r="A1391" t="str">
        <f t="shared" si="85"/>
        <v>IERII082022</v>
      </c>
      <c r="B1391" t="str">
        <f t="shared" si="86"/>
        <v>IERII082023</v>
      </c>
      <c r="C1391" t="str">
        <f t="shared" si="87"/>
        <v>IERII082024</v>
      </c>
      <c r="D1391" t="str">
        <f t="shared" si="88"/>
        <v>IERII082025</v>
      </c>
      <c r="E1391" t="str">
        <f t="shared" si="88"/>
        <v>IERII082026</v>
      </c>
      <c r="F1391" t="str">
        <f t="shared" si="88"/>
        <v>IERII082027</v>
      </c>
      <c r="G1391" t="s">
        <v>1962</v>
      </c>
      <c r="H1391" t="s">
        <v>1545</v>
      </c>
      <c r="I1391" s="38" t="str">
        <f>VLOOKUP(J1391,Planilha2!B:C,2,0)</f>
        <v>I08</v>
      </c>
      <c r="J1391" s="175" t="s">
        <v>964</v>
      </c>
      <c r="K1391" s="175" t="s">
        <v>145</v>
      </c>
      <c r="L1391" s="175" t="s">
        <v>965</v>
      </c>
      <c r="M1391" s="175" t="s">
        <v>926</v>
      </c>
      <c r="N1391" s="187" t="s">
        <v>164</v>
      </c>
      <c r="O1391" s="175" t="s">
        <v>1763</v>
      </c>
      <c r="P1391" s="175" t="s">
        <v>749</v>
      </c>
      <c r="Q1391" s="175">
        <v>1</v>
      </c>
      <c r="R1391" s="175">
        <v>0</v>
      </c>
      <c r="S1391" s="175">
        <v>0</v>
      </c>
      <c r="T1391" s="175">
        <v>1</v>
      </c>
      <c r="U1391" s="175">
        <v>1</v>
      </c>
      <c r="V1391" s="175">
        <v>1</v>
      </c>
      <c r="W1391" s="175">
        <v>1</v>
      </c>
      <c r="X1391" s="175" t="s">
        <v>363</v>
      </c>
      <c r="Y1391" s="175" t="s">
        <v>172</v>
      </c>
      <c r="Z1391" s="175"/>
      <c r="AA1391" s="175" t="s">
        <v>1547</v>
      </c>
      <c r="AB1391" s="175" t="s">
        <v>144</v>
      </c>
      <c r="AC1391" s="175"/>
      <c r="AD1391" s="175" t="s">
        <v>1963</v>
      </c>
      <c r="AE1391" s="175" t="s">
        <v>922</v>
      </c>
    </row>
    <row r="1392" spans="1:31" ht="60" hidden="1">
      <c r="A1392" t="str">
        <f t="shared" si="85"/>
        <v>IERII122022</v>
      </c>
      <c r="B1392" t="str">
        <f t="shared" si="86"/>
        <v>IERII122023</v>
      </c>
      <c r="C1392" t="str">
        <f t="shared" si="87"/>
        <v>IERII122024</v>
      </c>
      <c r="D1392" t="str">
        <f t="shared" si="88"/>
        <v>IERII122025</v>
      </c>
      <c r="E1392" t="str">
        <f t="shared" si="88"/>
        <v>IERII122026</v>
      </c>
      <c r="F1392" t="str">
        <f t="shared" si="88"/>
        <v>IERII122027</v>
      </c>
      <c r="G1392" t="s">
        <v>1962</v>
      </c>
      <c r="H1392" t="s">
        <v>1545</v>
      </c>
      <c r="I1392" s="38" t="str">
        <f>VLOOKUP(J1392,Planilha2!B:C,2,0)</f>
        <v>I12</v>
      </c>
      <c r="J1392" s="175" t="s">
        <v>980</v>
      </c>
      <c r="K1392" s="175" t="s">
        <v>145</v>
      </c>
      <c r="L1392" s="175" t="s">
        <v>1979</v>
      </c>
      <c r="M1392" s="175" t="s">
        <v>983</v>
      </c>
      <c r="N1392" s="187" t="s">
        <v>164</v>
      </c>
      <c r="O1392" s="175" t="s">
        <v>1595</v>
      </c>
      <c r="P1392" s="175" t="s">
        <v>44</v>
      </c>
      <c r="Q1392" s="177">
        <v>6.9000000000000006E-2</v>
      </c>
      <c r="R1392" s="185">
        <v>0.1</v>
      </c>
      <c r="S1392" s="185">
        <v>0.15</v>
      </c>
      <c r="T1392" s="185">
        <v>0.15</v>
      </c>
      <c r="U1392" s="185">
        <v>0.15</v>
      </c>
      <c r="V1392" s="185">
        <v>0.15</v>
      </c>
      <c r="W1392" s="185">
        <v>0.15</v>
      </c>
      <c r="X1392" s="175" t="s">
        <v>142</v>
      </c>
      <c r="Y1392" s="175" t="s">
        <v>172</v>
      </c>
      <c r="Z1392" s="175"/>
      <c r="AA1392" s="175" t="s">
        <v>1547</v>
      </c>
      <c r="AB1392" s="175" t="s">
        <v>144</v>
      </c>
      <c r="AC1392" s="175"/>
      <c r="AD1392" s="175" t="s">
        <v>1963</v>
      </c>
      <c r="AE1392" s="175" t="s">
        <v>922</v>
      </c>
    </row>
    <row r="1393" spans="1:31" ht="60" hidden="1">
      <c r="A1393" t="str">
        <f t="shared" si="85"/>
        <v>IERII132022</v>
      </c>
      <c r="B1393" t="str">
        <f t="shared" si="86"/>
        <v>IERII132023</v>
      </c>
      <c r="C1393" t="str">
        <f t="shared" si="87"/>
        <v>IERII132024</v>
      </c>
      <c r="D1393" t="str">
        <f t="shared" si="88"/>
        <v>IERII132025</v>
      </c>
      <c r="E1393" t="str">
        <f t="shared" si="88"/>
        <v>IERII132026</v>
      </c>
      <c r="F1393" t="str">
        <f t="shared" si="88"/>
        <v>IERII132027</v>
      </c>
      <c r="G1393" t="s">
        <v>1962</v>
      </c>
      <c r="H1393" t="s">
        <v>1545</v>
      </c>
      <c r="I1393" s="38" t="str">
        <f>VLOOKUP(J1393,Planilha2!B:C,2,0)</f>
        <v>I13</v>
      </c>
      <c r="J1393" s="175" t="s">
        <v>985</v>
      </c>
      <c r="K1393" s="175" t="s">
        <v>145</v>
      </c>
      <c r="L1393" s="175" t="s">
        <v>986</v>
      </c>
      <c r="M1393" s="175" t="s">
        <v>988</v>
      </c>
      <c r="N1393" s="175" t="s">
        <v>1021</v>
      </c>
      <c r="O1393" s="175" t="s">
        <v>1661</v>
      </c>
      <c r="P1393" s="175" t="s">
        <v>44</v>
      </c>
      <c r="Q1393" s="177">
        <f>2/1</f>
        <v>2</v>
      </c>
      <c r="R1393" s="185">
        <f>1/1</f>
        <v>1</v>
      </c>
      <c r="S1393" s="185">
        <v>1</v>
      </c>
      <c r="T1393" s="185">
        <v>1</v>
      </c>
      <c r="U1393" s="185">
        <v>1</v>
      </c>
      <c r="V1393" s="185">
        <v>1</v>
      </c>
      <c r="W1393" s="185">
        <v>1</v>
      </c>
      <c r="X1393" s="175" t="s">
        <v>142</v>
      </c>
      <c r="Y1393" s="175" t="s">
        <v>172</v>
      </c>
      <c r="Z1393" s="175"/>
      <c r="AA1393" s="175" t="s">
        <v>1547</v>
      </c>
      <c r="AB1393" s="175" t="s">
        <v>144</v>
      </c>
      <c r="AC1393" s="175"/>
      <c r="AD1393" s="175" t="s">
        <v>1963</v>
      </c>
      <c r="AE1393" s="175" t="s">
        <v>922</v>
      </c>
    </row>
    <row r="1394" spans="1:31" ht="45" hidden="1">
      <c r="A1394" t="str">
        <f t="shared" si="85"/>
        <v>IFILOG072022</v>
      </c>
      <c r="B1394" t="str">
        <f t="shared" si="86"/>
        <v>IFILOG072023</v>
      </c>
      <c r="C1394" t="str">
        <f t="shared" si="87"/>
        <v>IFILOG072024</v>
      </c>
      <c r="D1394" t="str">
        <f t="shared" si="88"/>
        <v>IFILOG072025</v>
      </c>
      <c r="E1394" t="str">
        <f t="shared" si="88"/>
        <v>IFILOG072026</v>
      </c>
      <c r="F1394" t="str">
        <f t="shared" si="88"/>
        <v>IFILOG072027</v>
      </c>
      <c r="G1394" t="s">
        <v>1980</v>
      </c>
      <c r="H1394" t="s">
        <v>1429</v>
      </c>
      <c r="I1394" s="38" t="str">
        <f>VLOOKUP(J1394,Planilha2!B:C,2,0)</f>
        <v>G07</v>
      </c>
      <c r="J1394" s="80" t="s">
        <v>1430</v>
      </c>
      <c r="K1394" s="80" t="s">
        <v>145</v>
      </c>
      <c r="L1394" s="80" t="s">
        <v>63</v>
      </c>
      <c r="M1394" s="80" t="s">
        <v>715</v>
      </c>
      <c r="N1394" s="80" t="s">
        <v>1431</v>
      </c>
      <c r="O1394" s="71" t="s">
        <v>1432</v>
      </c>
      <c r="P1394" s="69" t="s">
        <v>44</v>
      </c>
      <c r="Q1394" s="71">
        <v>50</v>
      </c>
      <c r="R1394" s="71">
        <v>20</v>
      </c>
      <c r="S1394" s="71">
        <v>20</v>
      </c>
      <c r="T1394" s="71">
        <v>30</v>
      </c>
      <c r="U1394" s="71">
        <v>30</v>
      </c>
      <c r="V1394" s="71">
        <v>40</v>
      </c>
      <c r="W1394" s="71">
        <v>40</v>
      </c>
      <c r="X1394" s="71" t="s">
        <v>142</v>
      </c>
      <c r="Y1394" s="71" t="s">
        <v>172</v>
      </c>
      <c r="Z1394" s="71"/>
      <c r="AA1394" s="83" t="s">
        <v>382</v>
      </c>
      <c r="AB1394" s="71"/>
      <c r="AC1394" s="71"/>
      <c r="AD1394" s="71" t="s">
        <v>1980</v>
      </c>
      <c r="AE1394" s="69" t="s">
        <v>40</v>
      </c>
    </row>
    <row r="1395" spans="1:31" ht="60" hidden="1">
      <c r="A1395" t="str">
        <f t="shared" si="85"/>
        <v>IFILOG012022</v>
      </c>
      <c r="B1395" t="str">
        <f t="shared" si="86"/>
        <v>IFILOG012023</v>
      </c>
      <c r="C1395" t="str">
        <f t="shared" si="87"/>
        <v>IFILOG012024</v>
      </c>
      <c r="D1395" t="str">
        <f t="shared" si="88"/>
        <v>IFILOG012025</v>
      </c>
      <c r="E1395" t="str">
        <f t="shared" si="88"/>
        <v>IFILOG012026</v>
      </c>
      <c r="F1395" t="str">
        <f t="shared" si="88"/>
        <v>IFILOG012027</v>
      </c>
      <c r="G1395" t="s">
        <v>1980</v>
      </c>
      <c r="H1395" t="s">
        <v>1429</v>
      </c>
      <c r="I1395" s="38" t="str">
        <f>VLOOKUP(J1395,Planilha2!B:C,2,0)</f>
        <v>G01</v>
      </c>
      <c r="J1395" s="80" t="s">
        <v>41</v>
      </c>
      <c r="K1395" s="80" t="s">
        <v>145</v>
      </c>
      <c r="L1395" s="80" t="s">
        <v>1598</v>
      </c>
      <c r="M1395" s="80" t="s">
        <v>715</v>
      </c>
      <c r="N1395" s="80" t="s">
        <v>1431</v>
      </c>
      <c r="O1395" s="71" t="s">
        <v>1435</v>
      </c>
      <c r="P1395" s="69" t="s">
        <v>44</v>
      </c>
      <c r="Q1395" s="71">
        <v>50</v>
      </c>
      <c r="R1395" s="71">
        <v>50</v>
      </c>
      <c r="S1395" s="71">
        <v>60</v>
      </c>
      <c r="T1395" s="71">
        <v>60</v>
      </c>
      <c r="U1395" s="71">
        <v>70</v>
      </c>
      <c r="V1395" s="71">
        <v>70</v>
      </c>
      <c r="W1395" s="71">
        <v>80</v>
      </c>
      <c r="X1395" s="71" t="s">
        <v>142</v>
      </c>
      <c r="Y1395" s="71" t="s">
        <v>172</v>
      </c>
      <c r="Z1395" s="71"/>
      <c r="AA1395" s="83" t="s">
        <v>382</v>
      </c>
      <c r="AB1395" s="71"/>
      <c r="AC1395" s="71"/>
      <c r="AD1395" s="71" t="s">
        <v>1980</v>
      </c>
      <c r="AE1395" s="69" t="s">
        <v>40</v>
      </c>
    </row>
    <row r="1396" spans="1:31" ht="45" hidden="1">
      <c r="A1396" t="str">
        <f t="shared" si="85"/>
        <v>IFILOG022022</v>
      </c>
      <c r="B1396" t="str">
        <f t="shared" si="86"/>
        <v>IFILOG022023</v>
      </c>
      <c r="C1396" t="str">
        <f t="shared" si="87"/>
        <v>IFILOG022024</v>
      </c>
      <c r="D1396" t="str">
        <f t="shared" si="88"/>
        <v>IFILOG022025</v>
      </c>
      <c r="E1396" t="str">
        <f t="shared" si="88"/>
        <v>IFILOG022026</v>
      </c>
      <c r="F1396" t="str">
        <f t="shared" si="88"/>
        <v>IFILOG022027</v>
      </c>
      <c r="G1396" t="s">
        <v>1980</v>
      </c>
      <c r="H1396" t="s">
        <v>1429</v>
      </c>
      <c r="I1396" s="38" t="str">
        <f>VLOOKUP(J1396,Planilha2!B:C,2,0)</f>
        <v>G02</v>
      </c>
      <c r="J1396" s="80" t="s">
        <v>1600</v>
      </c>
      <c r="K1396" s="80" t="s">
        <v>145</v>
      </c>
      <c r="L1396" s="80"/>
      <c r="M1396" s="80" t="s">
        <v>717</v>
      </c>
      <c r="N1396" s="80" t="s">
        <v>1431</v>
      </c>
      <c r="O1396" s="71" t="s">
        <v>1561</v>
      </c>
      <c r="P1396" s="69" t="s">
        <v>44</v>
      </c>
      <c r="Q1396" s="71">
        <v>40</v>
      </c>
      <c r="R1396" s="71">
        <v>50</v>
      </c>
      <c r="S1396" s="71">
        <v>60</v>
      </c>
      <c r="T1396" s="71">
        <v>60</v>
      </c>
      <c r="U1396" s="71">
        <v>70</v>
      </c>
      <c r="V1396" s="71">
        <v>70</v>
      </c>
      <c r="W1396" s="71">
        <v>80</v>
      </c>
      <c r="X1396" s="71" t="s">
        <v>142</v>
      </c>
      <c r="Y1396" s="71" t="s">
        <v>172</v>
      </c>
      <c r="Z1396" s="71"/>
      <c r="AA1396" s="83" t="s">
        <v>382</v>
      </c>
      <c r="AB1396" s="71"/>
      <c r="AC1396" s="71"/>
      <c r="AD1396" s="71" t="s">
        <v>1980</v>
      </c>
      <c r="AE1396" s="69" t="s">
        <v>40</v>
      </c>
    </row>
    <row r="1397" spans="1:31" ht="45" hidden="1">
      <c r="A1397" t="str">
        <f t="shared" si="85"/>
        <v>IFILOG032022</v>
      </c>
      <c r="B1397" t="str">
        <f t="shared" si="86"/>
        <v>IFILOG032023</v>
      </c>
      <c r="C1397" t="str">
        <f t="shared" si="87"/>
        <v>IFILOG032024</v>
      </c>
      <c r="D1397" t="str">
        <f t="shared" si="88"/>
        <v>IFILOG032025</v>
      </c>
      <c r="E1397" t="str">
        <f t="shared" si="88"/>
        <v>IFILOG032026</v>
      </c>
      <c r="F1397" t="str">
        <f t="shared" si="88"/>
        <v>IFILOG032027</v>
      </c>
      <c r="G1397" t="s">
        <v>1980</v>
      </c>
      <c r="H1397" t="s">
        <v>1429</v>
      </c>
      <c r="I1397" s="38" t="str">
        <f>VLOOKUP(J1397,Planilha2!B:C,2,0)</f>
        <v>G03</v>
      </c>
      <c r="J1397" s="80" t="s">
        <v>1602</v>
      </c>
      <c r="K1397" s="80" t="s">
        <v>165</v>
      </c>
      <c r="L1397" s="84" t="s">
        <v>1439</v>
      </c>
      <c r="M1397" s="80" t="s">
        <v>717</v>
      </c>
      <c r="N1397" s="80" t="s">
        <v>1431</v>
      </c>
      <c r="O1397" s="71" t="s">
        <v>1563</v>
      </c>
      <c r="P1397" s="69" t="s">
        <v>44</v>
      </c>
      <c r="Q1397" s="71">
        <v>40</v>
      </c>
      <c r="R1397" s="71">
        <v>50</v>
      </c>
      <c r="S1397" s="71">
        <v>60</v>
      </c>
      <c r="T1397" s="71">
        <v>60</v>
      </c>
      <c r="U1397" s="71">
        <v>70</v>
      </c>
      <c r="V1397" s="71">
        <v>70</v>
      </c>
      <c r="W1397" s="71">
        <v>80</v>
      </c>
      <c r="X1397" s="71" t="s">
        <v>142</v>
      </c>
      <c r="Y1397" s="71" t="s">
        <v>172</v>
      </c>
      <c r="Z1397" s="71"/>
      <c r="AA1397" s="83" t="s">
        <v>382</v>
      </c>
      <c r="AB1397" s="71"/>
      <c r="AC1397" s="71"/>
      <c r="AD1397" s="71" t="s">
        <v>1980</v>
      </c>
      <c r="AE1397" s="69" t="s">
        <v>40</v>
      </c>
    </row>
    <row r="1398" spans="1:31" ht="45" hidden="1">
      <c r="A1398" t="str">
        <f t="shared" si="85"/>
        <v>IFILOG042022</v>
      </c>
      <c r="B1398" t="str">
        <f t="shared" si="86"/>
        <v>IFILOG042023</v>
      </c>
      <c r="C1398" t="str">
        <f t="shared" si="87"/>
        <v>IFILOG042024</v>
      </c>
      <c r="D1398" t="str">
        <f t="shared" si="88"/>
        <v>IFILOG042025</v>
      </c>
      <c r="E1398" t="str">
        <f t="shared" si="88"/>
        <v>IFILOG042026</v>
      </c>
      <c r="F1398" t="str">
        <f t="shared" si="88"/>
        <v>IFILOG042027</v>
      </c>
      <c r="G1398" t="s">
        <v>1980</v>
      </c>
      <c r="H1398" t="s">
        <v>1429</v>
      </c>
      <c r="I1398" s="38" t="str">
        <f>VLOOKUP(J1398,Planilha2!B:C,2,0)</f>
        <v>G04</v>
      </c>
      <c r="J1398" s="80" t="s">
        <v>1603</v>
      </c>
      <c r="K1398" s="80" t="s">
        <v>145</v>
      </c>
      <c r="L1398" s="80"/>
      <c r="M1398" s="80" t="s">
        <v>717</v>
      </c>
      <c r="N1398" s="80" t="s">
        <v>1431</v>
      </c>
      <c r="O1398" s="71" t="s">
        <v>1566</v>
      </c>
      <c r="P1398" s="69" t="s">
        <v>44</v>
      </c>
      <c r="Q1398" s="71">
        <v>40</v>
      </c>
      <c r="R1398" s="71">
        <v>50</v>
      </c>
      <c r="S1398" s="71">
        <v>60</v>
      </c>
      <c r="T1398" s="71">
        <v>60</v>
      </c>
      <c r="U1398" s="71">
        <v>70</v>
      </c>
      <c r="V1398" s="71">
        <v>70</v>
      </c>
      <c r="W1398" s="71">
        <v>80</v>
      </c>
      <c r="X1398" s="71" t="s">
        <v>142</v>
      </c>
      <c r="Y1398" s="71" t="s">
        <v>172</v>
      </c>
      <c r="Z1398" s="71"/>
      <c r="AA1398" s="83" t="s">
        <v>382</v>
      </c>
      <c r="AB1398" s="71"/>
      <c r="AC1398" s="71"/>
      <c r="AD1398" s="71" t="s">
        <v>1980</v>
      </c>
      <c r="AE1398" s="69" t="s">
        <v>40</v>
      </c>
    </row>
    <row r="1399" spans="1:31" ht="45" hidden="1">
      <c r="A1399" t="str">
        <f t="shared" si="85"/>
        <v>IFILOG052022</v>
      </c>
      <c r="B1399" t="str">
        <f t="shared" si="86"/>
        <v>IFILOG052023</v>
      </c>
      <c r="C1399" t="str">
        <f t="shared" si="87"/>
        <v>IFILOG052024</v>
      </c>
      <c r="D1399" t="str">
        <f t="shared" si="88"/>
        <v>IFILOG052025</v>
      </c>
      <c r="E1399" t="str">
        <f t="shared" si="88"/>
        <v>IFILOG052026</v>
      </c>
      <c r="F1399" t="str">
        <f t="shared" si="88"/>
        <v>IFILOG052027</v>
      </c>
      <c r="G1399" t="s">
        <v>1980</v>
      </c>
      <c r="H1399" t="s">
        <v>1429</v>
      </c>
      <c r="I1399" s="38" t="str">
        <f>VLOOKUP(J1399,Planilha2!B:C,2,0)</f>
        <v>G05</v>
      </c>
      <c r="J1399" s="80" t="s">
        <v>1605</v>
      </c>
      <c r="K1399" s="80" t="s">
        <v>165</v>
      </c>
      <c r="L1399" s="84" t="s">
        <v>1439</v>
      </c>
      <c r="M1399" s="80" t="s">
        <v>717</v>
      </c>
      <c r="N1399" s="80" t="s">
        <v>1431</v>
      </c>
      <c r="O1399" s="71" t="s">
        <v>1447</v>
      </c>
      <c r="P1399" s="69" t="s">
        <v>44</v>
      </c>
      <c r="Q1399" s="71">
        <v>40</v>
      </c>
      <c r="R1399" s="71">
        <v>50</v>
      </c>
      <c r="S1399" s="71">
        <v>60</v>
      </c>
      <c r="T1399" s="71">
        <v>60</v>
      </c>
      <c r="U1399" s="71">
        <v>70</v>
      </c>
      <c r="V1399" s="71">
        <v>70</v>
      </c>
      <c r="W1399" s="71">
        <v>80</v>
      </c>
      <c r="X1399" s="71" t="s">
        <v>142</v>
      </c>
      <c r="Y1399" s="71" t="s">
        <v>172</v>
      </c>
      <c r="Z1399" s="71"/>
      <c r="AA1399" s="83" t="s">
        <v>382</v>
      </c>
      <c r="AB1399" s="71"/>
      <c r="AC1399" s="71"/>
      <c r="AD1399" s="71" t="s">
        <v>1980</v>
      </c>
      <c r="AE1399" s="69" t="s">
        <v>40</v>
      </c>
    </row>
    <row r="1400" spans="1:31" ht="45" hidden="1">
      <c r="A1400" t="str">
        <f t="shared" si="85"/>
        <v>IFILOExcluído2022</v>
      </c>
      <c r="B1400" t="str">
        <f t="shared" si="86"/>
        <v>IFILOExcluído2023</v>
      </c>
      <c r="C1400" t="str">
        <f t="shared" si="87"/>
        <v>IFILOExcluído2024</v>
      </c>
      <c r="D1400" t="str">
        <f t="shared" si="88"/>
        <v>IFILOExcluído2025</v>
      </c>
      <c r="E1400" t="str">
        <f t="shared" si="88"/>
        <v>IFILOExcluído2026</v>
      </c>
      <c r="F1400" t="str">
        <f t="shared" si="88"/>
        <v>IFILOExcluído2027</v>
      </c>
      <c r="G1400" t="s">
        <v>1980</v>
      </c>
      <c r="H1400" t="s">
        <v>1429</v>
      </c>
      <c r="I1400" s="38" t="str">
        <f>VLOOKUP(J1400,Planilha2!B:C,2,0)</f>
        <v>Excluído</v>
      </c>
      <c r="J1400" s="80" t="s">
        <v>1449</v>
      </c>
      <c r="K1400" s="80" t="s">
        <v>165</v>
      </c>
      <c r="L1400" s="80" t="s">
        <v>1450</v>
      </c>
      <c r="M1400" s="80" t="s">
        <v>1451</v>
      </c>
      <c r="N1400" s="80" t="s">
        <v>1452</v>
      </c>
      <c r="O1400" s="71" t="s">
        <v>1453</v>
      </c>
      <c r="P1400" s="69" t="s">
        <v>44</v>
      </c>
      <c r="Q1400" s="71">
        <v>0</v>
      </c>
      <c r="R1400" s="71">
        <v>0</v>
      </c>
      <c r="S1400" s="71">
        <v>0</v>
      </c>
      <c r="T1400" s="71">
        <v>0</v>
      </c>
      <c r="U1400" s="71">
        <v>0</v>
      </c>
      <c r="V1400" s="71">
        <v>0</v>
      </c>
      <c r="W1400" s="71">
        <v>0</v>
      </c>
      <c r="X1400" s="71" t="s">
        <v>171</v>
      </c>
      <c r="Y1400" s="71" t="s">
        <v>172</v>
      </c>
      <c r="Z1400" s="71"/>
      <c r="AA1400" s="83" t="s">
        <v>382</v>
      </c>
      <c r="AB1400" s="71"/>
      <c r="AC1400" s="71"/>
      <c r="AD1400" s="71" t="s">
        <v>1980</v>
      </c>
      <c r="AE1400" s="69" t="s">
        <v>40</v>
      </c>
    </row>
    <row r="1401" spans="1:31" ht="45" hidden="1">
      <c r="A1401" t="str">
        <f t="shared" si="85"/>
        <v>IFILOG062022</v>
      </c>
      <c r="B1401" t="str">
        <f t="shared" si="86"/>
        <v>IFILOG062023</v>
      </c>
      <c r="C1401" t="str">
        <f t="shared" si="87"/>
        <v>IFILOG062024</v>
      </c>
      <c r="D1401" t="str">
        <f t="shared" si="88"/>
        <v>IFILOG062025</v>
      </c>
      <c r="E1401" t="str">
        <f t="shared" si="88"/>
        <v>IFILOG062026</v>
      </c>
      <c r="F1401" t="str">
        <f t="shared" si="88"/>
        <v>IFILOG062027</v>
      </c>
      <c r="G1401" t="s">
        <v>1980</v>
      </c>
      <c r="H1401" t="s">
        <v>1429</v>
      </c>
      <c r="I1401" s="38" t="str">
        <f>VLOOKUP(J1401,Planilha2!B:C,2,0)</f>
        <v>G06</v>
      </c>
      <c r="J1401" s="80" t="s">
        <v>58</v>
      </c>
      <c r="K1401" s="80" t="s">
        <v>145</v>
      </c>
      <c r="L1401" s="80" t="s">
        <v>59</v>
      </c>
      <c r="M1401" s="80" t="s">
        <v>164</v>
      </c>
      <c r="N1401" s="80" t="s">
        <v>1431</v>
      </c>
      <c r="O1401" s="71" t="s">
        <v>1570</v>
      </c>
      <c r="P1401" s="69" t="s">
        <v>44</v>
      </c>
      <c r="Q1401" s="71">
        <v>60</v>
      </c>
      <c r="R1401" s="71">
        <v>60</v>
      </c>
      <c r="S1401" s="71">
        <v>70</v>
      </c>
      <c r="T1401" s="71">
        <v>70</v>
      </c>
      <c r="U1401" s="71">
        <v>80</v>
      </c>
      <c r="V1401" s="71">
        <v>80</v>
      </c>
      <c r="W1401" s="71">
        <v>90</v>
      </c>
      <c r="X1401" s="71" t="s">
        <v>142</v>
      </c>
      <c r="Y1401" s="71" t="s">
        <v>172</v>
      </c>
      <c r="Z1401" s="71"/>
      <c r="AA1401" s="83" t="s">
        <v>382</v>
      </c>
      <c r="AB1401" s="71"/>
      <c r="AC1401" s="71"/>
      <c r="AD1401" s="71" t="s">
        <v>1980</v>
      </c>
      <c r="AE1401" s="69" t="s">
        <v>40</v>
      </c>
    </row>
    <row r="1402" spans="1:31" ht="60" hidden="1">
      <c r="A1402" t="str">
        <f t="shared" si="85"/>
        <v>IFILOG082022</v>
      </c>
      <c r="B1402" t="str">
        <f t="shared" si="86"/>
        <v>IFILOG082023</v>
      </c>
      <c r="C1402" t="str">
        <f t="shared" si="87"/>
        <v>IFILOG082024</v>
      </c>
      <c r="D1402" t="str">
        <f t="shared" si="88"/>
        <v>IFILOG082025</v>
      </c>
      <c r="E1402" t="str">
        <f t="shared" si="88"/>
        <v>IFILOG082026</v>
      </c>
      <c r="F1402" t="str">
        <f t="shared" si="88"/>
        <v>IFILOG082027</v>
      </c>
      <c r="G1402" t="s">
        <v>1980</v>
      </c>
      <c r="H1402" t="s">
        <v>1429</v>
      </c>
      <c r="I1402" s="38" t="str">
        <f>VLOOKUP(J1402,Planilha2!B:C,2,0)</f>
        <v>G08</v>
      </c>
      <c r="J1402" s="80" t="s">
        <v>722</v>
      </c>
      <c r="K1402" s="80" t="s">
        <v>145</v>
      </c>
      <c r="L1402" s="80" t="s">
        <v>723</v>
      </c>
      <c r="M1402" s="80" t="s">
        <v>185</v>
      </c>
      <c r="N1402" s="80" t="s">
        <v>1431</v>
      </c>
      <c r="O1402" s="71" t="s">
        <v>1607</v>
      </c>
      <c r="P1402" s="69" t="s">
        <v>44</v>
      </c>
      <c r="Q1402" s="71">
        <v>0</v>
      </c>
      <c r="R1402" s="71">
        <v>20</v>
      </c>
      <c r="S1402" s="71">
        <v>30</v>
      </c>
      <c r="T1402" s="71">
        <v>35</v>
      </c>
      <c r="U1402" s="71">
        <v>40</v>
      </c>
      <c r="V1402" s="71">
        <v>45</v>
      </c>
      <c r="W1402" s="71">
        <v>50</v>
      </c>
      <c r="X1402" s="71" t="s">
        <v>142</v>
      </c>
      <c r="Y1402" s="71" t="s">
        <v>172</v>
      </c>
      <c r="Z1402" s="71"/>
      <c r="AA1402" s="83" t="s">
        <v>382</v>
      </c>
      <c r="AB1402" s="71"/>
      <c r="AC1402" s="71"/>
      <c r="AD1402" s="71" t="s">
        <v>1980</v>
      </c>
      <c r="AE1402" s="69" t="s">
        <v>40</v>
      </c>
    </row>
    <row r="1403" spans="1:31" ht="45" hidden="1">
      <c r="A1403" t="str">
        <f t="shared" si="85"/>
        <v>IFILOG152022</v>
      </c>
      <c r="B1403" t="str">
        <f t="shared" si="86"/>
        <v>IFILOG152023</v>
      </c>
      <c r="C1403" t="str">
        <f t="shared" si="87"/>
        <v>IFILOG152024</v>
      </c>
      <c r="D1403" t="str">
        <f t="shared" si="88"/>
        <v>IFILOG152025</v>
      </c>
      <c r="E1403" t="str">
        <f t="shared" si="88"/>
        <v>IFILOG152026</v>
      </c>
      <c r="F1403" t="str">
        <f t="shared" si="88"/>
        <v>IFILOG152027</v>
      </c>
      <c r="G1403" t="s">
        <v>1980</v>
      </c>
      <c r="H1403" t="s">
        <v>1429</v>
      </c>
      <c r="I1403" s="38" t="str">
        <f>VLOOKUP(J1403,Planilha2!B:C,2,0)</f>
        <v>G15</v>
      </c>
      <c r="J1403" s="80" t="s">
        <v>743</v>
      </c>
      <c r="K1403" s="80" t="s">
        <v>145</v>
      </c>
      <c r="L1403" s="80" t="s">
        <v>744</v>
      </c>
      <c r="M1403" s="80" t="s">
        <v>164</v>
      </c>
      <c r="N1403" s="80" t="s">
        <v>1431</v>
      </c>
      <c r="O1403" s="71" t="s">
        <v>1456</v>
      </c>
      <c r="P1403" s="69" t="s">
        <v>44</v>
      </c>
      <c r="Q1403" s="71">
        <v>0</v>
      </c>
      <c r="R1403" s="71">
        <v>20</v>
      </c>
      <c r="S1403" s="71">
        <v>20</v>
      </c>
      <c r="T1403" s="71">
        <v>30</v>
      </c>
      <c r="U1403" s="71">
        <v>30</v>
      </c>
      <c r="V1403" s="71">
        <v>40</v>
      </c>
      <c r="W1403" s="71">
        <v>40</v>
      </c>
      <c r="X1403" s="71" t="s">
        <v>171</v>
      </c>
      <c r="Y1403" s="71" t="s">
        <v>172</v>
      </c>
      <c r="Z1403" s="71"/>
      <c r="AA1403" s="83" t="s">
        <v>382</v>
      </c>
      <c r="AB1403" s="71"/>
      <c r="AC1403" s="71"/>
      <c r="AD1403" s="71" t="s">
        <v>1980</v>
      </c>
      <c r="AE1403" s="69" t="s">
        <v>40</v>
      </c>
    </row>
    <row r="1404" spans="1:31" ht="45" hidden="1">
      <c r="A1404" t="str">
        <f t="shared" si="85"/>
        <v>IFILOG162022</v>
      </c>
      <c r="B1404" t="str">
        <f t="shared" si="86"/>
        <v>IFILOG162023</v>
      </c>
      <c r="C1404" t="str">
        <f t="shared" si="87"/>
        <v>IFILOG162024</v>
      </c>
      <c r="D1404" t="str">
        <f t="shared" si="88"/>
        <v>IFILOG162025</v>
      </c>
      <c r="E1404" t="str">
        <f t="shared" si="88"/>
        <v>IFILOG162026</v>
      </c>
      <c r="F1404" t="str">
        <f t="shared" si="88"/>
        <v>IFILOG162027</v>
      </c>
      <c r="G1404" t="s">
        <v>1980</v>
      </c>
      <c r="H1404" t="s">
        <v>1429</v>
      </c>
      <c r="I1404" s="38" t="str">
        <f>VLOOKUP(J1404,Planilha2!B:C,2,0)</f>
        <v>G16</v>
      </c>
      <c r="J1404" s="80" t="s">
        <v>1457</v>
      </c>
      <c r="K1404" s="80" t="s">
        <v>165</v>
      </c>
      <c r="L1404" s="80" t="s">
        <v>747</v>
      </c>
      <c r="M1404" s="80" t="s">
        <v>164</v>
      </c>
      <c r="N1404" s="80" t="s">
        <v>631</v>
      </c>
      <c r="O1404" s="71" t="s">
        <v>1458</v>
      </c>
      <c r="P1404" s="69" t="s">
        <v>749</v>
      </c>
      <c r="Q1404" s="71">
        <v>0</v>
      </c>
      <c r="R1404" s="71">
        <v>20</v>
      </c>
      <c r="S1404" s="71">
        <v>20</v>
      </c>
      <c r="T1404" s="71">
        <v>30</v>
      </c>
      <c r="U1404" s="71">
        <v>30</v>
      </c>
      <c r="V1404" s="71">
        <v>40</v>
      </c>
      <c r="W1404" s="71">
        <v>45</v>
      </c>
      <c r="X1404" s="71" t="s">
        <v>171</v>
      </c>
      <c r="Y1404" s="71" t="s">
        <v>172</v>
      </c>
      <c r="Z1404" s="71"/>
      <c r="AA1404" s="83" t="s">
        <v>382</v>
      </c>
      <c r="AB1404" s="71"/>
      <c r="AC1404" s="71"/>
      <c r="AD1404" s="71" t="s">
        <v>1980</v>
      </c>
      <c r="AE1404" s="69" t="s">
        <v>40</v>
      </c>
    </row>
    <row r="1405" spans="1:31" ht="45" hidden="1">
      <c r="A1405" t="str">
        <f t="shared" si="85"/>
        <v>IFILOG092022</v>
      </c>
      <c r="B1405" t="str">
        <f t="shared" si="86"/>
        <v>IFILOG092023</v>
      </c>
      <c r="C1405" t="str">
        <f t="shared" si="87"/>
        <v>IFILOG092024</v>
      </c>
      <c r="D1405" t="str">
        <f t="shared" si="88"/>
        <v>IFILOG092025</v>
      </c>
      <c r="E1405" t="str">
        <f t="shared" si="88"/>
        <v>IFILOG092026</v>
      </c>
      <c r="F1405" t="str">
        <f t="shared" si="88"/>
        <v>IFILOG092027</v>
      </c>
      <c r="G1405" t="s">
        <v>1980</v>
      </c>
      <c r="H1405" t="s">
        <v>1429</v>
      </c>
      <c r="I1405" s="38" t="str">
        <f>VLOOKUP(J1405,Planilha2!B:C,2,0)</f>
        <v>G09</v>
      </c>
      <c r="J1405" s="80" t="s">
        <v>66</v>
      </c>
      <c r="K1405" s="80" t="s">
        <v>145</v>
      </c>
      <c r="L1405" s="80" t="s">
        <v>67</v>
      </c>
      <c r="M1405" s="80" t="s">
        <v>164</v>
      </c>
      <c r="N1405" s="80" t="s">
        <v>631</v>
      </c>
      <c r="O1405" s="71" t="s">
        <v>1455</v>
      </c>
      <c r="P1405" s="69" t="s">
        <v>69</v>
      </c>
      <c r="Q1405" s="71">
        <v>5</v>
      </c>
      <c r="R1405" s="71">
        <v>5</v>
      </c>
      <c r="S1405" s="71">
        <v>5</v>
      </c>
      <c r="T1405" s="71">
        <v>5</v>
      </c>
      <c r="U1405" s="71">
        <v>5</v>
      </c>
      <c r="V1405" s="71">
        <v>5</v>
      </c>
      <c r="W1405" s="71">
        <v>5</v>
      </c>
      <c r="X1405" s="71" t="s">
        <v>142</v>
      </c>
      <c r="Y1405" s="71" t="s">
        <v>172</v>
      </c>
      <c r="Z1405" s="71"/>
      <c r="AA1405" s="83" t="s">
        <v>382</v>
      </c>
      <c r="AB1405" s="71"/>
      <c r="AC1405" s="71"/>
      <c r="AD1405" s="71" t="s">
        <v>1980</v>
      </c>
      <c r="AE1405" s="69" t="s">
        <v>40</v>
      </c>
    </row>
    <row r="1406" spans="1:31" ht="45" hidden="1">
      <c r="A1406" t="str">
        <f t="shared" si="85"/>
        <v>IFILOG112022</v>
      </c>
      <c r="B1406" t="str">
        <f t="shared" si="86"/>
        <v>IFILOG112023</v>
      </c>
      <c r="C1406" t="str">
        <f t="shared" si="87"/>
        <v>IFILOG112024</v>
      </c>
      <c r="D1406" t="str">
        <f t="shared" si="88"/>
        <v>IFILOG112025</v>
      </c>
      <c r="E1406" t="str">
        <f t="shared" si="88"/>
        <v>IFILOG112026</v>
      </c>
      <c r="F1406" t="str">
        <f t="shared" si="88"/>
        <v>IFILOG112027</v>
      </c>
      <c r="G1406" t="s">
        <v>1980</v>
      </c>
      <c r="H1406" t="s">
        <v>1429</v>
      </c>
      <c r="I1406" s="38" t="str">
        <f>VLOOKUP(J1406,Planilha2!B:C,2,0)</f>
        <v>G11</v>
      </c>
      <c r="J1406" s="80" t="s">
        <v>71</v>
      </c>
      <c r="K1406" s="80" t="s">
        <v>145</v>
      </c>
      <c r="L1406" s="80" t="s">
        <v>67</v>
      </c>
      <c r="M1406" s="80" t="s">
        <v>164</v>
      </c>
      <c r="N1406" s="80" t="s">
        <v>631</v>
      </c>
      <c r="O1406" s="71" t="s">
        <v>1460</v>
      </c>
      <c r="P1406" s="69" t="s">
        <v>69</v>
      </c>
      <c r="Q1406" s="71">
        <v>5</v>
      </c>
      <c r="R1406" s="71">
        <v>5</v>
      </c>
      <c r="S1406" s="71">
        <v>5</v>
      </c>
      <c r="T1406" s="71">
        <v>5</v>
      </c>
      <c r="U1406" s="71">
        <v>5</v>
      </c>
      <c r="V1406" s="71">
        <v>5</v>
      </c>
      <c r="W1406" s="71">
        <v>5</v>
      </c>
      <c r="X1406" s="71" t="s">
        <v>142</v>
      </c>
      <c r="Y1406" s="71" t="s">
        <v>172</v>
      </c>
      <c r="Z1406" s="71"/>
      <c r="AA1406" s="83" t="s">
        <v>382</v>
      </c>
      <c r="AB1406" s="71"/>
      <c r="AC1406" s="71"/>
      <c r="AD1406" s="71" t="s">
        <v>1980</v>
      </c>
      <c r="AE1406" s="69" t="s">
        <v>40</v>
      </c>
    </row>
    <row r="1407" spans="1:31" ht="45" hidden="1">
      <c r="A1407" t="str">
        <f t="shared" si="85"/>
        <v>IFILOG172022</v>
      </c>
      <c r="B1407" t="str">
        <f t="shared" si="86"/>
        <v>IFILOG172023</v>
      </c>
      <c r="C1407" t="str">
        <f t="shared" si="87"/>
        <v>IFILOG172024</v>
      </c>
      <c r="D1407" t="str">
        <f t="shared" si="88"/>
        <v>IFILOG172025</v>
      </c>
      <c r="E1407" t="str">
        <f t="shared" si="88"/>
        <v>IFILOG172026</v>
      </c>
      <c r="F1407" t="str">
        <f t="shared" si="88"/>
        <v>IFILOG172027</v>
      </c>
      <c r="G1407" t="s">
        <v>1980</v>
      </c>
      <c r="H1407" t="s">
        <v>1429</v>
      </c>
      <c r="I1407" s="38" t="str">
        <f>VLOOKUP(J1407,Planilha2!B:C,2,0)</f>
        <v>G17</v>
      </c>
      <c r="J1407" s="80" t="s">
        <v>750</v>
      </c>
      <c r="K1407" s="80" t="s">
        <v>165</v>
      </c>
      <c r="L1407" s="80" t="s">
        <v>751</v>
      </c>
      <c r="M1407" s="80" t="s">
        <v>164</v>
      </c>
      <c r="N1407" s="80" t="s">
        <v>1452</v>
      </c>
      <c r="O1407" s="71" t="s">
        <v>1461</v>
      </c>
      <c r="P1407" s="69" t="s">
        <v>44</v>
      </c>
      <c r="Q1407" s="71">
        <v>0</v>
      </c>
      <c r="R1407" s="71">
        <v>20</v>
      </c>
      <c r="S1407" s="71">
        <v>20</v>
      </c>
      <c r="T1407" s="71">
        <v>30</v>
      </c>
      <c r="U1407" s="71">
        <v>30</v>
      </c>
      <c r="V1407" s="71">
        <v>40</v>
      </c>
      <c r="W1407" s="71">
        <v>40</v>
      </c>
      <c r="X1407" s="71" t="s">
        <v>142</v>
      </c>
      <c r="Y1407" s="71" t="s">
        <v>172</v>
      </c>
      <c r="Z1407" s="71"/>
      <c r="AA1407" s="83" t="s">
        <v>382</v>
      </c>
      <c r="AB1407" s="71"/>
      <c r="AC1407" s="71"/>
      <c r="AD1407" s="71" t="s">
        <v>1980</v>
      </c>
      <c r="AE1407" s="69" t="s">
        <v>40</v>
      </c>
    </row>
    <row r="1408" spans="1:31" ht="45">
      <c r="A1408" t="str">
        <f t="shared" si="85"/>
        <v>IFILOEC012022</v>
      </c>
      <c r="B1408" t="str">
        <f t="shared" si="86"/>
        <v>IFILOEC012023</v>
      </c>
      <c r="C1408" t="str">
        <f t="shared" si="87"/>
        <v>IFILOEC012024</v>
      </c>
      <c r="D1408" t="str">
        <f t="shared" si="88"/>
        <v>IFILOEC012025</v>
      </c>
      <c r="E1408" t="str">
        <f t="shared" si="88"/>
        <v>IFILOEC012026</v>
      </c>
      <c r="F1408" t="str">
        <f t="shared" si="88"/>
        <v>IFILOEC012027</v>
      </c>
      <c r="G1408" t="s">
        <v>1980</v>
      </c>
      <c r="H1408" t="s">
        <v>1429</v>
      </c>
      <c r="I1408" s="38" t="str">
        <f>VLOOKUP(J1408,Planilha2!B:C,2,0)</f>
        <v>EC01</v>
      </c>
      <c r="J1408" s="80" t="s">
        <v>378</v>
      </c>
      <c r="K1408" s="80" t="s">
        <v>145</v>
      </c>
      <c r="L1408" s="80" t="s">
        <v>379</v>
      </c>
      <c r="M1408" s="80" t="s">
        <v>381</v>
      </c>
      <c r="N1408" s="80" t="s">
        <v>385</v>
      </c>
      <c r="O1408" s="71" t="s">
        <v>1572</v>
      </c>
      <c r="P1408" s="69" t="s">
        <v>44</v>
      </c>
      <c r="Q1408" s="71">
        <v>10</v>
      </c>
      <c r="R1408" s="71">
        <v>20</v>
      </c>
      <c r="S1408" s="71">
        <v>20</v>
      </c>
      <c r="T1408" s="71">
        <v>30</v>
      </c>
      <c r="U1408" s="71">
        <v>30</v>
      </c>
      <c r="V1408" s="71">
        <v>40</v>
      </c>
      <c r="W1408" s="71">
        <v>40</v>
      </c>
      <c r="X1408" s="71" t="s">
        <v>171</v>
      </c>
      <c r="Y1408" s="71" t="s">
        <v>172</v>
      </c>
      <c r="Z1408" s="71"/>
      <c r="AA1408" s="83" t="s">
        <v>382</v>
      </c>
      <c r="AB1408" s="71"/>
      <c r="AC1408" s="71"/>
      <c r="AD1408" s="71" t="s">
        <v>1980</v>
      </c>
      <c r="AE1408" s="69" t="s">
        <v>40</v>
      </c>
    </row>
    <row r="1409" spans="1:31" ht="45" hidden="1">
      <c r="A1409" t="str">
        <f t="shared" si="85"/>
        <v>IFILOExcluído2022</v>
      </c>
      <c r="B1409" t="str">
        <f t="shared" si="86"/>
        <v>IFILOExcluído2023</v>
      </c>
      <c r="C1409" t="str">
        <f t="shared" si="87"/>
        <v>IFILOExcluído2024</v>
      </c>
      <c r="D1409" t="str">
        <f t="shared" si="88"/>
        <v>IFILOExcluído2025</v>
      </c>
      <c r="E1409" t="str">
        <f t="shared" si="88"/>
        <v>IFILOExcluído2026</v>
      </c>
      <c r="F1409" t="str">
        <f t="shared" si="88"/>
        <v>IFILOExcluído2027</v>
      </c>
      <c r="G1409" t="s">
        <v>1980</v>
      </c>
      <c r="H1409" t="s">
        <v>1429</v>
      </c>
      <c r="I1409" s="38" t="str">
        <f>VLOOKUP(J1409,Planilha2!B:C,2,0)</f>
        <v>Excluído</v>
      </c>
      <c r="J1409" s="80" t="s">
        <v>1464</v>
      </c>
      <c r="K1409" s="80" t="s">
        <v>165</v>
      </c>
      <c r="L1409" s="80" t="s">
        <v>1465</v>
      </c>
      <c r="M1409" s="80" t="s">
        <v>164</v>
      </c>
      <c r="N1409" s="80" t="s">
        <v>1452</v>
      </c>
      <c r="O1409" s="71" t="s">
        <v>1466</v>
      </c>
      <c r="P1409" s="69" t="s">
        <v>44</v>
      </c>
      <c r="Q1409" s="71">
        <v>50</v>
      </c>
      <c r="R1409" s="71">
        <v>50</v>
      </c>
      <c r="S1409" s="71">
        <v>60</v>
      </c>
      <c r="T1409" s="71">
        <v>70</v>
      </c>
      <c r="U1409" s="71">
        <v>80</v>
      </c>
      <c r="V1409" s="71">
        <v>90</v>
      </c>
      <c r="W1409" s="71">
        <v>100</v>
      </c>
      <c r="X1409" s="71" t="s">
        <v>142</v>
      </c>
      <c r="Y1409" s="71" t="s">
        <v>172</v>
      </c>
      <c r="Z1409" s="71"/>
      <c r="AA1409" s="83" t="s">
        <v>382</v>
      </c>
      <c r="AB1409" s="71"/>
      <c r="AC1409" s="71"/>
      <c r="AD1409" s="71" t="s">
        <v>1980</v>
      </c>
      <c r="AE1409" s="69" t="s">
        <v>40</v>
      </c>
    </row>
    <row r="1410" spans="1:31" ht="60" hidden="1">
      <c r="A1410" t="str">
        <f t="shared" si="85"/>
        <v>IFILOG192022</v>
      </c>
      <c r="B1410" t="str">
        <f t="shared" si="86"/>
        <v>IFILOG192023</v>
      </c>
      <c r="C1410" t="str">
        <f t="shared" si="87"/>
        <v>IFILOG192024</v>
      </c>
      <c r="D1410" t="str">
        <f t="shared" si="88"/>
        <v>IFILOG192025</v>
      </c>
      <c r="E1410" t="str">
        <f t="shared" si="88"/>
        <v>IFILOG192026</v>
      </c>
      <c r="F1410" t="str">
        <f t="shared" si="88"/>
        <v>IFILOG192027</v>
      </c>
      <c r="G1410" t="s">
        <v>1980</v>
      </c>
      <c r="H1410" t="s">
        <v>1429</v>
      </c>
      <c r="I1410" s="38" t="str">
        <f>VLOOKUP(J1410,Planilha2!B:C,2,0)</f>
        <v>G19</v>
      </c>
      <c r="J1410" s="80" t="s">
        <v>759</v>
      </c>
      <c r="K1410" s="80" t="s">
        <v>165</v>
      </c>
      <c r="L1410" s="80" t="s">
        <v>760</v>
      </c>
      <c r="M1410" s="80" t="s">
        <v>164</v>
      </c>
      <c r="N1410" s="80" t="s">
        <v>1452</v>
      </c>
      <c r="O1410" s="71" t="s">
        <v>1574</v>
      </c>
      <c r="P1410" s="69" t="s">
        <v>44</v>
      </c>
      <c r="Q1410" s="71">
        <v>10</v>
      </c>
      <c r="R1410" s="71">
        <v>30</v>
      </c>
      <c r="S1410" s="71">
        <v>40</v>
      </c>
      <c r="T1410" s="71">
        <v>50</v>
      </c>
      <c r="U1410" s="71">
        <v>60</v>
      </c>
      <c r="V1410" s="71">
        <v>70</v>
      </c>
      <c r="W1410" s="71">
        <v>80</v>
      </c>
      <c r="X1410" s="71" t="s">
        <v>171</v>
      </c>
      <c r="Y1410" s="71" t="s">
        <v>172</v>
      </c>
      <c r="Z1410" s="71"/>
      <c r="AA1410" s="83" t="s">
        <v>382</v>
      </c>
      <c r="AB1410" s="71"/>
      <c r="AC1410" s="71"/>
      <c r="AD1410" s="71" t="s">
        <v>1980</v>
      </c>
      <c r="AE1410" s="69" t="s">
        <v>40</v>
      </c>
    </row>
    <row r="1411" spans="1:31" ht="45" hidden="1">
      <c r="A1411" t="str">
        <f t="shared" si="85"/>
        <v>IFILOG182022</v>
      </c>
      <c r="B1411" t="str">
        <f t="shared" si="86"/>
        <v>IFILOG182023</v>
      </c>
      <c r="C1411" t="str">
        <f t="shared" si="87"/>
        <v>IFILOG182024</v>
      </c>
      <c r="D1411" t="str">
        <f t="shared" si="88"/>
        <v>IFILOG182025</v>
      </c>
      <c r="E1411" t="str">
        <f t="shared" si="88"/>
        <v>IFILOG182026</v>
      </c>
      <c r="F1411" t="str">
        <f t="shared" si="88"/>
        <v>IFILOG182027</v>
      </c>
      <c r="G1411" t="s">
        <v>1980</v>
      </c>
      <c r="H1411" t="s">
        <v>1429</v>
      </c>
      <c r="I1411" s="38" t="str">
        <f>VLOOKUP(J1411,Planilha2!B:C,2,0)</f>
        <v>G18</v>
      </c>
      <c r="J1411" s="80" t="s">
        <v>755</v>
      </c>
      <c r="K1411" s="69" t="s">
        <v>165</v>
      </c>
      <c r="L1411" s="80" t="s">
        <v>1469</v>
      </c>
      <c r="M1411" s="80" t="s">
        <v>164</v>
      </c>
      <c r="N1411" s="80" t="s">
        <v>1452</v>
      </c>
      <c r="O1411" s="71" t="s">
        <v>1575</v>
      </c>
      <c r="P1411" s="69" t="s">
        <v>994</v>
      </c>
      <c r="Q1411" s="71">
        <v>0</v>
      </c>
      <c r="R1411" s="71">
        <v>10</v>
      </c>
      <c r="S1411" s="71">
        <v>15</v>
      </c>
      <c r="T1411" s="71">
        <v>20</v>
      </c>
      <c r="U1411" s="71">
        <v>20</v>
      </c>
      <c r="V1411" s="71">
        <v>20</v>
      </c>
      <c r="W1411" s="71">
        <v>20</v>
      </c>
      <c r="X1411" s="71" t="s">
        <v>171</v>
      </c>
      <c r="Y1411" s="71" t="s">
        <v>172</v>
      </c>
      <c r="Z1411" s="71"/>
      <c r="AA1411" s="83" t="s">
        <v>382</v>
      </c>
      <c r="AB1411" s="71"/>
      <c r="AC1411" s="71"/>
      <c r="AD1411" s="71" t="s">
        <v>1980</v>
      </c>
      <c r="AE1411" s="69" t="s">
        <v>40</v>
      </c>
    </row>
    <row r="1412" spans="1:31" ht="45" hidden="1">
      <c r="A1412" t="str">
        <f t="shared" ref="A1412:A1475" si="89">$G1412&amp;$I1412&amp;R$1</f>
        <v>IFILOG202022</v>
      </c>
      <c r="B1412" t="str">
        <f t="shared" ref="B1412:B1475" si="90">$G1412&amp;$I1412&amp;S$1</f>
        <v>IFILOG202023</v>
      </c>
      <c r="C1412" t="str">
        <f t="shared" ref="C1412:C1475" si="91">$G1412&amp;$I1412&amp;T$1</f>
        <v>IFILOG202024</v>
      </c>
      <c r="D1412" t="str">
        <f t="shared" ref="D1412:F1475" si="92">$G1412&amp;$I1412&amp;U$1</f>
        <v>IFILOG202025</v>
      </c>
      <c r="E1412" t="str">
        <f t="shared" si="92"/>
        <v>IFILOG202026</v>
      </c>
      <c r="F1412" t="str">
        <f t="shared" si="92"/>
        <v>IFILOG202027</v>
      </c>
      <c r="G1412" t="s">
        <v>1980</v>
      </c>
      <c r="H1412" t="s">
        <v>1429</v>
      </c>
      <c r="I1412" s="38" t="str">
        <f>VLOOKUP(J1412,Planilha2!B:C,2,0)</f>
        <v>G20</v>
      </c>
      <c r="J1412" s="80" t="s">
        <v>762</v>
      </c>
      <c r="K1412" s="69" t="s">
        <v>165</v>
      </c>
      <c r="L1412" s="80" t="s">
        <v>1473</v>
      </c>
      <c r="M1412" s="80" t="s">
        <v>164</v>
      </c>
      <c r="N1412" s="80" t="s">
        <v>1452</v>
      </c>
      <c r="O1412" s="71" t="s">
        <v>1576</v>
      </c>
      <c r="P1412" s="69" t="s">
        <v>994</v>
      </c>
      <c r="Q1412" s="71">
        <v>0</v>
      </c>
      <c r="R1412" s="71">
        <v>10</v>
      </c>
      <c r="S1412" s="71">
        <v>15</v>
      </c>
      <c r="T1412" s="71">
        <v>20</v>
      </c>
      <c r="U1412" s="71">
        <v>20</v>
      </c>
      <c r="V1412" s="71">
        <v>20</v>
      </c>
      <c r="W1412" s="71">
        <v>20</v>
      </c>
      <c r="X1412" s="71" t="s">
        <v>171</v>
      </c>
      <c r="Y1412" s="71" t="s">
        <v>172</v>
      </c>
      <c r="Z1412" s="71"/>
      <c r="AA1412" s="83" t="s">
        <v>382</v>
      </c>
      <c r="AB1412" s="71"/>
      <c r="AC1412" s="71"/>
      <c r="AD1412" s="71" t="s">
        <v>1980</v>
      </c>
      <c r="AE1412" s="69" t="s">
        <v>40</v>
      </c>
    </row>
    <row r="1413" spans="1:31" ht="45" hidden="1">
      <c r="A1413" t="str">
        <f t="shared" si="89"/>
        <v>IFILOPP022022</v>
      </c>
      <c r="B1413" t="str">
        <f t="shared" si="90"/>
        <v>IFILOPP022023</v>
      </c>
      <c r="C1413" t="str">
        <f t="shared" si="91"/>
        <v>IFILOPP022024</v>
      </c>
      <c r="D1413" t="str">
        <f t="shared" si="92"/>
        <v>IFILOPP022025</v>
      </c>
      <c r="E1413" t="str">
        <f t="shared" si="92"/>
        <v>IFILOPP022026</v>
      </c>
      <c r="F1413" t="str">
        <f t="shared" si="92"/>
        <v>IFILOPP022027</v>
      </c>
      <c r="G1413" t="s">
        <v>1980</v>
      </c>
      <c r="H1413" t="s">
        <v>1476</v>
      </c>
      <c r="I1413" s="38" t="str">
        <f>VLOOKUP(J1413,Planilha2!B:C,2,0)</f>
        <v>PP02</v>
      </c>
      <c r="J1413" s="80" t="s">
        <v>1615</v>
      </c>
      <c r="K1413" s="80" t="s">
        <v>145</v>
      </c>
      <c r="L1413" s="80" t="s">
        <v>1038</v>
      </c>
      <c r="M1413" s="80" t="s">
        <v>1040</v>
      </c>
      <c r="N1413" s="80" t="s">
        <v>1478</v>
      </c>
      <c r="O1413" s="86" t="s">
        <v>1479</v>
      </c>
      <c r="P1413" s="69" t="s">
        <v>69</v>
      </c>
      <c r="Q1413" s="75">
        <v>4</v>
      </c>
      <c r="R1413" s="75">
        <v>5</v>
      </c>
      <c r="S1413" s="75">
        <v>5</v>
      </c>
      <c r="T1413" s="75">
        <v>5</v>
      </c>
      <c r="U1413" s="75">
        <v>5</v>
      </c>
      <c r="V1413" s="75">
        <v>6</v>
      </c>
      <c r="W1413" s="75">
        <v>6</v>
      </c>
      <c r="X1413" s="71" t="s">
        <v>142</v>
      </c>
      <c r="Y1413" s="71" t="s">
        <v>172</v>
      </c>
      <c r="Z1413" s="71"/>
      <c r="AA1413" s="83" t="s">
        <v>382</v>
      </c>
      <c r="AB1413" s="71"/>
      <c r="AC1413" s="71"/>
      <c r="AD1413" s="71" t="s">
        <v>1980</v>
      </c>
      <c r="AE1413" s="69" t="s">
        <v>1030</v>
      </c>
    </row>
    <row r="1414" spans="1:31" ht="45" hidden="1">
      <c r="A1414" t="str">
        <f t="shared" si="89"/>
        <v>IFILOPP032022</v>
      </c>
      <c r="B1414" t="str">
        <f t="shared" si="90"/>
        <v>IFILOPP032023</v>
      </c>
      <c r="C1414" t="str">
        <f t="shared" si="91"/>
        <v>IFILOPP032024</v>
      </c>
      <c r="D1414" t="str">
        <f t="shared" si="92"/>
        <v>IFILOPP032025</v>
      </c>
      <c r="E1414" t="str">
        <f t="shared" si="92"/>
        <v>IFILOPP032026</v>
      </c>
      <c r="F1414" t="str">
        <f t="shared" si="92"/>
        <v>IFILOPP032027</v>
      </c>
      <c r="G1414" t="s">
        <v>1980</v>
      </c>
      <c r="H1414" t="s">
        <v>1476</v>
      </c>
      <c r="I1414" s="38" t="str">
        <f>VLOOKUP(J1414,Planilha2!B:C,2,0)</f>
        <v>PP03</v>
      </c>
      <c r="J1414" s="80" t="s">
        <v>1618</v>
      </c>
      <c r="K1414" s="80" t="s">
        <v>145</v>
      </c>
      <c r="L1414" s="80" t="s">
        <v>1619</v>
      </c>
      <c r="M1414" s="80" t="s">
        <v>139</v>
      </c>
      <c r="N1414" s="80" t="s">
        <v>1478</v>
      </c>
      <c r="O1414" s="86" t="s">
        <v>1484</v>
      </c>
      <c r="P1414" s="69" t="s">
        <v>309</v>
      </c>
      <c r="Q1414" s="75">
        <v>45</v>
      </c>
      <c r="R1414" s="75">
        <v>60</v>
      </c>
      <c r="S1414" s="75">
        <v>75</v>
      </c>
      <c r="T1414" s="75">
        <v>75</v>
      </c>
      <c r="U1414" s="75">
        <v>75</v>
      </c>
      <c r="V1414" s="75">
        <v>75</v>
      </c>
      <c r="W1414" s="75">
        <v>75</v>
      </c>
      <c r="X1414" s="71" t="s">
        <v>142</v>
      </c>
      <c r="Y1414" s="71" t="s">
        <v>172</v>
      </c>
      <c r="Z1414" s="71"/>
      <c r="AA1414" s="83" t="s">
        <v>382</v>
      </c>
      <c r="AB1414" s="71"/>
      <c r="AC1414" s="71"/>
      <c r="AD1414" s="71" t="s">
        <v>1980</v>
      </c>
      <c r="AE1414" s="69" t="s">
        <v>1030</v>
      </c>
    </row>
    <row r="1415" spans="1:31" ht="45" hidden="1">
      <c r="A1415" t="str">
        <f t="shared" si="89"/>
        <v>IFILOPP012022</v>
      </c>
      <c r="B1415" t="str">
        <f t="shared" si="90"/>
        <v>IFILOPP012023</v>
      </c>
      <c r="C1415" t="str">
        <f t="shared" si="91"/>
        <v>IFILOPP012024</v>
      </c>
      <c r="D1415" t="str">
        <f t="shared" si="92"/>
        <v>IFILOPP012025</v>
      </c>
      <c r="E1415" t="str">
        <f t="shared" si="92"/>
        <v>IFILOPP012026</v>
      </c>
      <c r="F1415" t="str">
        <f t="shared" si="92"/>
        <v>IFILOPP012027</v>
      </c>
      <c r="G1415" t="s">
        <v>1980</v>
      </c>
      <c r="H1415" t="s">
        <v>1476</v>
      </c>
      <c r="I1415" s="38" t="str">
        <f>VLOOKUP(J1415,Planilha2!B:C,2,0)</f>
        <v>PP01</v>
      </c>
      <c r="J1415" s="80" t="s">
        <v>1622</v>
      </c>
      <c r="K1415" s="80" t="s">
        <v>145</v>
      </c>
      <c r="L1415" s="80" t="s">
        <v>1623</v>
      </c>
      <c r="M1415" s="80" t="s">
        <v>139</v>
      </c>
      <c r="N1415" s="80" t="s">
        <v>1036</v>
      </c>
      <c r="O1415" s="86" t="s">
        <v>1624</v>
      </c>
      <c r="P1415" s="69" t="s">
        <v>994</v>
      </c>
      <c r="Q1415" s="75">
        <v>2</v>
      </c>
      <c r="R1415" s="75">
        <v>2</v>
      </c>
      <c r="S1415" s="75">
        <v>2</v>
      </c>
      <c r="T1415" s="75">
        <v>2</v>
      </c>
      <c r="U1415" s="75">
        <v>2</v>
      </c>
      <c r="V1415" s="75">
        <v>2</v>
      </c>
      <c r="W1415" s="75">
        <v>2</v>
      </c>
      <c r="X1415" s="71" t="s">
        <v>142</v>
      </c>
      <c r="Y1415" s="71" t="s">
        <v>172</v>
      </c>
      <c r="Z1415" s="71"/>
      <c r="AA1415" s="83" t="s">
        <v>382</v>
      </c>
      <c r="AB1415" s="71"/>
      <c r="AC1415" s="71"/>
      <c r="AD1415" s="71" t="s">
        <v>1980</v>
      </c>
      <c r="AE1415" s="69" t="s">
        <v>1030</v>
      </c>
    </row>
    <row r="1416" spans="1:31" ht="45" hidden="1">
      <c r="A1416" t="str">
        <f t="shared" si="89"/>
        <v>IFILOExcluído2022</v>
      </c>
      <c r="B1416" t="str">
        <f t="shared" si="90"/>
        <v>IFILOExcluído2023</v>
      </c>
      <c r="C1416" t="str">
        <f t="shared" si="91"/>
        <v>IFILOExcluído2024</v>
      </c>
      <c r="D1416" t="str">
        <f t="shared" si="92"/>
        <v>IFILOExcluído2025</v>
      </c>
      <c r="E1416" t="str">
        <f t="shared" si="92"/>
        <v>IFILOExcluído2026</v>
      </c>
      <c r="F1416" t="str">
        <f t="shared" si="92"/>
        <v>IFILOExcluído2027</v>
      </c>
      <c r="G1416" t="s">
        <v>1980</v>
      </c>
      <c r="H1416" t="s">
        <v>1476</v>
      </c>
      <c r="I1416" s="38" t="str">
        <f>VLOOKUP(J1416,Planilha2!B:C,2,0)</f>
        <v>Excluído</v>
      </c>
      <c r="J1416" s="80" t="s">
        <v>1489</v>
      </c>
      <c r="K1416" s="80" t="s">
        <v>165</v>
      </c>
      <c r="L1416" s="80" t="s">
        <v>1490</v>
      </c>
      <c r="M1416" s="80" t="s">
        <v>139</v>
      </c>
      <c r="N1416" s="80" t="s">
        <v>1036</v>
      </c>
      <c r="O1416" s="86"/>
      <c r="P1416" s="69" t="s">
        <v>1070</v>
      </c>
      <c r="Q1416" s="75">
        <v>0</v>
      </c>
      <c r="R1416" s="75">
        <v>0</v>
      </c>
      <c r="S1416" s="75">
        <v>0</v>
      </c>
      <c r="T1416" s="75">
        <v>0</v>
      </c>
      <c r="U1416" s="75">
        <v>0</v>
      </c>
      <c r="V1416" s="75">
        <v>0</v>
      </c>
      <c r="W1416" s="75">
        <v>0</v>
      </c>
      <c r="X1416" s="71" t="s">
        <v>142</v>
      </c>
      <c r="Y1416" s="71" t="s">
        <v>172</v>
      </c>
      <c r="Z1416" s="71"/>
      <c r="AA1416" s="83" t="s">
        <v>382</v>
      </c>
      <c r="AB1416" s="71"/>
      <c r="AC1416" s="71"/>
      <c r="AD1416" s="71" t="s">
        <v>1980</v>
      </c>
      <c r="AE1416" s="69" t="s">
        <v>1030</v>
      </c>
    </row>
    <row r="1417" spans="1:31" ht="45" hidden="1">
      <c r="A1417" t="str">
        <f t="shared" si="89"/>
        <v>IFILOExcluído2022</v>
      </c>
      <c r="B1417" t="str">
        <f t="shared" si="90"/>
        <v>IFILOExcluído2023</v>
      </c>
      <c r="C1417" t="str">
        <f t="shared" si="91"/>
        <v>IFILOExcluído2024</v>
      </c>
      <c r="D1417" t="str">
        <f t="shared" si="92"/>
        <v>IFILOExcluído2025</v>
      </c>
      <c r="E1417" t="str">
        <f t="shared" si="92"/>
        <v>IFILOExcluído2026</v>
      </c>
      <c r="F1417" t="str">
        <f t="shared" si="92"/>
        <v>IFILOExcluído2027</v>
      </c>
      <c r="G1417" t="s">
        <v>1980</v>
      </c>
      <c r="H1417" t="s">
        <v>1476</v>
      </c>
      <c r="I1417" s="38" t="str">
        <f>VLOOKUP(J1417,Planilha2!B:C,2,0)</f>
        <v>Excluído</v>
      </c>
      <c r="J1417" s="80" t="s">
        <v>1493</v>
      </c>
      <c r="K1417" s="80" t="s">
        <v>165</v>
      </c>
      <c r="L1417" s="80" t="s">
        <v>1494</v>
      </c>
      <c r="M1417" s="80" t="s">
        <v>139</v>
      </c>
      <c r="N1417" s="80" t="s">
        <v>1036</v>
      </c>
      <c r="O1417" s="86"/>
      <c r="P1417" s="69" t="s">
        <v>1070</v>
      </c>
      <c r="Q1417" s="75">
        <v>0</v>
      </c>
      <c r="R1417" s="75">
        <v>0</v>
      </c>
      <c r="S1417" s="75">
        <v>0</v>
      </c>
      <c r="T1417" s="75">
        <v>0</v>
      </c>
      <c r="U1417" s="75">
        <v>0</v>
      </c>
      <c r="V1417" s="75">
        <v>0</v>
      </c>
      <c r="W1417" s="75">
        <v>0</v>
      </c>
      <c r="X1417" s="71" t="s">
        <v>363</v>
      </c>
      <c r="Y1417" s="71" t="s">
        <v>172</v>
      </c>
      <c r="Z1417" s="71"/>
      <c r="AA1417" s="83" t="s">
        <v>382</v>
      </c>
      <c r="AB1417" s="71"/>
      <c r="AC1417" s="71"/>
      <c r="AD1417" s="71" t="s">
        <v>1980</v>
      </c>
      <c r="AE1417" s="69" t="s">
        <v>1030</v>
      </c>
    </row>
    <row r="1418" spans="1:31" ht="45" hidden="1">
      <c r="A1418" t="str">
        <f t="shared" si="89"/>
        <v>IFILOPP042022</v>
      </c>
      <c r="B1418" t="str">
        <f t="shared" si="90"/>
        <v>IFILOPP042023</v>
      </c>
      <c r="C1418" t="str">
        <f t="shared" si="91"/>
        <v>IFILOPP042024</v>
      </c>
      <c r="D1418" t="str">
        <f t="shared" si="92"/>
        <v>IFILOPP042025</v>
      </c>
      <c r="E1418" t="str">
        <f t="shared" si="92"/>
        <v>IFILOPP042026</v>
      </c>
      <c r="F1418" t="str">
        <f t="shared" si="92"/>
        <v>IFILOPP042027</v>
      </c>
      <c r="G1418" t="s">
        <v>1980</v>
      </c>
      <c r="H1418" t="s">
        <v>1476</v>
      </c>
      <c r="I1418" s="38" t="str">
        <f>VLOOKUP(J1418,Planilha2!B:C,2,0)</f>
        <v>PP04</v>
      </c>
      <c r="J1418" s="80" t="s">
        <v>1495</v>
      </c>
      <c r="K1418" s="80" t="s">
        <v>165</v>
      </c>
      <c r="L1418" s="80" t="s">
        <v>1496</v>
      </c>
      <c r="M1418" s="80" t="s">
        <v>139</v>
      </c>
      <c r="N1418" s="80" t="s">
        <v>1036</v>
      </c>
      <c r="O1418" s="86"/>
      <c r="P1418" s="69" t="s">
        <v>44</v>
      </c>
      <c r="Q1418" s="75">
        <v>0</v>
      </c>
      <c r="R1418" s="75">
        <v>0</v>
      </c>
      <c r="S1418" s="75">
        <v>0</v>
      </c>
      <c r="T1418" s="75">
        <v>0</v>
      </c>
      <c r="U1418" s="75">
        <v>0</v>
      </c>
      <c r="V1418" s="75">
        <v>0</v>
      </c>
      <c r="W1418" s="75">
        <v>0</v>
      </c>
      <c r="X1418" s="71" t="s">
        <v>142</v>
      </c>
      <c r="Y1418" s="71" t="s">
        <v>172</v>
      </c>
      <c r="Z1418" s="71"/>
      <c r="AA1418" s="83" t="s">
        <v>382</v>
      </c>
      <c r="AB1418" s="71"/>
      <c r="AC1418" s="71"/>
      <c r="AD1418" s="71" t="s">
        <v>1980</v>
      </c>
      <c r="AE1418" s="69" t="s">
        <v>1030</v>
      </c>
    </row>
    <row r="1419" spans="1:31" ht="45" hidden="1">
      <c r="A1419" t="str">
        <f t="shared" si="89"/>
        <v>IFILO?2022</v>
      </c>
      <c r="B1419" t="str">
        <f t="shared" si="90"/>
        <v>IFILO?2023</v>
      </c>
      <c r="C1419" t="str">
        <f t="shared" si="91"/>
        <v>IFILO?2024</v>
      </c>
      <c r="D1419" t="str">
        <f t="shared" si="92"/>
        <v>IFILO?2025</v>
      </c>
      <c r="E1419" t="str">
        <f t="shared" si="92"/>
        <v>IFILO?2026</v>
      </c>
      <c r="F1419" t="str">
        <f t="shared" si="92"/>
        <v>IFILO?2027</v>
      </c>
      <c r="G1419" t="s">
        <v>1980</v>
      </c>
      <c r="H1419" t="s">
        <v>1476</v>
      </c>
      <c r="I1419" s="38" t="str">
        <f>VLOOKUP(J1419,Planilha2!B:C,2,0)</f>
        <v>?</v>
      </c>
      <c r="J1419" s="80" t="s">
        <v>1497</v>
      </c>
      <c r="K1419" s="80" t="s">
        <v>165</v>
      </c>
      <c r="L1419" s="80" t="s">
        <v>1498</v>
      </c>
      <c r="M1419" s="80" t="s">
        <v>139</v>
      </c>
      <c r="N1419" s="80" t="s">
        <v>1036</v>
      </c>
      <c r="O1419" s="86"/>
      <c r="P1419" s="69"/>
      <c r="Q1419" s="75">
        <v>0</v>
      </c>
      <c r="R1419" s="75">
        <v>0</v>
      </c>
      <c r="S1419" s="75">
        <v>0</v>
      </c>
      <c r="T1419" s="75">
        <v>0</v>
      </c>
      <c r="U1419" s="75">
        <v>0</v>
      </c>
      <c r="V1419" s="75">
        <v>0</v>
      </c>
      <c r="W1419" s="75">
        <v>0</v>
      </c>
      <c r="X1419" s="71" t="s">
        <v>142</v>
      </c>
      <c r="Y1419" s="71" t="s">
        <v>172</v>
      </c>
      <c r="Z1419" s="71"/>
      <c r="AA1419" s="83"/>
      <c r="AB1419" s="71"/>
      <c r="AC1419" s="71"/>
      <c r="AD1419" s="71" t="s">
        <v>1980</v>
      </c>
      <c r="AE1419" s="69" t="s">
        <v>1030</v>
      </c>
    </row>
    <row r="1420" spans="1:31" ht="45" hidden="1">
      <c r="A1420" t="str">
        <f t="shared" si="89"/>
        <v>IFILOPP052022</v>
      </c>
      <c r="B1420" t="str">
        <f t="shared" si="90"/>
        <v>IFILOPP052023</v>
      </c>
      <c r="C1420" t="str">
        <f t="shared" si="91"/>
        <v>IFILOPP052024</v>
      </c>
      <c r="D1420" t="str">
        <f t="shared" si="92"/>
        <v>IFILOPP052025</v>
      </c>
      <c r="E1420" t="str">
        <f t="shared" si="92"/>
        <v>IFILOPP052026</v>
      </c>
      <c r="F1420" t="str">
        <f t="shared" si="92"/>
        <v>IFILOPP052027</v>
      </c>
      <c r="G1420" t="s">
        <v>1980</v>
      </c>
      <c r="H1420" t="s">
        <v>1476</v>
      </c>
      <c r="I1420" s="38" t="str">
        <f>VLOOKUP(J1420,Planilha2!B:C,2,0)</f>
        <v>PP05</v>
      </c>
      <c r="J1420" s="80" t="s">
        <v>1047</v>
      </c>
      <c r="K1420" s="80" t="s">
        <v>165</v>
      </c>
      <c r="L1420" s="80" t="s">
        <v>1048</v>
      </c>
      <c r="M1420" s="80" t="s">
        <v>139</v>
      </c>
      <c r="N1420" s="80" t="s">
        <v>1036</v>
      </c>
      <c r="O1420" s="86"/>
      <c r="P1420" s="69"/>
      <c r="Q1420" s="75">
        <v>0</v>
      </c>
      <c r="R1420" s="75">
        <v>0</v>
      </c>
      <c r="S1420" s="75">
        <v>0</v>
      </c>
      <c r="T1420" s="75">
        <v>0</v>
      </c>
      <c r="U1420" s="75">
        <v>0</v>
      </c>
      <c r="V1420" s="75">
        <v>0</v>
      </c>
      <c r="W1420" s="75">
        <v>0</v>
      </c>
      <c r="X1420" s="71" t="s">
        <v>142</v>
      </c>
      <c r="Y1420" s="71" t="s">
        <v>172</v>
      </c>
      <c r="Z1420" s="71"/>
      <c r="AA1420" s="83"/>
      <c r="AB1420" s="71"/>
      <c r="AC1420" s="71"/>
      <c r="AD1420" s="71" t="s">
        <v>1980</v>
      </c>
      <c r="AE1420" s="69" t="s">
        <v>1030</v>
      </c>
    </row>
    <row r="1421" spans="1:31" ht="45" hidden="1">
      <c r="A1421" t="str">
        <f t="shared" si="89"/>
        <v>IFILOPP062022</v>
      </c>
      <c r="B1421" t="str">
        <f t="shared" si="90"/>
        <v>IFILOPP062023</v>
      </c>
      <c r="C1421" t="str">
        <f t="shared" si="91"/>
        <v>IFILOPP062024</v>
      </c>
      <c r="D1421" t="str">
        <f t="shared" si="92"/>
        <v>IFILOPP062025</v>
      </c>
      <c r="E1421" t="str">
        <f t="shared" si="92"/>
        <v>IFILOPP062026</v>
      </c>
      <c r="F1421" t="str">
        <f t="shared" si="92"/>
        <v>IFILOPP062027</v>
      </c>
      <c r="G1421" t="s">
        <v>1980</v>
      </c>
      <c r="H1421" t="s">
        <v>1476</v>
      </c>
      <c r="I1421" s="38" t="str">
        <f>VLOOKUP(J1421,Planilha2!B:C,2,0)</f>
        <v>PP06</v>
      </c>
      <c r="J1421" s="80" t="s">
        <v>1050</v>
      </c>
      <c r="K1421" s="80" t="s">
        <v>165</v>
      </c>
      <c r="L1421" s="80" t="s">
        <v>1499</v>
      </c>
      <c r="M1421" s="80" t="s">
        <v>139</v>
      </c>
      <c r="N1421" s="80" t="s">
        <v>1036</v>
      </c>
      <c r="O1421" s="86"/>
      <c r="P1421" s="69"/>
      <c r="Q1421" s="75">
        <v>0</v>
      </c>
      <c r="R1421" s="75">
        <v>0</v>
      </c>
      <c r="S1421" s="75">
        <v>0</v>
      </c>
      <c r="T1421" s="75">
        <v>0</v>
      </c>
      <c r="U1421" s="75">
        <v>0</v>
      </c>
      <c r="V1421" s="75">
        <v>0</v>
      </c>
      <c r="W1421" s="75">
        <v>0</v>
      </c>
      <c r="X1421" s="71" t="s">
        <v>142</v>
      </c>
      <c r="Y1421" s="71" t="s">
        <v>172</v>
      </c>
      <c r="Z1421" s="71"/>
      <c r="AA1421" s="83"/>
      <c r="AB1421" s="71"/>
      <c r="AC1421" s="71"/>
      <c r="AD1421" s="71" t="s">
        <v>1980</v>
      </c>
      <c r="AE1421" s="69" t="s">
        <v>1030</v>
      </c>
    </row>
    <row r="1422" spans="1:31" ht="45" hidden="1">
      <c r="A1422" t="str">
        <f t="shared" si="89"/>
        <v>IFILOPP072022</v>
      </c>
      <c r="B1422" t="str">
        <f t="shared" si="90"/>
        <v>IFILOPP072023</v>
      </c>
      <c r="C1422" t="str">
        <f t="shared" si="91"/>
        <v>IFILOPP072024</v>
      </c>
      <c r="D1422" t="str">
        <f t="shared" si="92"/>
        <v>IFILOPP072025</v>
      </c>
      <c r="E1422" t="str">
        <f t="shared" si="92"/>
        <v>IFILOPP072026</v>
      </c>
      <c r="F1422" t="str">
        <f t="shared" si="92"/>
        <v>IFILOPP072027</v>
      </c>
      <c r="G1422" t="s">
        <v>1980</v>
      </c>
      <c r="H1422" t="s">
        <v>1476</v>
      </c>
      <c r="I1422" s="38" t="str">
        <f>VLOOKUP(J1422,Planilha2!B:C,2,0)</f>
        <v>PP07</v>
      </c>
      <c r="J1422" s="80" t="s">
        <v>1054</v>
      </c>
      <c r="K1422" s="80" t="s">
        <v>165</v>
      </c>
      <c r="L1422" s="80" t="s">
        <v>1055</v>
      </c>
      <c r="M1422" s="80" t="s">
        <v>139</v>
      </c>
      <c r="N1422" s="80" t="s">
        <v>1036</v>
      </c>
      <c r="O1422" s="86"/>
      <c r="P1422" s="69"/>
      <c r="Q1422" s="75">
        <v>0</v>
      </c>
      <c r="R1422" s="75">
        <v>0</v>
      </c>
      <c r="S1422" s="75">
        <v>0</v>
      </c>
      <c r="T1422" s="75">
        <v>0</v>
      </c>
      <c r="U1422" s="75">
        <v>0</v>
      </c>
      <c r="V1422" s="75">
        <v>0</v>
      </c>
      <c r="W1422" s="75">
        <v>0</v>
      </c>
      <c r="X1422" s="71" t="s">
        <v>142</v>
      </c>
      <c r="Y1422" s="71" t="s">
        <v>172</v>
      </c>
      <c r="Z1422" s="71"/>
      <c r="AA1422" s="83"/>
      <c r="AB1422" s="71"/>
      <c r="AC1422" s="71"/>
      <c r="AD1422" s="71" t="s">
        <v>1980</v>
      </c>
      <c r="AE1422" s="69" t="s">
        <v>1030</v>
      </c>
    </row>
    <row r="1423" spans="1:31" ht="108.75" hidden="1">
      <c r="A1423" t="str">
        <f t="shared" si="89"/>
        <v>IFILOPP082022</v>
      </c>
      <c r="B1423" t="str">
        <f t="shared" si="90"/>
        <v>IFILOPP082023</v>
      </c>
      <c r="C1423" t="str">
        <f t="shared" si="91"/>
        <v>IFILOPP082024</v>
      </c>
      <c r="D1423" t="str">
        <f t="shared" si="92"/>
        <v>IFILOPP082025</v>
      </c>
      <c r="E1423" t="str">
        <f t="shared" si="92"/>
        <v>IFILOPP082026</v>
      </c>
      <c r="F1423" t="str">
        <f t="shared" si="92"/>
        <v>IFILOPP082027</v>
      </c>
      <c r="G1423" t="s">
        <v>1980</v>
      </c>
      <c r="H1423" t="s">
        <v>1476</v>
      </c>
      <c r="I1423" s="38" t="s">
        <v>112</v>
      </c>
      <c r="J1423" s="80" t="s">
        <v>1632</v>
      </c>
      <c r="K1423" s="80" t="s">
        <v>165</v>
      </c>
      <c r="L1423" s="80" t="s">
        <v>1058</v>
      </c>
      <c r="M1423" s="80" t="s">
        <v>381</v>
      </c>
      <c r="N1423" s="80" t="s">
        <v>1501</v>
      </c>
      <c r="O1423" s="86" t="s">
        <v>1877</v>
      </c>
      <c r="P1423" s="69" t="s">
        <v>44</v>
      </c>
      <c r="Q1423" s="75">
        <v>60</v>
      </c>
      <c r="R1423" s="75">
        <v>60</v>
      </c>
      <c r="S1423" s="75">
        <v>60</v>
      </c>
      <c r="T1423" s="75">
        <v>60</v>
      </c>
      <c r="U1423" s="75">
        <v>60</v>
      </c>
      <c r="V1423" s="75">
        <v>60</v>
      </c>
      <c r="W1423" s="75">
        <v>60</v>
      </c>
      <c r="X1423" s="71" t="s">
        <v>142</v>
      </c>
      <c r="Y1423" s="71" t="s">
        <v>172</v>
      </c>
      <c r="Z1423" s="71"/>
      <c r="AA1423" s="83" t="s">
        <v>382</v>
      </c>
      <c r="AB1423" s="71"/>
      <c r="AC1423" s="71"/>
      <c r="AD1423" s="71" t="s">
        <v>1980</v>
      </c>
      <c r="AE1423" s="69" t="s">
        <v>1030</v>
      </c>
    </row>
    <row r="1424" spans="1:31" ht="81" hidden="1">
      <c r="A1424" t="str">
        <f t="shared" si="89"/>
        <v>IFILOPP092022</v>
      </c>
      <c r="B1424" t="str">
        <f t="shared" si="90"/>
        <v>IFILOPP092023</v>
      </c>
      <c r="C1424" t="str">
        <f t="shared" si="91"/>
        <v>IFILOPP092024</v>
      </c>
      <c r="D1424" t="str">
        <f t="shared" si="92"/>
        <v>IFILOPP092025</v>
      </c>
      <c r="E1424" t="str">
        <f t="shared" si="92"/>
        <v>IFILOPP092026</v>
      </c>
      <c r="F1424" t="str">
        <f t="shared" si="92"/>
        <v>IFILOPP092027</v>
      </c>
      <c r="G1424" t="s">
        <v>1980</v>
      </c>
      <c r="H1424" t="s">
        <v>1476</v>
      </c>
      <c r="I1424" s="38" t="s">
        <v>113</v>
      </c>
      <c r="J1424" s="80" t="s">
        <v>1633</v>
      </c>
      <c r="K1424" s="80" t="s">
        <v>145</v>
      </c>
      <c r="L1424" s="80" t="s">
        <v>1634</v>
      </c>
      <c r="M1424" s="80" t="s">
        <v>164</v>
      </c>
      <c r="N1424" s="80" t="s">
        <v>1501</v>
      </c>
      <c r="O1424" s="86" t="s">
        <v>1635</v>
      </c>
      <c r="P1424" s="69" t="s">
        <v>44</v>
      </c>
      <c r="Q1424" s="75">
        <v>90</v>
      </c>
      <c r="R1424" s="75">
        <v>91</v>
      </c>
      <c r="S1424" s="75">
        <v>92</v>
      </c>
      <c r="T1424" s="75">
        <v>93</v>
      </c>
      <c r="U1424" s="75">
        <v>94</v>
      </c>
      <c r="V1424" s="75">
        <v>95</v>
      </c>
      <c r="W1424" s="75">
        <v>96</v>
      </c>
      <c r="X1424" s="71" t="s">
        <v>142</v>
      </c>
      <c r="Y1424" s="71" t="s">
        <v>172</v>
      </c>
      <c r="Z1424" s="71"/>
      <c r="AA1424" s="83" t="s">
        <v>382</v>
      </c>
      <c r="AB1424" s="71"/>
      <c r="AC1424" s="71"/>
      <c r="AD1424" s="71" t="s">
        <v>1980</v>
      </c>
      <c r="AE1424" s="69" t="s">
        <v>1030</v>
      </c>
    </row>
    <row r="1425" spans="1:31" ht="45" hidden="1">
      <c r="A1425" t="str">
        <f t="shared" si="89"/>
        <v>IFILOPP102022</v>
      </c>
      <c r="B1425" t="str">
        <f t="shared" si="90"/>
        <v>IFILOPP102023</v>
      </c>
      <c r="C1425" t="str">
        <f t="shared" si="91"/>
        <v>IFILOPP102024</v>
      </c>
      <c r="D1425" t="str">
        <f t="shared" si="92"/>
        <v>IFILOPP102025</v>
      </c>
      <c r="E1425" t="str">
        <f t="shared" si="92"/>
        <v>IFILOPP102026</v>
      </c>
      <c r="F1425" t="str">
        <f t="shared" si="92"/>
        <v>IFILOPP102027</v>
      </c>
      <c r="G1425" t="s">
        <v>1980</v>
      </c>
      <c r="H1425" t="s">
        <v>1476</v>
      </c>
      <c r="I1425" s="38" t="str">
        <f>VLOOKUP(J1425,Planilha2!B:C,2,0)</f>
        <v>PP10</v>
      </c>
      <c r="J1425" s="80" t="s">
        <v>1063</v>
      </c>
      <c r="K1425" s="80" t="s">
        <v>145</v>
      </c>
      <c r="L1425" s="80" t="s">
        <v>1508</v>
      </c>
      <c r="M1425" s="80" t="s">
        <v>164</v>
      </c>
      <c r="N1425" s="80" t="s">
        <v>1501</v>
      </c>
      <c r="O1425" s="86" t="s">
        <v>1509</v>
      </c>
      <c r="P1425" s="69" t="s">
        <v>749</v>
      </c>
      <c r="Q1425" s="75">
        <v>90</v>
      </c>
      <c r="R1425" s="75">
        <v>91</v>
      </c>
      <c r="S1425" s="75">
        <v>92</v>
      </c>
      <c r="T1425" s="75">
        <v>93</v>
      </c>
      <c r="U1425" s="75">
        <v>94</v>
      </c>
      <c r="V1425" s="75">
        <v>95</v>
      </c>
      <c r="W1425" s="75">
        <v>96</v>
      </c>
      <c r="X1425" s="71" t="s">
        <v>142</v>
      </c>
      <c r="Y1425" s="71" t="s">
        <v>172</v>
      </c>
      <c r="Z1425" s="71"/>
      <c r="AA1425" s="83" t="s">
        <v>382</v>
      </c>
      <c r="AB1425" s="71"/>
      <c r="AC1425" s="71"/>
      <c r="AD1425" s="71" t="s">
        <v>1980</v>
      </c>
      <c r="AE1425" s="69" t="s">
        <v>1030</v>
      </c>
    </row>
    <row r="1426" spans="1:31" ht="45" hidden="1">
      <c r="A1426" t="str">
        <f t="shared" si="89"/>
        <v>IFILOExcluído2022</v>
      </c>
      <c r="B1426" t="str">
        <f t="shared" si="90"/>
        <v>IFILOExcluído2023</v>
      </c>
      <c r="C1426" t="str">
        <f t="shared" si="91"/>
        <v>IFILOExcluído2024</v>
      </c>
      <c r="D1426" t="str">
        <f t="shared" si="92"/>
        <v>IFILOExcluído2025</v>
      </c>
      <c r="E1426" t="str">
        <f t="shared" si="92"/>
        <v>IFILOExcluído2026</v>
      </c>
      <c r="F1426" t="str">
        <f t="shared" si="92"/>
        <v>IFILOExcluído2027</v>
      </c>
      <c r="G1426" t="s">
        <v>1980</v>
      </c>
      <c r="H1426" t="s">
        <v>1476</v>
      </c>
      <c r="I1426" s="38" t="str">
        <f>VLOOKUP(J1426,Planilha2!B:C,2,0)</f>
        <v>Excluído</v>
      </c>
      <c r="J1426" s="80" t="s">
        <v>1511</v>
      </c>
      <c r="K1426" s="80" t="s">
        <v>165</v>
      </c>
      <c r="L1426" s="80" t="s">
        <v>1512</v>
      </c>
      <c r="M1426" s="80" t="s">
        <v>164</v>
      </c>
      <c r="N1426" s="80" t="s">
        <v>1501</v>
      </c>
      <c r="O1426" s="71" t="s">
        <v>1638</v>
      </c>
      <c r="P1426" s="69" t="s">
        <v>44</v>
      </c>
      <c r="Q1426" s="75">
        <v>20</v>
      </c>
      <c r="R1426" s="75">
        <v>25</v>
      </c>
      <c r="S1426" s="75">
        <v>26</v>
      </c>
      <c r="T1426" s="75">
        <v>27</v>
      </c>
      <c r="U1426" s="75">
        <v>28</v>
      </c>
      <c r="V1426" s="75">
        <v>29</v>
      </c>
      <c r="W1426" s="75">
        <v>30</v>
      </c>
      <c r="X1426" s="71" t="s">
        <v>142</v>
      </c>
      <c r="Y1426" s="71" t="s">
        <v>172</v>
      </c>
      <c r="Z1426" s="71"/>
      <c r="AA1426" s="83" t="s">
        <v>382</v>
      </c>
      <c r="AB1426" s="71"/>
      <c r="AC1426" s="71"/>
      <c r="AD1426" s="71" t="s">
        <v>1980</v>
      </c>
      <c r="AE1426" s="69" t="s">
        <v>1030</v>
      </c>
    </row>
    <row r="1427" spans="1:31" ht="45" hidden="1">
      <c r="A1427" t="str">
        <f t="shared" si="89"/>
        <v>IFILOExcluído2022</v>
      </c>
      <c r="B1427" t="str">
        <f t="shared" si="90"/>
        <v>IFILOExcluído2023</v>
      </c>
      <c r="C1427" t="str">
        <f t="shared" si="91"/>
        <v>IFILOExcluído2024</v>
      </c>
      <c r="D1427" t="str">
        <f t="shared" si="92"/>
        <v>IFILOExcluído2025</v>
      </c>
      <c r="E1427" t="str">
        <f t="shared" si="92"/>
        <v>IFILOExcluído2026</v>
      </c>
      <c r="F1427" t="str">
        <f t="shared" si="92"/>
        <v>IFILOExcluído2027</v>
      </c>
      <c r="G1427" t="s">
        <v>1980</v>
      </c>
      <c r="H1427" t="s">
        <v>1476</v>
      </c>
      <c r="I1427" s="38" t="str">
        <f>VLOOKUP(J1427,Planilha2!B:C,2,0)</f>
        <v>Excluído</v>
      </c>
      <c r="J1427" s="80" t="s">
        <v>1067</v>
      </c>
      <c r="K1427" s="80" t="s">
        <v>145</v>
      </c>
      <c r="L1427" s="80" t="s">
        <v>1068</v>
      </c>
      <c r="M1427" s="80" t="s">
        <v>164</v>
      </c>
      <c r="N1427" s="80" t="s">
        <v>1501</v>
      </c>
      <c r="O1427" s="71" t="s">
        <v>1664</v>
      </c>
      <c r="P1427" s="69" t="s">
        <v>1070</v>
      </c>
      <c r="Q1427" s="75">
        <v>10</v>
      </c>
      <c r="R1427" s="75">
        <v>10</v>
      </c>
      <c r="S1427" s="75">
        <v>10</v>
      </c>
      <c r="T1427" s="75">
        <v>10</v>
      </c>
      <c r="U1427" s="75">
        <v>10</v>
      </c>
      <c r="V1427" s="75">
        <v>10</v>
      </c>
      <c r="W1427" s="75">
        <v>10</v>
      </c>
      <c r="X1427" s="71" t="s">
        <v>142</v>
      </c>
      <c r="Y1427" s="71" t="s">
        <v>172</v>
      </c>
      <c r="Z1427" s="71"/>
      <c r="AA1427" s="83" t="s">
        <v>382</v>
      </c>
      <c r="AB1427" s="71"/>
      <c r="AC1427" s="71"/>
      <c r="AD1427" s="71" t="s">
        <v>1980</v>
      </c>
      <c r="AE1427" s="69" t="s">
        <v>1030</v>
      </c>
    </row>
    <row r="1428" spans="1:31" ht="45" hidden="1">
      <c r="A1428" t="str">
        <f t="shared" si="89"/>
        <v>IFILOExcluído2022</v>
      </c>
      <c r="B1428" t="str">
        <f t="shared" si="90"/>
        <v>IFILOExcluído2023</v>
      </c>
      <c r="C1428" t="str">
        <f t="shared" si="91"/>
        <v>IFILOExcluído2024</v>
      </c>
      <c r="D1428" t="str">
        <f t="shared" si="92"/>
        <v>IFILOExcluído2025</v>
      </c>
      <c r="E1428" t="str">
        <f t="shared" si="92"/>
        <v>IFILOExcluído2026</v>
      </c>
      <c r="F1428" t="str">
        <f t="shared" si="92"/>
        <v>IFILOExcluído2027</v>
      </c>
      <c r="G1428" t="s">
        <v>1980</v>
      </c>
      <c r="H1428" t="s">
        <v>1476</v>
      </c>
      <c r="I1428" s="38" t="str">
        <f>VLOOKUP(J1428,Planilha2!B:C,2,0)</f>
        <v>Excluído</v>
      </c>
      <c r="J1428" s="80" t="s">
        <v>1075</v>
      </c>
      <c r="K1428" s="80" t="s">
        <v>145</v>
      </c>
      <c r="L1428" s="80" t="s">
        <v>1076</v>
      </c>
      <c r="M1428" s="80" t="s">
        <v>164</v>
      </c>
      <c r="N1428" s="80" t="s">
        <v>1501</v>
      </c>
      <c r="O1428" s="71" t="s">
        <v>1586</v>
      </c>
      <c r="P1428" s="69" t="s">
        <v>1070</v>
      </c>
      <c r="Q1428" s="75">
        <v>10</v>
      </c>
      <c r="R1428" s="75">
        <v>20</v>
      </c>
      <c r="S1428" s="75">
        <v>30</v>
      </c>
      <c r="T1428" s="75">
        <v>40</v>
      </c>
      <c r="U1428" s="75">
        <v>50</v>
      </c>
      <c r="V1428" s="75">
        <v>60</v>
      </c>
      <c r="W1428" s="75">
        <v>70</v>
      </c>
      <c r="X1428" s="71" t="s">
        <v>142</v>
      </c>
      <c r="Y1428" s="71" t="s">
        <v>172</v>
      </c>
      <c r="Z1428" s="71"/>
      <c r="AA1428" s="83" t="s">
        <v>382</v>
      </c>
      <c r="AB1428" s="71"/>
      <c r="AC1428" s="71"/>
      <c r="AD1428" s="71" t="s">
        <v>1980</v>
      </c>
      <c r="AE1428" s="69" t="s">
        <v>1030</v>
      </c>
    </row>
    <row r="1429" spans="1:31" ht="45" hidden="1">
      <c r="A1429" t="str">
        <f t="shared" si="89"/>
        <v>IFILOExcluído2022</v>
      </c>
      <c r="B1429" t="str">
        <f t="shared" si="90"/>
        <v>IFILOExcluído2023</v>
      </c>
      <c r="C1429" t="str">
        <f t="shared" si="91"/>
        <v>IFILOExcluído2024</v>
      </c>
      <c r="D1429" t="str">
        <f t="shared" si="92"/>
        <v>IFILOExcluído2025</v>
      </c>
      <c r="E1429" t="str">
        <f t="shared" si="92"/>
        <v>IFILOExcluído2026</v>
      </c>
      <c r="F1429" t="str">
        <f t="shared" si="92"/>
        <v>IFILOExcluído2027</v>
      </c>
      <c r="G1429" t="s">
        <v>1980</v>
      </c>
      <c r="H1429" t="s">
        <v>1476</v>
      </c>
      <c r="I1429" s="38" t="str">
        <f>VLOOKUP(J1429,Planilha2!B:C,2,0)</f>
        <v>Excluído</v>
      </c>
      <c r="J1429" s="80" t="s">
        <v>1079</v>
      </c>
      <c r="K1429" s="80" t="s">
        <v>145</v>
      </c>
      <c r="L1429" s="80" t="s">
        <v>1080</v>
      </c>
      <c r="M1429" s="80" t="s">
        <v>164</v>
      </c>
      <c r="N1429" s="80" t="s">
        <v>1501</v>
      </c>
      <c r="O1429" s="71" t="s">
        <v>1587</v>
      </c>
      <c r="P1429" s="69" t="s">
        <v>1082</v>
      </c>
      <c r="Q1429" s="75">
        <v>1</v>
      </c>
      <c r="R1429" s="75">
        <v>2</v>
      </c>
      <c r="S1429" s="75">
        <v>2</v>
      </c>
      <c r="T1429" s="75">
        <v>3</v>
      </c>
      <c r="U1429" s="75">
        <v>3</v>
      </c>
      <c r="V1429" s="75">
        <v>3</v>
      </c>
      <c r="W1429" s="75">
        <v>4</v>
      </c>
      <c r="X1429" s="71" t="s">
        <v>142</v>
      </c>
      <c r="Y1429" s="71" t="s">
        <v>172</v>
      </c>
      <c r="Z1429" s="71"/>
      <c r="AA1429" s="83" t="s">
        <v>382</v>
      </c>
      <c r="AB1429" s="71"/>
      <c r="AC1429" s="71"/>
      <c r="AD1429" s="71" t="s">
        <v>1980</v>
      </c>
      <c r="AE1429" s="69" t="s">
        <v>1030</v>
      </c>
    </row>
    <row r="1430" spans="1:31" ht="45" hidden="1">
      <c r="A1430" t="str">
        <f t="shared" si="89"/>
        <v>IFILOExcluído2022</v>
      </c>
      <c r="B1430" t="str">
        <f t="shared" si="90"/>
        <v>IFILOExcluído2023</v>
      </c>
      <c r="C1430" t="str">
        <f t="shared" si="91"/>
        <v>IFILOExcluído2024</v>
      </c>
      <c r="D1430" t="str">
        <f t="shared" si="92"/>
        <v>IFILOExcluído2025</v>
      </c>
      <c r="E1430" t="str">
        <f t="shared" si="92"/>
        <v>IFILOExcluído2026</v>
      </c>
      <c r="F1430" t="str">
        <f t="shared" si="92"/>
        <v>IFILOExcluído2027</v>
      </c>
      <c r="G1430" t="s">
        <v>1980</v>
      </c>
      <c r="H1430" t="s">
        <v>1476</v>
      </c>
      <c r="I1430" s="38" t="str">
        <f>VLOOKUP(J1430,Planilha2!B:C,2,0)</f>
        <v>Excluído</v>
      </c>
      <c r="J1430" s="80" t="s">
        <v>1085</v>
      </c>
      <c r="K1430" s="80" t="s">
        <v>145</v>
      </c>
      <c r="L1430" s="80" t="s">
        <v>1086</v>
      </c>
      <c r="M1430" s="80" t="s">
        <v>139</v>
      </c>
      <c r="N1430" s="80" t="s">
        <v>1501</v>
      </c>
      <c r="O1430" s="71" t="s">
        <v>1516</v>
      </c>
      <c r="P1430" s="69" t="s">
        <v>1070</v>
      </c>
      <c r="Q1430" s="75">
        <v>10</v>
      </c>
      <c r="R1430" s="75">
        <v>11</v>
      </c>
      <c r="S1430" s="75">
        <v>12</v>
      </c>
      <c r="T1430" s="75">
        <v>13</v>
      </c>
      <c r="U1430" s="75">
        <v>14</v>
      </c>
      <c r="V1430" s="75">
        <v>15</v>
      </c>
      <c r="W1430" s="75">
        <v>16</v>
      </c>
      <c r="X1430" s="71" t="s">
        <v>142</v>
      </c>
      <c r="Y1430" s="71" t="s">
        <v>172</v>
      </c>
      <c r="Z1430" s="71"/>
      <c r="AA1430" s="83" t="s">
        <v>382</v>
      </c>
      <c r="AB1430" s="71"/>
      <c r="AC1430" s="71"/>
      <c r="AD1430" s="71" t="s">
        <v>1980</v>
      </c>
      <c r="AE1430" s="69" t="s">
        <v>1030</v>
      </c>
    </row>
    <row r="1431" spans="1:31" ht="45" hidden="1">
      <c r="A1431" t="str">
        <f t="shared" si="89"/>
        <v>IFILOExcluído2022</v>
      </c>
      <c r="B1431" t="str">
        <f t="shared" si="90"/>
        <v>IFILOExcluído2023</v>
      </c>
      <c r="C1431" t="str">
        <f t="shared" si="91"/>
        <v>IFILOExcluído2024</v>
      </c>
      <c r="D1431" t="str">
        <f t="shared" si="92"/>
        <v>IFILOExcluído2025</v>
      </c>
      <c r="E1431" t="str">
        <f t="shared" si="92"/>
        <v>IFILOExcluído2026</v>
      </c>
      <c r="F1431" t="str">
        <f t="shared" si="92"/>
        <v>IFILOExcluído2027</v>
      </c>
      <c r="G1431" t="s">
        <v>1980</v>
      </c>
      <c r="H1431" t="s">
        <v>1476</v>
      </c>
      <c r="I1431" s="38" t="str">
        <f>VLOOKUP(J1431,Planilha2!B:C,2,0)</f>
        <v>Excluído</v>
      </c>
      <c r="J1431" s="80" t="s">
        <v>1090</v>
      </c>
      <c r="K1431" s="80" t="s">
        <v>145</v>
      </c>
      <c r="L1431" s="80" t="s">
        <v>1091</v>
      </c>
      <c r="M1431" s="80" t="s">
        <v>139</v>
      </c>
      <c r="N1431" s="80" t="s">
        <v>1501</v>
      </c>
      <c r="O1431" s="71" t="s">
        <v>1517</v>
      </c>
      <c r="P1431" s="69" t="s">
        <v>1070</v>
      </c>
      <c r="Q1431" s="75">
        <v>10</v>
      </c>
      <c r="R1431" s="75">
        <v>11</v>
      </c>
      <c r="S1431" s="75">
        <v>12</v>
      </c>
      <c r="T1431" s="75">
        <v>13</v>
      </c>
      <c r="U1431" s="75">
        <v>14</v>
      </c>
      <c r="V1431" s="75">
        <v>15</v>
      </c>
      <c r="W1431" s="75">
        <v>16</v>
      </c>
      <c r="X1431" s="71" t="s">
        <v>142</v>
      </c>
      <c r="Y1431" s="71" t="s">
        <v>172</v>
      </c>
      <c r="Z1431" s="71"/>
      <c r="AA1431" s="83" t="s">
        <v>382</v>
      </c>
      <c r="AB1431" s="71"/>
      <c r="AC1431" s="71"/>
      <c r="AD1431" s="71" t="s">
        <v>1980</v>
      </c>
      <c r="AE1431" s="69" t="s">
        <v>1030</v>
      </c>
    </row>
    <row r="1432" spans="1:31" ht="45" hidden="1">
      <c r="A1432" t="str">
        <f t="shared" si="89"/>
        <v>IFILOExcluído2022</v>
      </c>
      <c r="B1432" t="str">
        <f t="shared" si="90"/>
        <v>IFILOExcluído2023</v>
      </c>
      <c r="C1432" t="str">
        <f t="shared" si="91"/>
        <v>IFILOExcluído2024</v>
      </c>
      <c r="D1432" t="str">
        <f t="shared" si="92"/>
        <v>IFILOExcluído2025</v>
      </c>
      <c r="E1432" t="str">
        <f t="shared" si="92"/>
        <v>IFILOExcluído2026</v>
      </c>
      <c r="F1432" t="str">
        <f t="shared" si="92"/>
        <v>IFILOExcluído2027</v>
      </c>
      <c r="G1432" t="s">
        <v>1980</v>
      </c>
      <c r="H1432" t="s">
        <v>1476</v>
      </c>
      <c r="I1432" s="38" t="str">
        <f>VLOOKUP(J1432,Planilha2!B:C,2,0)</f>
        <v>Excluído</v>
      </c>
      <c r="J1432" s="80" t="s">
        <v>1095</v>
      </c>
      <c r="K1432" s="80" t="s">
        <v>145</v>
      </c>
      <c r="L1432" s="80" t="s">
        <v>1096</v>
      </c>
      <c r="M1432" s="80" t="s">
        <v>139</v>
      </c>
      <c r="N1432" s="80" t="s">
        <v>1501</v>
      </c>
      <c r="O1432" s="71" t="s">
        <v>1518</v>
      </c>
      <c r="P1432" s="69" t="s">
        <v>1070</v>
      </c>
      <c r="Q1432" s="75">
        <v>10</v>
      </c>
      <c r="R1432" s="75">
        <v>11</v>
      </c>
      <c r="S1432" s="75">
        <v>12</v>
      </c>
      <c r="T1432" s="75">
        <v>13</v>
      </c>
      <c r="U1432" s="75">
        <v>14</v>
      </c>
      <c r="V1432" s="75">
        <v>15</v>
      </c>
      <c r="W1432" s="75">
        <v>16</v>
      </c>
      <c r="X1432" s="71" t="s">
        <v>142</v>
      </c>
      <c r="Y1432" s="71" t="s">
        <v>172</v>
      </c>
      <c r="Z1432" s="71"/>
      <c r="AA1432" s="83" t="s">
        <v>382</v>
      </c>
      <c r="AB1432" s="71"/>
      <c r="AC1432" s="71"/>
      <c r="AD1432" s="71" t="s">
        <v>1980</v>
      </c>
      <c r="AE1432" s="69" t="s">
        <v>1030</v>
      </c>
    </row>
    <row r="1433" spans="1:31" ht="45" hidden="1">
      <c r="A1433" t="str">
        <f t="shared" si="89"/>
        <v>IFILOEC092022</v>
      </c>
      <c r="B1433" t="str">
        <f t="shared" si="90"/>
        <v>IFILOEC092023</v>
      </c>
      <c r="C1433" t="str">
        <f t="shared" si="91"/>
        <v>IFILOEC092024</v>
      </c>
      <c r="D1433" t="str">
        <f t="shared" si="92"/>
        <v>IFILOEC092025</v>
      </c>
      <c r="E1433" t="str">
        <f t="shared" si="92"/>
        <v>IFILOEC092026</v>
      </c>
      <c r="F1433" t="str">
        <f t="shared" si="92"/>
        <v>IFILOEC092027</v>
      </c>
      <c r="G1433" t="s">
        <v>1980</v>
      </c>
      <c r="H1433" t="s">
        <v>1519</v>
      </c>
      <c r="I1433" s="38" t="str">
        <f>VLOOKUP(J1433,Planilha2!B:C,2,0)</f>
        <v>EC09</v>
      </c>
      <c r="J1433" s="87" t="s">
        <v>1648</v>
      </c>
      <c r="K1433" s="88" t="s">
        <v>165</v>
      </c>
      <c r="L1433" s="87" t="s">
        <v>419</v>
      </c>
      <c r="M1433" s="87" t="s">
        <v>381</v>
      </c>
      <c r="N1433" s="87" t="s">
        <v>385</v>
      </c>
      <c r="O1433" s="71" t="s">
        <v>1521</v>
      </c>
      <c r="P1433" s="69" t="s">
        <v>44</v>
      </c>
      <c r="Q1433" s="71">
        <v>10</v>
      </c>
      <c r="R1433" s="71">
        <v>20</v>
      </c>
      <c r="S1433" s="71">
        <v>30</v>
      </c>
      <c r="T1433" s="71">
        <v>40</v>
      </c>
      <c r="U1433" s="71">
        <v>50</v>
      </c>
      <c r="V1433" s="71">
        <v>60</v>
      </c>
      <c r="W1433" s="71">
        <v>70</v>
      </c>
      <c r="X1433" s="71" t="s">
        <v>363</v>
      </c>
      <c r="Y1433" s="71" t="s">
        <v>172</v>
      </c>
      <c r="Z1433" s="71"/>
      <c r="AA1433" s="83" t="s">
        <v>1523</v>
      </c>
      <c r="AB1433" s="71"/>
      <c r="AC1433" s="71"/>
      <c r="AD1433" s="71" t="s">
        <v>1980</v>
      </c>
      <c r="AE1433" s="69" t="s">
        <v>377</v>
      </c>
    </row>
    <row r="1434" spans="1:31" ht="45" hidden="1">
      <c r="A1434" t="str">
        <f t="shared" si="89"/>
        <v>IFILOEC102022</v>
      </c>
      <c r="B1434" t="str">
        <f t="shared" si="90"/>
        <v>IFILOEC102023</v>
      </c>
      <c r="C1434" t="str">
        <f t="shared" si="91"/>
        <v>IFILOEC102024</v>
      </c>
      <c r="D1434" t="str">
        <f t="shared" si="92"/>
        <v>IFILOEC102025</v>
      </c>
      <c r="E1434" t="str">
        <f t="shared" si="92"/>
        <v>IFILOEC102026</v>
      </c>
      <c r="F1434" t="str">
        <f t="shared" si="92"/>
        <v>IFILOEC102027</v>
      </c>
      <c r="G1434" t="s">
        <v>1980</v>
      </c>
      <c r="H1434" t="s">
        <v>1519</v>
      </c>
      <c r="I1434" s="38" t="str">
        <f>VLOOKUP(J1434,Planilha2!B:C,2,0)</f>
        <v>EC10</v>
      </c>
      <c r="J1434" s="87" t="s">
        <v>1649</v>
      </c>
      <c r="K1434" s="88" t="s">
        <v>165</v>
      </c>
      <c r="L1434" s="87" t="s">
        <v>422</v>
      </c>
      <c r="M1434" s="87" t="s">
        <v>381</v>
      </c>
      <c r="N1434" s="87" t="s">
        <v>385</v>
      </c>
      <c r="O1434" s="71" t="s">
        <v>1526</v>
      </c>
      <c r="P1434" s="69" t="s">
        <v>44</v>
      </c>
      <c r="Q1434" s="71">
        <v>10</v>
      </c>
      <c r="R1434" s="71">
        <v>20</v>
      </c>
      <c r="S1434" s="71">
        <v>30</v>
      </c>
      <c r="T1434" s="71">
        <v>40</v>
      </c>
      <c r="U1434" s="71">
        <v>50</v>
      </c>
      <c r="V1434" s="71">
        <v>60</v>
      </c>
      <c r="W1434" s="71">
        <v>70</v>
      </c>
      <c r="X1434" s="71" t="s">
        <v>363</v>
      </c>
      <c r="Y1434" s="71" t="s">
        <v>172</v>
      </c>
      <c r="Z1434" s="71"/>
      <c r="AA1434" s="83" t="s">
        <v>1523</v>
      </c>
      <c r="AB1434" s="71"/>
      <c r="AC1434" s="71"/>
      <c r="AD1434" s="71" t="s">
        <v>1980</v>
      </c>
      <c r="AE1434" s="69" t="s">
        <v>377</v>
      </c>
    </row>
    <row r="1435" spans="1:31" ht="45" hidden="1">
      <c r="A1435" t="str">
        <f t="shared" si="89"/>
        <v>IFILOEC082022</v>
      </c>
      <c r="B1435" t="str">
        <f t="shared" si="90"/>
        <v>IFILOEC082023</v>
      </c>
      <c r="C1435" t="str">
        <f t="shared" si="91"/>
        <v>IFILOEC082024</v>
      </c>
      <c r="D1435" t="str">
        <f t="shared" si="92"/>
        <v>IFILOEC082025</v>
      </c>
      <c r="E1435" t="str">
        <f t="shared" si="92"/>
        <v>IFILOEC082026</v>
      </c>
      <c r="F1435" t="str">
        <f t="shared" si="92"/>
        <v>IFILOEC082027</v>
      </c>
      <c r="G1435" t="s">
        <v>1980</v>
      </c>
      <c r="H1435" t="s">
        <v>1519</v>
      </c>
      <c r="I1435" s="38" t="str">
        <f>VLOOKUP(J1435,Planilha2!B:C,2,0)</f>
        <v>EC08</v>
      </c>
      <c r="J1435" s="87" t="s">
        <v>415</v>
      </c>
      <c r="K1435" s="88" t="s">
        <v>145</v>
      </c>
      <c r="L1435" s="89" t="s">
        <v>1528</v>
      </c>
      <c r="M1435" s="87" t="s">
        <v>381</v>
      </c>
      <c r="N1435" s="87" t="s">
        <v>1529</v>
      </c>
      <c r="O1435" s="71" t="s">
        <v>1588</v>
      </c>
      <c r="P1435" s="69" t="s">
        <v>44</v>
      </c>
      <c r="Q1435" s="71">
        <v>10</v>
      </c>
      <c r="R1435" s="71">
        <v>10</v>
      </c>
      <c r="S1435" s="71">
        <v>10</v>
      </c>
      <c r="T1435" s="71">
        <v>10</v>
      </c>
      <c r="U1435" s="71">
        <v>10</v>
      </c>
      <c r="V1435" s="71">
        <v>10</v>
      </c>
      <c r="W1435" s="71">
        <v>10</v>
      </c>
      <c r="X1435" s="71" t="s">
        <v>363</v>
      </c>
      <c r="Y1435" s="71" t="s">
        <v>172</v>
      </c>
      <c r="Z1435" s="71"/>
      <c r="AA1435" s="83" t="s">
        <v>1523</v>
      </c>
      <c r="AB1435" s="71"/>
      <c r="AC1435" s="71"/>
      <c r="AD1435" s="71" t="s">
        <v>1980</v>
      </c>
      <c r="AE1435" s="69" t="s">
        <v>377</v>
      </c>
    </row>
    <row r="1436" spans="1:31" ht="45" hidden="1">
      <c r="A1436" t="str">
        <f t="shared" si="89"/>
        <v>IFILOEC282022</v>
      </c>
      <c r="B1436" t="str">
        <f t="shared" si="90"/>
        <v>IFILOEC282023</v>
      </c>
      <c r="C1436" t="str">
        <f t="shared" si="91"/>
        <v>IFILOEC282024</v>
      </c>
      <c r="D1436" t="str">
        <f t="shared" si="92"/>
        <v>IFILOEC282025</v>
      </c>
      <c r="E1436" t="str">
        <f t="shared" si="92"/>
        <v>IFILOEC282026</v>
      </c>
      <c r="F1436" t="str">
        <f t="shared" si="92"/>
        <v>IFILOEC282027</v>
      </c>
      <c r="G1436" t="s">
        <v>1980</v>
      </c>
      <c r="H1436" t="s">
        <v>1519</v>
      </c>
      <c r="I1436" s="38" t="str">
        <f>VLOOKUP(J1436,Planilha2!B:C,2,0)</f>
        <v>EC28</v>
      </c>
      <c r="J1436" s="87" t="s">
        <v>503</v>
      </c>
      <c r="K1436" s="88" t="s">
        <v>165</v>
      </c>
      <c r="L1436" s="89" t="s">
        <v>504</v>
      </c>
      <c r="M1436" s="87" t="s">
        <v>381</v>
      </c>
      <c r="N1436" s="87" t="s">
        <v>1530</v>
      </c>
      <c r="O1436" s="71" t="s">
        <v>1531</v>
      </c>
      <c r="P1436" s="69" t="s">
        <v>44</v>
      </c>
      <c r="Q1436" s="71">
        <v>10</v>
      </c>
      <c r="R1436" s="71">
        <v>20</v>
      </c>
      <c r="S1436" s="71">
        <v>30</v>
      </c>
      <c r="T1436" s="71">
        <v>40</v>
      </c>
      <c r="U1436" s="71">
        <v>50</v>
      </c>
      <c r="V1436" s="71">
        <v>60</v>
      </c>
      <c r="W1436" s="71">
        <v>70</v>
      </c>
      <c r="X1436" s="71" t="s">
        <v>363</v>
      </c>
      <c r="Y1436" s="71" t="s">
        <v>172</v>
      </c>
      <c r="Z1436" s="71"/>
      <c r="AA1436" s="83" t="s">
        <v>1523</v>
      </c>
      <c r="AB1436" s="71"/>
      <c r="AC1436" s="71"/>
      <c r="AD1436" s="71" t="s">
        <v>1980</v>
      </c>
      <c r="AE1436" s="69" t="s">
        <v>377</v>
      </c>
    </row>
    <row r="1437" spans="1:31" ht="60" hidden="1">
      <c r="A1437" t="str">
        <f t="shared" si="89"/>
        <v>IFILOEC052022</v>
      </c>
      <c r="B1437" t="str">
        <f t="shared" si="90"/>
        <v>IFILOEC052023</v>
      </c>
      <c r="C1437" t="str">
        <f t="shared" si="91"/>
        <v>IFILOEC052024</v>
      </c>
      <c r="D1437" t="str">
        <f t="shared" si="92"/>
        <v>IFILOEC052025</v>
      </c>
      <c r="E1437" t="str">
        <f t="shared" si="92"/>
        <v>IFILOEC052026</v>
      </c>
      <c r="F1437" t="str">
        <f t="shared" si="92"/>
        <v>IFILOEC052027</v>
      </c>
      <c r="G1437" t="s">
        <v>1980</v>
      </c>
      <c r="H1437" t="s">
        <v>1519</v>
      </c>
      <c r="I1437" s="38" t="str">
        <f>VLOOKUP(J1437,Planilha2!B:C,2,0)</f>
        <v>EC05</v>
      </c>
      <c r="J1437" s="80" t="s">
        <v>403</v>
      </c>
      <c r="K1437" s="88" t="s">
        <v>165</v>
      </c>
      <c r="L1437" s="80" t="s">
        <v>404</v>
      </c>
      <c r="M1437" s="80" t="s">
        <v>164</v>
      </c>
      <c r="N1437" s="80" t="s">
        <v>1529</v>
      </c>
      <c r="O1437" s="71" t="s">
        <v>1651</v>
      </c>
      <c r="P1437" s="69" t="s">
        <v>309</v>
      </c>
      <c r="Q1437" s="71">
        <v>0</v>
      </c>
      <c r="R1437" s="71">
        <v>0</v>
      </c>
      <c r="S1437" s="71">
        <v>0</v>
      </c>
      <c r="T1437" s="71">
        <v>0</v>
      </c>
      <c r="U1437" s="71">
        <v>0</v>
      </c>
      <c r="V1437" s="71">
        <v>0</v>
      </c>
      <c r="W1437" s="71">
        <v>0</v>
      </c>
      <c r="X1437" s="71" t="s">
        <v>363</v>
      </c>
      <c r="Y1437" s="71" t="s">
        <v>172</v>
      </c>
      <c r="Z1437" s="71"/>
      <c r="AA1437" s="83" t="s">
        <v>1523</v>
      </c>
      <c r="AB1437" s="71"/>
      <c r="AC1437" s="71"/>
      <c r="AD1437" s="71" t="s">
        <v>1980</v>
      </c>
      <c r="AE1437" s="69" t="s">
        <v>377</v>
      </c>
    </row>
    <row r="1438" spans="1:31" ht="45" hidden="1">
      <c r="A1438" t="str">
        <f t="shared" si="89"/>
        <v>IFILOEC072022</v>
      </c>
      <c r="B1438" t="str">
        <f t="shared" si="90"/>
        <v>IFILOEC072023</v>
      </c>
      <c r="C1438" t="str">
        <f t="shared" si="91"/>
        <v>IFILOEC072024</v>
      </c>
      <c r="D1438" t="str">
        <f t="shared" si="92"/>
        <v>IFILOEC072025</v>
      </c>
      <c r="E1438" t="str">
        <f t="shared" si="92"/>
        <v>IFILOEC072026</v>
      </c>
      <c r="F1438" t="str">
        <f t="shared" si="92"/>
        <v>IFILOEC072027</v>
      </c>
      <c r="G1438" t="s">
        <v>1980</v>
      </c>
      <c r="H1438" t="s">
        <v>1519</v>
      </c>
      <c r="I1438" s="38" t="str">
        <f>VLOOKUP(J1438,Planilha2!B:C,2,0)</f>
        <v>EC07</v>
      </c>
      <c r="J1438" s="87" t="s">
        <v>1534</v>
      </c>
      <c r="K1438" s="88" t="s">
        <v>165</v>
      </c>
      <c r="L1438" s="89" t="s">
        <v>1535</v>
      </c>
      <c r="M1438" s="87" t="s">
        <v>381</v>
      </c>
      <c r="N1438" s="87" t="s">
        <v>1529</v>
      </c>
      <c r="O1438" s="71" t="s">
        <v>1981</v>
      </c>
      <c r="P1438" s="69" t="s">
        <v>44</v>
      </c>
      <c r="Q1438" s="71">
        <v>10</v>
      </c>
      <c r="R1438" s="71">
        <v>20</v>
      </c>
      <c r="S1438" s="71">
        <v>30</v>
      </c>
      <c r="T1438" s="71">
        <v>40</v>
      </c>
      <c r="U1438" s="71">
        <v>50</v>
      </c>
      <c r="V1438" s="71">
        <v>60</v>
      </c>
      <c r="W1438" s="71">
        <v>70</v>
      </c>
      <c r="X1438" s="71" t="s">
        <v>363</v>
      </c>
      <c r="Y1438" s="71" t="s">
        <v>172</v>
      </c>
      <c r="Z1438" s="71"/>
      <c r="AA1438" s="83" t="s">
        <v>1523</v>
      </c>
      <c r="AB1438" s="71"/>
      <c r="AC1438" s="71"/>
      <c r="AD1438" s="71" t="s">
        <v>1980</v>
      </c>
      <c r="AE1438" s="69" t="s">
        <v>377</v>
      </c>
    </row>
    <row r="1439" spans="1:31" ht="45" hidden="1">
      <c r="A1439" t="str">
        <f t="shared" si="89"/>
        <v>IFILOEC332022</v>
      </c>
      <c r="B1439" t="str">
        <f t="shared" si="90"/>
        <v>IFILOEC332023</v>
      </c>
      <c r="C1439" t="str">
        <f t="shared" si="91"/>
        <v>IFILOEC332024</v>
      </c>
      <c r="D1439" t="str">
        <f t="shared" si="92"/>
        <v>IFILOEC332025</v>
      </c>
      <c r="E1439" t="str">
        <f t="shared" si="92"/>
        <v>IFILOEC332026</v>
      </c>
      <c r="F1439" t="str">
        <f t="shared" si="92"/>
        <v>IFILOEC332027</v>
      </c>
      <c r="G1439" t="s">
        <v>1980</v>
      </c>
      <c r="H1439" t="s">
        <v>1519</v>
      </c>
      <c r="I1439" s="38" t="str">
        <f>VLOOKUP(J1439,Planilha2!B:C,2,0)</f>
        <v>EC33</v>
      </c>
      <c r="J1439" s="87" t="s">
        <v>527</v>
      </c>
      <c r="K1439" s="88" t="s">
        <v>165</v>
      </c>
      <c r="L1439" s="87" t="s">
        <v>528</v>
      </c>
      <c r="M1439" s="88" t="s">
        <v>164</v>
      </c>
      <c r="N1439" s="87" t="s">
        <v>1529</v>
      </c>
      <c r="O1439" s="71"/>
      <c r="P1439" s="69" t="s">
        <v>530</v>
      </c>
      <c r="Q1439" s="71">
        <v>0</v>
      </c>
      <c r="R1439" s="71">
        <v>0</v>
      </c>
      <c r="S1439" s="71">
        <v>0</v>
      </c>
      <c r="T1439" s="71">
        <v>0</v>
      </c>
      <c r="U1439" s="71">
        <v>0</v>
      </c>
      <c r="V1439" s="71">
        <v>0</v>
      </c>
      <c r="W1439" s="71">
        <v>0</v>
      </c>
      <c r="X1439" s="71" t="s">
        <v>363</v>
      </c>
      <c r="Y1439" s="71" t="s">
        <v>172</v>
      </c>
      <c r="Z1439" s="71"/>
      <c r="AA1439" s="83" t="s">
        <v>1523</v>
      </c>
      <c r="AB1439" s="71"/>
      <c r="AC1439" s="71"/>
      <c r="AD1439" s="71" t="s">
        <v>1980</v>
      </c>
      <c r="AE1439" s="69" t="s">
        <v>377</v>
      </c>
    </row>
    <row r="1440" spans="1:31" ht="45" hidden="1">
      <c r="A1440" t="str">
        <f t="shared" si="89"/>
        <v>IFILOGP012022</v>
      </c>
      <c r="B1440" t="str">
        <f t="shared" si="90"/>
        <v>IFILOGP012023</v>
      </c>
      <c r="C1440" t="str">
        <f t="shared" si="91"/>
        <v>IFILOGP012024</v>
      </c>
      <c r="D1440" t="str">
        <f t="shared" si="92"/>
        <v>IFILOGP012025</v>
      </c>
      <c r="E1440" t="str">
        <f t="shared" si="92"/>
        <v>IFILOGP012026</v>
      </c>
      <c r="F1440" t="str">
        <f t="shared" si="92"/>
        <v>IFILOGP012027</v>
      </c>
      <c r="G1440" t="s">
        <v>1980</v>
      </c>
      <c r="H1440" t="s">
        <v>1536</v>
      </c>
      <c r="I1440" s="38" t="str">
        <f>VLOOKUP(J1440,Planilha2!B:C,2,0)</f>
        <v>GP01</v>
      </c>
      <c r="J1440" s="69" t="s">
        <v>552</v>
      </c>
      <c r="K1440" s="69" t="s">
        <v>145</v>
      </c>
      <c r="L1440" s="69" t="s">
        <v>1537</v>
      </c>
      <c r="M1440" s="80" t="s">
        <v>139</v>
      </c>
      <c r="N1440" s="78" t="s">
        <v>558</v>
      </c>
      <c r="O1440" s="71" t="s">
        <v>1538</v>
      </c>
      <c r="P1440" s="69" t="s">
        <v>44</v>
      </c>
      <c r="Q1440" s="71">
        <v>10</v>
      </c>
      <c r="R1440" s="71">
        <v>20</v>
      </c>
      <c r="S1440" s="71">
        <v>30</v>
      </c>
      <c r="T1440" s="71">
        <v>40</v>
      </c>
      <c r="U1440" s="71">
        <v>50</v>
      </c>
      <c r="V1440" s="71">
        <v>60</v>
      </c>
      <c r="W1440" s="71">
        <v>70</v>
      </c>
      <c r="X1440" s="71" t="s">
        <v>142</v>
      </c>
      <c r="Y1440" s="71" t="s">
        <v>172</v>
      </c>
      <c r="Z1440" s="71"/>
      <c r="AA1440" s="69" t="s">
        <v>555</v>
      </c>
      <c r="AB1440" s="71" t="s">
        <v>144</v>
      </c>
      <c r="AC1440" s="71"/>
      <c r="AD1440" s="71" t="s">
        <v>1980</v>
      </c>
      <c r="AE1440" s="69" t="s">
        <v>551</v>
      </c>
    </row>
    <row r="1441" spans="1:31" ht="45" hidden="1">
      <c r="A1441" t="str">
        <f t="shared" si="89"/>
        <v>IFILOGP022022</v>
      </c>
      <c r="B1441" t="str">
        <f t="shared" si="90"/>
        <v>IFILOGP022023</v>
      </c>
      <c r="C1441" t="str">
        <f t="shared" si="91"/>
        <v>IFILOGP022024</v>
      </c>
      <c r="D1441" t="str">
        <f t="shared" si="92"/>
        <v>IFILOGP022025</v>
      </c>
      <c r="E1441" t="str">
        <f t="shared" si="92"/>
        <v>IFILOGP022026</v>
      </c>
      <c r="F1441" t="str">
        <f t="shared" si="92"/>
        <v>IFILOGP022027</v>
      </c>
      <c r="G1441" t="s">
        <v>1980</v>
      </c>
      <c r="H1441" t="s">
        <v>1536</v>
      </c>
      <c r="I1441" s="38" t="str">
        <f>VLOOKUP(J1441,Planilha2!B:C,2,0)</f>
        <v>GP02</v>
      </c>
      <c r="J1441" s="69" t="s">
        <v>560</v>
      </c>
      <c r="K1441" s="69" t="s">
        <v>165</v>
      </c>
      <c r="L1441" s="69" t="s">
        <v>1539</v>
      </c>
      <c r="M1441" s="80" t="s">
        <v>139</v>
      </c>
      <c r="N1441" s="78" t="s">
        <v>558</v>
      </c>
      <c r="O1441" s="71" t="s">
        <v>1591</v>
      </c>
      <c r="P1441" s="69" t="s">
        <v>44</v>
      </c>
      <c r="Q1441" s="71">
        <v>10</v>
      </c>
      <c r="R1441" s="71">
        <v>20</v>
      </c>
      <c r="S1441" s="71">
        <v>30</v>
      </c>
      <c r="T1441" s="71">
        <v>40</v>
      </c>
      <c r="U1441" s="71">
        <v>50</v>
      </c>
      <c r="V1441" s="71">
        <v>60</v>
      </c>
      <c r="W1441" s="71">
        <v>70</v>
      </c>
      <c r="X1441" s="71" t="s">
        <v>142</v>
      </c>
      <c r="Y1441" s="71" t="s">
        <v>172</v>
      </c>
      <c r="Z1441" s="71"/>
      <c r="AA1441" s="69" t="s">
        <v>563</v>
      </c>
      <c r="AB1441" s="71" t="s">
        <v>144</v>
      </c>
      <c r="AC1441" s="71"/>
      <c r="AD1441" s="71" t="s">
        <v>1980</v>
      </c>
      <c r="AE1441" s="69" t="s">
        <v>551</v>
      </c>
    </row>
    <row r="1442" spans="1:31" ht="45" hidden="1">
      <c r="A1442" t="str">
        <f t="shared" si="89"/>
        <v>IFILOGP032022</v>
      </c>
      <c r="B1442" t="str">
        <f t="shared" si="90"/>
        <v>IFILOGP032023</v>
      </c>
      <c r="C1442" t="str">
        <f t="shared" si="91"/>
        <v>IFILOGP032024</v>
      </c>
      <c r="D1442" t="str">
        <f t="shared" si="92"/>
        <v>IFILOGP032025</v>
      </c>
      <c r="E1442" t="str">
        <f t="shared" si="92"/>
        <v>IFILOGP032026</v>
      </c>
      <c r="F1442" t="str">
        <f t="shared" si="92"/>
        <v>IFILOGP032027</v>
      </c>
      <c r="G1442" t="s">
        <v>1980</v>
      </c>
      <c r="H1442" t="s">
        <v>1536</v>
      </c>
      <c r="I1442" s="38" t="str">
        <f>VLOOKUP(J1442,Planilha2!B:C,2,0)</f>
        <v>GP03</v>
      </c>
      <c r="J1442" s="69" t="s">
        <v>567</v>
      </c>
      <c r="K1442" s="69" t="s">
        <v>145</v>
      </c>
      <c r="L1442" s="69"/>
      <c r="M1442" s="80" t="s">
        <v>139</v>
      </c>
      <c r="N1442" s="78" t="s">
        <v>558</v>
      </c>
      <c r="O1442" s="71" t="s">
        <v>1592</v>
      </c>
      <c r="P1442" s="69" t="s">
        <v>569</v>
      </c>
      <c r="Q1442" s="71">
        <v>28</v>
      </c>
      <c r="R1442" s="71">
        <v>28</v>
      </c>
      <c r="S1442" s="71">
        <v>30</v>
      </c>
      <c r="T1442" s="71">
        <v>32</v>
      </c>
      <c r="U1442" s="71">
        <v>34</v>
      </c>
      <c r="V1442" s="71">
        <v>36</v>
      </c>
      <c r="W1442" s="71">
        <v>38</v>
      </c>
      <c r="X1442" s="71" t="s">
        <v>142</v>
      </c>
      <c r="Y1442" s="71" t="s">
        <v>172</v>
      </c>
      <c r="Z1442" s="71"/>
      <c r="AA1442" s="80" t="s">
        <v>570</v>
      </c>
      <c r="AB1442" s="71" t="s">
        <v>144</v>
      </c>
      <c r="AC1442" s="71"/>
      <c r="AD1442" s="71" t="s">
        <v>1980</v>
      </c>
      <c r="AE1442" s="69" t="s">
        <v>551</v>
      </c>
    </row>
    <row r="1443" spans="1:31" ht="45" hidden="1">
      <c r="A1443" t="str">
        <f t="shared" si="89"/>
        <v>IFILOGP042022</v>
      </c>
      <c r="B1443" t="str">
        <f t="shared" si="90"/>
        <v>IFILOGP042023</v>
      </c>
      <c r="C1443" t="str">
        <f t="shared" si="91"/>
        <v>IFILOGP042024</v>
      </c>
      <c r="D1443" t="str">
        <f t="shared" si="92"/>
        <v>IFILOGP042025</v>
      </c>
      <c r="E1443" t="str">
        <f t="shared" si="92"/>
        <v>IFILOGP042026</v>
      </c>
      <c r="F1443" t="str">
        <f t="shared" si="92"/>
        <v>IFILOGP042027</v>
      </c>
      <c r="G1443" t="s">
        <v>1980</v>
      </c>
      <c r="H1443" t="s">
        <v>1536</v>
      </c>
      <c r="I1443" s="38" t="str">
        <f>VLOOKUP(J1443,Planilha2!B:C,2,0)</f>
        <v>GP04</v>
      </c>
      <c r="J1443" s="69" t="s">
        <v>574</v>
      </c>
      <c r="K1443" s="69" t="s">
        <v>165</v>
      </c>
      <c r="L1443" s="69"/>
      <c r="M1443" s="78" t="s">
        <v>164</v>
      </c>
      <c r="N1443" s="78" t="s">
        <v>558</v>
      </c>
      <c r="O1443" s="71"/>
      <c r="P1443" s="69" t="s">
        <v>44</v>
      </c>
      <c r="Q1443" s="71">
        <v>100</v>
      </c>
      <c r="R1443" s="71">
        <v>100</v>
      </c>
      <c r="S1443" s="71">
        <v>100</v>
      </c>
      <c r="T1443" s="71">
        <v>100</v>
      </c>
      <c r="U1443" s="71">
        <v>100</v>
      </c>
      <c r="V1443" s="71">
        <v>100</v>
      </c>
      <c r="W1443" s="71">
        <v>100</v>
      </c>
      <c r="X1443" s="71"/>
      <c r="Y1443" s="71"/>
      <c r="Z1443" s="71"/>
      <c r="AA1443" s="69" t="s">
        <v>1541</v>
      </c>
      <c r="AB1443" s="71"/>
      <c r="AC1443" s="71"/>
      <c r="AD1443" s="71" t="s">
        <v>1980</v>
      </c>
      <c r="AE1443" s="69" t="s">
        <v>551</v>
      </c>
    </row>
    <row r="1444" spans="1:31" ht="45" hidden="1">
      <c r="A1444" t="str">
        <f t="shared" si="89"/>
        <v>IFILOGP052022</v>
      </c>
      <c r="B1444" t="str">
        <f t="shared" si="90"/>
        <v>IFILOGP052023</v>
      </c>
      <c r="C1444" t="str">
        <f t="shared" si="91"/>
        <v>IFILOGP052024</v>
      </c>
      <c r="D1444" t="str">
        <f t="shared" si="92"/>
        <v>IFILOGP052025</v>
      </c>
      <c r="E1444" t="str">
        <f t="shared" si="92"/>
        <v>IFILOGP052026</v>
      </c>
      <c r="F1444" t="str">
        <f t="shared" si="92"/>
        <v>IFILOGP052027</v>
      </c>
      <c r="G1444" t="s">
        <v>1980</v>
      </c>
      <c r="H1444" t="s">
        <v>1536</v>
      </c>
      <c r="I1444" s="38" t="str">
        <f>VLOOKUP(J1444,Planilha2!B:C,2,0)</f>
        <v>GP05</v>
      </c>
      <c r="J1444" s="69" t="s">
        <v>577</v>
      </c>
      <c r="K1444" s="69" t="s">
        <v>165</v>
      </c>
      <c r="L1444" s="69"/>
      <c r="M1444" s="78" t="s">
        <v>164</v>
      </c>
      <c r="N1444" s="78" t="s">
        <v>558</v>
      </c>
      <c r="O1444" s="71"/>
      <c r="P1444" s="69" t="s">
        <v>44</v>
      </c>
      <c r="Q1444" s="71">
        <v>100</v>
      </c>
      <c r="R1444" s="71">
        <v>100</v>
      </c>
      <c r="S1444" s="71">
        <v>100</v>
      </c>
      <c r="T1444" s="71">
        <v>100</v>
      </c>
      <c r="U1444" s="71">
        <v>100</v>
      </c>
      <c r="V1444" s="71">
        <v>100</v>
      </c>
      <c r="W1444" s="71">
        <v>100</v>
      </c>
      <c r="X1444" s="71"/>
      <c r="Y1444" s="71"/>
      <c r="Z1444" s="71"/>
      <c r="AA1444" s="69" t="s">
        <v>1542</v>
      </c>
      <c r="AB1444" s="71"/>
      <c r="AC1444" s="71"/>
      <c r="AD1444" s="71" t="s">
        <v>1980</v>
      </c>
      <c r="AE1444" s="69" t="s">
        <v>551</v>
      </c>
    </row>
    <row r="1445" spans="1:31" ht="45" hidden="1">
      <c r="A1445" t="str">
        <f t="shared" si="89"/>
        <v>IFILOGP062022</v>
      </c>
      <c r="B1445" t="str">
        <f t="shared" si="90"/>
        <v>IFILOGP062023</v>
      </c>
      <c r="C1445" t="str">
        <f t="shared" si="91"/>
        <v>IFILOGP062024</v>
      </c>
      <c r="D1445" t="str">
        <f t="shared" si="92"/>
        <v>IFILOGP062025</v>
      </c>
      <c r="E1445" t="str">
        <f t="shared" si="92"/>
        <v>IFILOGP062026</v>
      </c>
      <c r="F1445" t="str">
        <f t="shared" si="92"/>
        <v>IFILOGP062027</v>
      </c>
      <c r="G1445" t="s">
        <v>1980</v>
      </c>
      <c r="H1445" t="s">
        <v>1536</v>
      </c>
      <c r="I1445" s="38" t="str">
        <f>VLOOKUP(J1445,Planilha2!B:C,2,0)</f>
        <v>GP06</v>
      </c>
      <c r="J1445" s="69" t="s">
        <v>579</v>
      </c>
      <c r="K1445" s="69" t="s">
        <v>165</v>
      </c>
      <c r="L1445" s="69"/>
      <c r="M1445" s="78" t="s">
        <v>164</v>
      </c>
      <c r="N1445" s="78" t="s">
        <v>558</v>
      </c>
      <c r="O1445" s="71" t="s">
        <v>1543</v>
      </c>
      <c r="P1445" s="69" t="s">
        <v>44</v>
      </c>
      <c r="Q1445" s="71">
        <v>20</v>
      </c>
      <c r="R1445" s="71">
        <v>25</v>
      </c>
      <c r="S1445" s="71">
        <v>30</v>
      </c>
      <c r="T1445" s="71">
        <v>35</v>
      </c>
      <c r="U1445" s="71">
        <v>40</v>
      </c>
      <c r="V1445" s="71">
        <v>45</v>
      </c>
      <c r="W1445" s="71">
        <v>50</v>
      </c>
      <c r="X1445" s="71" t="s">
        <v>142</v>
      </c>
      <c r="Y1445" s="71" t="s">
        <v>172</v>
      </c>
      <c r="Z1445" s="71"/>
      <c r="AA1445" s="69" t="s">
        <v>555</v>
      </c>
      <c r="AB1445" s="71" t="s">
        <v>144</v>
      </c>
      <c r="AC1445" s="71"/>
      <c r="AD1445" s="71" t="s">
        <v>1980</v>
      </c>
      <c r="AE1445" s="69" t="s">
        <v>551</v>
      </c>
    </row>
    <row r="1446" spans="1:31" ht="45" hidden="1">
      <c r="A1446" t="str">
        <f t="shared" si="89"/>
        <v>IFILOGP072022</v>
      </c>
      <c r="B1446" t="str">
        <f t="shared" si="90"/>
        <v>IFILOGP072023</v>
      </c>
      <c r="C1446" t="str">
        <f t="shared" si="91"/>
        <v>IFILOGP072024</v>
      </c>
      <c r="D1446" t="str">
        <f t="shared" si="92"/>
        <v>IFILOGP072025</v>
      </c>
      <c r="E1446" t="str">
        <f t="shared" si="92"/>
        <v>IFILOGP072026</v>
      </c>
      <c r="F1446" t="str">
        <f t="shared" si="92"/>
        <v>IFILOGP072027</v>
      </c>
      <c r="G1446" t="s">
        <v>1980</v>
      </c>
      <c r="H1446" t="s">
        <v>1536</v>
      </c>
      <c r="I1446" s="38" t="str">
        <f>VLOOKUP(J1446,Planilha2!B:C,2,0)</f>
        <v>GP07</v>
      </c>
      <c r="J1446" s="69" t="s">
        <v>583</v>
      </c>
      <c r="K1446" s="69" t="s">
        <v>165</v>
      </c>
      <c r="L1446" s="69"/>
      <c r="M1446" s="78" t="s">
        <v>164</v>
      </c>
      <c r="N1446" s="78" t="s">
        <v>558</v>
      </c>
      <c r="O1446" s="71" t="s">
        <v>1544</v>
      </c>
      <c r="P1446" s="69" t="s">
        <v>44</v>
      </c>
      <c r="Q1446" s="71">
        <v>10</v>
      </c>
      <c r="R1446" s="71">
        <v>20</v>
      </c>
      <c r="S1446" s="71">
        <v>30</v>
      </c>
      <c r="T1446" s="71">
        <v>40</v>
      </c>
      <c r="U1446" s="71">
        <v>50</v>
      </c>
      <c r="V1446" s="71">
        <v>60</v>
      </c>
      <c r="W1446" s="71">
        <v>70</v>
      </c>
      <c r="X1446" s="71" t="s">
        <v>142</v>
      </c>
      <c r="Y1446" s="71" t="s">
        <v>172</v>
      </c>
      <c r="Z1446" s="71"/>
      <c r="AA1446" s="69" t="s">
        <v>555</v>
      </c>
      <c r="AB1446" s="71" t="s">
        <v>144</v>
      </c>
      <c r="AC1446" s="71"/>
      <c r="AD1446" s="71" t="s">
        <v>1980</v>
      </c>
      <c r="AE1446" s="69" t="s">
        <v>551</v>
      </c>
    </row>
    <row r="1447" spans="1:31" ht="60" hidden="1">
      <c r="A1447" t="str">
        <f t="shared" si="89"/>
        <v>IFILOI012022</v>
      </c>
      <c r="B1447" t="str">
        <f t="shared" si="90"/>
        <v>IFILOI012023</v>
      </c>
      <c r="C1447" t="str">
        <f t="shared" si="91"/>
        <v>IFILOI012024</v>
      </c>
      <c r="D1447" t="str">
        <f t="shared" si="92"/>
        <v>IFILOI012025</v>
      </c>
      <c r="E1447" t="str">
        <f t="shared" si="92"/>
        <v>IFILOI012026</v>
      </c>
      <c r="F1447" t="str">
        <f t="shared" si="92"/>
        <v>IFILOI012027</v>
      </c>
      <c r="G1447" t="s">
        <v>1980</v>
      </c>
      <c r="H1447" t="s">
        <v>1545</v>
      </c>
      <c r="I1447" s="38" t="str">
        <f>VLOOKUP(J1447,Planilha2!B:C,2,0)</f>
        <v>I01</v>
      </c>
      <c r="J1447" s="87" t="s">
        <v>923</v>
      </c>
      <c r="K1447" s="87" t="s">
        <v>145</v>
      </c>
      <c r="L1447" s="87" t="s">
        <v>924</v>
      </c>
      <c r="M1447" s="87" t="s">
        <v>926</v>
      </c>
      <c r="N1447" s="92" t="s">
        <v>164</v>
      </c>
      <c r="O1447" s="71" t="s">
        <v>1546</v>
      </c>
      <c r="P1447" s="69" t="s">
        <v>749</v>
      </c>
      <c r="Q1447" s="71">
        <v>10</v>
      </c>
      <c r="R1447" s="71">
        <v>20</v>
      </c>
      <c r="S1447" s="71">
        <v>40</v>
      </c>
      <c r="T1447" s="71">
        <v>50</v>
      </c>
      <c r="U1447" s="71">
        <v>50</v>
      </c>
      <c r="V1447" s="71">
        <v>50</v>
      </c>
      <c r="W1447" s="71">
        <v>50</v>
      </c>
      <c r="X1447" s="71" t="s">
        <v>142</v>
      </c>
      <c r="Y1447" s="71" t="s">
        <v>172</v>
      </c>
      <c r="Z1447" s="71"/>
      <c r="AA1447" s="80" t="s">
        <v>1547</v>
      </c>
      <c r="AB1447" s="71"/>
      <c r="AC1447" s="71"/>
      <c r="AD1447" s="71" t="s">
        <v>1980</v>
      </c>
      <c r="AE1447" s="69" t="s">
        <v>922</v>
      </c>
    </row>
    <row r="1448" spans="1:31" ht="60" hidden="1">
      <c r="A1448" t="str">
        <f t="shared" si="89"/>
        <v>IFILOI022022</v>
      </c>
      <c r="B1448" t="str">
        <f t="shared" si="90"/>
        <v>IFILOI022023</v>
      </c>
      <c r="C1448" t="str">
        <f t="shared" si="91"/>
        <v>IFILOI022024</v>
      </c>
      <c r="D1448" t="str">
        <f t="shared" si="92"/>
        <v>IFILOI022025</v>
      </c>
      <c r="E1448" t="str">
        <f t="shared" si="92"/>
        <v>IFILOI022026</v>
      </c>
      <c r="F1448" t="str">
        <f t="shared" si="92"/>
        <v>IFILOI022027</v>
      </c>
      <c r="G1448" t="s">
        <v>1980</v>
      </c>
      <c r="H1448" t="s">
        <v>1545</v>
      </c>
      <c r="I1448" s="38" t="str">
        <f>VLOOKUP(J1448,Planilha2!B:C,2,0)</f>
        <v>I02</v>
      </c>
      <c r="J1448" s="87" t="s">
        <v>931</v>
      </c>
      <c r="K1448" s="87" t="s">
        <v>145</v>
      </c>
      <c r="L1448" s="87" t="s">
        <v>932</v>
      </c>
      <c r="M1448" s="87" t="s">
        <v>926</v>
      </c>
      <c r="N1448" s="92" t="s">
        <v>164</v>
      </c>
      <c r="O1448" s="71" t="s">
        <v>1548</v>
      </c>
      <c r="P1448" s="69" t="s">
        <v>749</v>
      </c>
      <c r="Q1448" s="71">
        <v>10</v>
      </c>
      <c r="R1448" s="71">
        <v>20</v>
      </c>
      <c r="S1448" s="71">
        <v>40</v>
      </c>
      <c r="T1448" s="71">
        <v>50</v>
      </c>
      <c r="U1448" s="71">
        <v>50</v>
      </c>
      <c r="V1448" s="71">
        <v>50</v>
      </c>
      <c r="W1448" s="71">
        <v>50</v>
      </c>
      <c r="X1448" s="71" t="s">
        <v>142</v>
      </c>
      <c r="Y1448" s="71" t="s">
        <v>172</v>
      </c>
      <c r="Z1448" s="71"/>
      <c r="AA1448" s="80" t="s">
        <v>1547</v>
      </c>
      <c r="AB1448" s="71"/>
      <c r="AC1448" s="71"/>
      <c r="AD1448" s="71" t="s">
        <v>1980</v>
      </c>
      <c r="AE1448" s="69" t="s">
        <v>922</v>
      </c>
    </row>
    <row r="1449" spans="1:31" ht="60" hidden="1">
      <c r="A1449" t="str">
        <f t="shared" si="89"/>
        <v>IFILOI052022</v>
      </c>
      <c r="B1449" t="str">
        <f t="shared" si="90"/>
        <v>IFILOI052023</v>
      </c>
      <c r="C1449" t="str">
        <f t="shared" si="91"/>
        <v>IFILOI052024</v>
      </c>
      <c r="D1449" t="str">
        <f t="shared" si="92"/>
        <v>IFILOI052025</v>
      </c>
      <c r="E1449" t="str">
        <f t="shared" si="92"/>
        <v>IFILOI052026</v>
      </c>
      <c r="F1449" t="str">
        <f t="shared" si="92"/>
        <v>IFILOI052027</v>
      </c>
      <c r="G1449" t="s">
        <v>1980</v>
      </c>
      <c r="H1449" t="s">
        <v>1545</v>
      </c>
      <c r="I1449" s="38" t="str">
        <f>VLOOKUP(J1449,Planilha2!B:C,2,0)</f>
        <v>I05</v>
      </c>
      <c r="J1449" s="87" t="s">
        <v>948</v>
      </c>
      <c r="K1449" s="87" t="s">
        <v>145</v>
      </c>
      <c r="L1449" s="87" t="s">
        <v>949</v>
      </c>
      <c r="M1449" s="87" t="s">
        <v>926</v>
      </c>
      <c r="N1449" s="92" t="s">
        <v>164</v>
      </c>
      <c r="O1449" s="71" t="s">
        <v>1594</v>
      </c>
      <c r="P1449" s="69" t="s">
        <v>749</v>
      </c>
      <c r="Q1449" s="71">
        <v>10</v>
      </c>
      <c r="R1449" s="71">
        <v>20</v>
      </c>
      <c r="S1449" s="71">
        <v>40</v>
      </c>
      <c r="T1449" s="71">
        <v>50</v>
      </c>
      <c r="U1449" s="71">
        <v>50</v>
      </c>
      <c r="V1449" s="71">
        <v>50</v>
      </c>
      <c r="W1449" s="71">
        <v>50</v>
      </c>
      <c r="X1449" s="71" t="s">
        <v>142</v>
      </c>
      <c r="Y1449" s="71" t="s">
        <v>172</v>
      </c>
      <c r="Z1449" s="71"/>
      <c r="AA1449" s="80" t="s">
        <v>1547</v>
      </c>
      <c r="AB1449" s="71"/>
      <c r="AC1449" s="71"/>
      <c r="AD1449" s="71" t="s">
        <v>1980</v>
      </c>
      <c r="AE1449" s="69" t="s">
        <v>922</v>
      </c>
    </row>
    <row r="1450" spans="1:31" ht="60" hidden="1">
      <c r="A1450" t="str">
        <f t="shared" si="89"/>
        <v>IFILOI062022</v>
      </c>
      <c r="B1450" t="str">
        <f t="shared" si="90"/>
        <v>IFILOI062023</v>
      </c>
      <c r="C1450" t="str">
        <f t="shared" si="91"/>
        <v>IFILOI062024</v>
      </c>
      <c r="D1450" t="str">
        <f t="shared" si="92"/>
        <v>IFILOI062025</v>
      </c>
      <c r="E1450" t="str">
        <f t="shared" si="92"/>
        <v>IFILOI062026</v>
      </c>
      <c r="F1450" t="str">
        <f t="shared" si="92"/>
        <v>IFILOI062027</v>
      </c>
      <c r="G1450" t="s">
        <v>1980</v>
      </c>
      <c r="H1450" t="s">
        <v>1545</v>
      </c>
      <c r="I1450" s="38" t="str">
        <f>VLOOKUP(J1450,Planilha2!B:C,2,0)</f>
        <v>I06</v>
      </c>
      <c r="J1450" s="87" t="s">
        <v>954</v>
      </c>
      <c r="K1450" s="87" t="s">
        <v>145</v>
      </c>
      <c r="L1450" s="87" t="s">
        <v>955</v>
      </c>
      <c r="M1450" s="87" t="s">
        <v>926</v>
      </c>
      <c r="N1450" s="92" t="s">
        <v>164</v>
      </c>
      <c r="O1450" s="71" t="s">
        <v>1550</v>
      </c>
      <c r="P1450" s="69" t="s">
        <v>749</v>
      </c>
      <c r="Q1450" s="71">
        <v>10</v>
      </c>
      <c r="R1450" s="71">
        <v>20</v>
      </c>
      <c r="S1450" s="71">
        <v>40</v>
      </c>
      <c r="T1450" s="71">
        <v>50</v>
      </c>
      <c r="U1450" s="71">
        <v>50</v>
      </c>
      <c r="V1450" s="71">
        <v>50</v>
      </c>
      <c r="W1450" s="71">
        <v>50</v>
      </c>
      <c r="X1450" s="71" t="s">
        <v>142</v>
      </c>
      <c r="Y1450" s="71" t="s">
        <v>172</v>
      </c>
      <c r="Z1450" s="71"/>
      <c r="AA1450" s="80" t="s">
        <v>1547</v>
      </c>
      <c r="AB1450" s="71"/>
      <c r="AC1450" s="71"/>
      <c r="AD1450" s="71" t="s">
        <v>1980</v>
      </c>
      <c r="AE1450" s="69" t="s">
        <v>922</v>
      </c>
    </row>
    <row r="1451" spans="1:31" ht="60" hidden="1">
      <c r="A1451" t="str">
        <f t="shared" si="89"/>
        <v>IFILOI072022</v>
      </c>
      <c r="B1451" t="str">
        <f t="shared" si="90"/>
        <v>IFILOI072023</v>
      </c>
      <c r="C1451" t="str">
        <f t="shared" si="91"/>
        <v>IFILOI072024</v>
      </c>
      <c r="D1451" t="str">
        <f t="shared" si="92"/>
        <v>IFILOI072025</v>
      </c>
      <c r="E1451" t="str">
        <f t="shared" si="92"/>
        <v>IFILOI072026</v>
      </c>
      <c r="F1451" t="str">
        <f t="shared" si="92"/>
        <v>IFILOI072027</v>
      </c>
      <c r="G1451" t="s">
        <v>1980</v>
      </c>
      <c r="H1451" t="s">
        <v>1545</v>
      </c>
      <c r="I1451" s="38" t="str">
        <f>VLOOKUP(J1451,Planilha2!B:C,2,0)</f>
        <v>I07</v>
      </c>
      <c r="J1451" s="87" t="s">
        <v>958</v>
      </c>
      <c r="K1451" s="87" t="s">
        <v>145</v>
      </c>
      <c r="L1451" s="87" t="s">
        <v>959</v>
      </c>
      <c r="M1451" s="87" t="s">
        <v>926</v>
      </c>
      <c r="N1451" s="92" t="s">
        <v>164</v>
      </c>
      <c r="O1451" s="71" t="s">
        <v>1552</v>
      </c>
      <c r="P1451" s="69" t="s">
        <v>749</v>
      </c>
      <c r="Q1451" s="71">
        <v>10</v>
      </c>
      <c r="R1451" s="71">
        <v>20</v>
      </c>
      <c r="S1451" s="71">
        <v>40</v>
      </c>
      <c r="T1451" s="71">
        <v>50</v>
      </c>
      <c r="U1451" s="71">
        <v>50</v>
      </c>
      <c r="V1451" s="71">
        <v>50</v>
      </c>
      <c r="W1451" s="71">
        <v>50</v>
      </c>
      <c r="X1451" s="71" t="s">
        <v>142</v>
      </c>
      <c r="Y1451" s="71" t="s">
        <v>172</v>
      </c>
      <c r="Z1451" s="71"/>
      <c r="AA1451" s="80" t="s">
        <v>1547</v>
      </c>
      <c r="AB1451" s="71"/>
      <c r="AC1451" s="71"/>
      <c r="AD1451" s="71" t="s">
        <v>1980</v>
      </c>
      <c r="AE1451" s="69" t="s">
        <v>922</v>
      </c>
    </row>
    <row r="1452" spans="1:31" ht="60" hidden="1">
      <c r="A1452" t="str">
        <f t="shared" si="89"/>
        <v>IFILOI082022</v>
      </c>
      <c r="B1452" t="str">
        <f t="shared" si="90"/>
        <v>IFILOI082023</v>
      </c>
      <c r="C1452" t="str">
        <f t="shared" si="91"/>
        <v>IFILOI082024</v>
      </c>
      <c r="D1452" t="str">
        <f t="shared" si="92"/>
        <v>IFILOI082025</v>
      </c>
      <c r="E1452" t="str">
        <f t="shared" si="92"/>
        <v>IFILOI082026</v>
      </c>
      <c r="F1452" t="str">
        <f t="shared" si="92"/>
        <v>IFILOI082027</v>
      </c>
      <c r="G1452" t="s">
        <v>1980</v>
      </c>
      <c r="H1452" t="s">
        <v>1545</v>
      </c>
      <c r="I1452" s="38" t="str">
        <f>VLOOKUP(J1452,Planilha2!B:C,2,0)</f>
        <v>I08</v>
      </c>
      <c r="J1452" s="87" t="s">
        <v>964</v>
      </c>
      <c r="K1452" s="87" t="s">
        <v>145</v>
      </c>
      <c r="L1452" s="87" t="s">
        <v>965</v>
      </c>
      <c r="M1452" s="87" t="s">
        <v>926</v>
      </c>
      <c r="N1452" s="92" t="s">
        <v>164</v>
      </c>
      <c r="O1452" s="71" t="s">
        <v>1553</v>
      </c>
      <c r="P1452" s="69" t="s">
        <v>749</v>
      </c>
      <c r="Q1452" s="71">
        <v>10</v>
      </c>
      <c r="R1452" s="71">
        <v>20</v>
      </c>
      <c r="S1452" s="71">
        <v>40</v>
      </c>
      <c r="T1452" s="71">
        <v>50</v>
      </c>
      <c r="U1452" s="71">
        <v>50</v>
      </c>
      <c r="V1452" s="71">
        <v>50</v>
      </c>
      <c r="W1452" s="71">
        <v>50</v>
      </c>
      <c r="X1452" s="71" t="s">
        <v>142</v>
      </c>
      <c r="Y1452" s="71" t="s">
        <v>172</v>
      </c>
      <c r="Z1452" s="71"/>
      <c r="AA1452" s="80" t="s">
        <v>1547</v>
      </c>
      <c r="AB1452" s="71"/>
      <c r="AC1452" s="71"/>
      <c r="AD1452" s="71" t="s">
        <v>1980</v>
      </c>
      <c r="AE1452" s="69" t="s">
        <v>922</v>
      </c>
    </row>
    <row r="1453" spans="1:31" ht="60" hidden="1">
      <c r="A1453" t="str">
        <f t="shared" si="89"/>
        <v>IFILOI122022</v>
      </c>
      <c r="B1453" t="str">
        <f t="shared" si="90"/>
        <v>IFILOI122023</v>
      </c>
      <c r="C1453" t="str">
        <f t="shared" si="91"/>
        <v>IFILOI122024</v>
      </c>
      <c r="D1453" t="str">
        <f t="shared" si="92"/>
        <v>IFILOI122025</v>
      </c>
      <c r="E1453" t="str">
        <f t="shared" si="92"/>
        <v>IFILOI122026</v>
      </c>
      <c r="F1453" t="str">
        <f t="shared" si="92"/>
        <v>IFILOI122027</v>
      </c>
      <c r="G1453" t="s">
        <v>1980</v>
      </c>
      <c r="H1453" t="s">
        <v>1545</v>
      </c>
      <c r="I1453" s="38" t="str">
        <f>VLOOKUP(J1453,Planilha2!B:C,2,0)</f>
        <v>I12</v>
      </c>
      <c r="J1453" s="87" t="s">
        <v>980</v>
      </c>
      <c r="K1453" s="87" t="s">
        <v>145</v>
      </c>
      <c r="L1453" s="87" t="s">
        <v>1554</v>
      </c>
      <c r="M1453" s="87" t="s">
        <v>983</v>
      </c>
      <c r="N1453" s="92" t="s">
        <v>164</v>
      </c>
      <c r="O1453" s="71" t="s">
        <v>1595</v>
      </c>
      <c r="P1453" s="69" t="s">
        <v>44</v>
      </c>
      <c r="Q1453" s="71">
        <v>10</v>
      </c>
      <c r="R1453" s="71">
        <v>20</v>
      </c>
      <c r="S1453" s="71">
        <v>40</v>
      </c>
      <c r="T1453" s="71">
        <v>50</v>
      </c>
      <c r="U1453" s="71">
        <v>50</v>
      </c>
      <c r="V1453" s="71">
        <v>50</v>
      </c>
      <c r="W1453" s="71">
        <v>50</v>
      </c>
      <c r="X1453" s="71" t="s">
        <v>142</v>
      </c>
      <c r="Y1453" s="71" t="s">
        <v>172</v>
      </c>
      <c r="Z1453" s="71"/>
      <c r="AA1453" s="80" t="s">
        <v>1547</v>
      </c>
      <c r="AB1453" s="71"/>
      <c r="AC1453" s="71"/>
      <c r="AD1453" s="71" t="s">
        <v>1980</v>
      </c>
      <c r="AE1453" s="69" t="s">
        <v>922</v>
      </c>
    </row>
    <row r="1454" spans="1:31" ht="60" hidden="1">
      <c r="A1454" t="str">
        <f t="shared" si="89"/>
        <v>IFILOI132022</v>
      </c>
      <c r="B1454" t="str">
        <f t="shared" si="90"/>
        <v>IFILOI132023</v>
      </c>
      <c r="C1454" t="str">
        <f t="shared" si="91"/>
        <v>IFILOI132024</v>
      </c>
      <c r="D1454" t="str">
        <f t="shared" si="92"/>
        <v>IFILOI132025</v>
      </c>
      <c r="E1454" t="str">
        <f t="shared" si="92"/>
        <v>IFILOI132026</v>
      </c>
      <c r="F1454" t="str">
        <f t="shared" si="92"/>
        <v>IFILOI132027</v>
      </c>
      <c r="G1454" t="s">
        <v>1980</v>
      </c>
      <c r="H1454" t="s">
        <v>1545</v>
      </c>
      <c r="I1454" s="38" t="str">
        <f>VLOOKUP(J1454,Planilha2!B:C,2,0)</f>
        <v>I13</v>
      </c>
      <c r="J1454" s="87" t="s">
        <v>985</v>
      </c>
      <c r="K1454" s="87" t="s">
        <v>145</v>
      </c>
      <c r="L1454" s="87" t="s">
        <v>986</v>
      </c>
      <c r="M1454" s="87" t="s">
        <v>988</v>
      </c>
      <c r="N1454" s="87" t="s">
        <v>1021</v>
      </c>
      <c r="O1454" s="71" t="s">
        <v>1555</v>
      </c>
      <c r="P1454" s="69" t="s">
        <v>44</v>
      </c>
      <c r="Q1454" s="71">
        <v>10</v>
      </c>
      <c r="R1454" s="71">
        <v>20</v>
      </c>
      <c r="S1454" s="71">
        <v>40</v>
      </c>
      <c r="T1454" s="71">
        <v>50</v>
      </c>
      <c r="U1454" s="71">
        <v>50</v>
      </c>
      <c r="V1454" s="71">
        <v>50</v>
      </c>
      <c r="W1454" s="71">
        <v>50</v>
      </c>
      <c r="X1454" s="71" t="s">
        <v>142</v>
      </c>
      <c r="Y1454" s="71" t="s">
        <v>172</v>
      </c>
      <c r="Z1454" s="71"/>
      <c r="AA1454" s="80" t="s">
        <v>1547</v>
      </c>
      <c r="AB1454" s="71"/>
      <c r="AC1454" s="71"/>
      <c r="AD1454" s="71" t="s">
        <v>1980</v>
      </c>
      <c r="AE1454" s="69" t="s">
        <v>922</v>
      </c>
    </row>
    <row r="1455" spans="1:31" ht="45" hidden="1">
      <c r="A1455" t="str">
        <f t="shared" si="89"/>
        <v>IGUFUG072022</v>
      </c>
      <c r="B1455" t="str">
        <f t="shared" si="90"/>
        <v>IGUFUG072023</v>
      </c>
      <c r="C1455" t="str">
        <f t="shared" si="91"/>
        <v>IGUFUG072024</v>
      </c>
      <c r="D1455" t="str">
        <f t="shared" si="92"/>
        <v>IGUFUG072025</v>
      </c>
      <c r="E1455" t="str">
        <f t="shared" si="92"/>
        <v>IGUFUG072026</v>
      </c>
      <c r="F1455" t="str">
        <f t="shared" si="92"/>
        <v>IGUFUG072027</v>
      </c>
      <c r="G1455" t="s">
        <v>1982</v>
      </c>
      <c r="H1455" t="s">
        <v>1429</v>
      </c>
      <c r="I1455" s="38" t="str">
        <f>VLOOKUP(J1455,Planilha2!B:C,2,0)</f>
        <v>G07</v>
      </c>
      <c r="J1455" s="80" t="s">
        <v>1430</v>
      </c>
      <c r="K1455" s="80" t="s">
        <v>145</v>
      </c>
      <c r="L1455" s="80" t="s">
        <v>63</v>
      </c>
      <c r="M1455" s="80" t="s">
        <v>715</v>
      </c>
      <c r="N1455" s="80" t="s">
        <v>1431</v>
      </c>
      <c r="O1455" s="71" t="s">
        <v>1432</v>
      </c>
      <c r="P1455" s="69" t="s">
        <v>44</v>
      </c>
      <c r="Q1455" s="71">
        <v>19</v>
      </c>
      <c r="R1455" s="71">
        <v>25</v>
      </c>
      <c r="S1455" s="71">
        <v>30</v>
      </c>
      <c r="T1455" s="71">
        <v>35</v>
      </c>
      <c r="U1455" s="71">
        <v>40</v>
      </c>
      <c r="V1455" s="71">
        <v>45</v>
      </c>
      <c r="W1455" s="71">
        <v>50</v>
      </c>
      <c r="X1455" s="71" t="s">
        <v>142</v>
      </c>
      <c r="Y1455" s="71" t="s">
        <v>172</v>
      </c>
      <c r="Z1455" s="71" t="s">
        <v>1983</v>
      </c>
      <c r="AA1455" s="83" t="s">
        <v>382</v>
      </c>
      <c r="AB1455" s="71" t="s">
        <v>144</v>
      </c>
      <c r="AC1455" s="71"/>
      <c r="AD1455" s="71" t="s">
        <v>1984</v>
      </c>
      <c r="AE1455" s="69" t="s">
        <v>40</v>
      </c>
    </row>
    <row r="1456" spans="1:31" ht="60" hidden="1">
      <c r="A1456" t="str">
        <f t="shared" si="89"/>
        <v>IGUFUG012022</v>
      </c>
      <c r="B1456" t="str">
        <f t="shared" si="90"/>
        <v>IGUFUG012023</v>
      </c>
      <c r="C1456" t="str">
        <f t="shared" si="91"/>
        <v>IGUFUG012024</v>
      </c>
      <c r="D1456" t="str">
        <f t="shared" si="92"/>
        <v>IGUFUG012025</v>
      </c>
      <c r="E1456" t="str">
        <f t="shared" si="92"/>
        <v>IGUFUG012026</v>
      </c>
      <c r="F1456" t="str">
        <f t="shared" si="92"/>
        <v>IGUFUG012027</v>
      </c>
      <c r="G1456" t="s">
        <v>1982</v>
      </c>
      <c r="H1456" t="s">
        <v>1429</v>
      </c>
      <c r="I1456" s="38" t="str">
        <f>VLOOKUP(J1456,Planilha2!B:C,2,0)</f>
        <v>G01</v>
      </c>
      <c r="J1456" s="80" t="s">
        <v>41</v>
      </c>
      <c r="K1456" s="80" t="s">
        <v>145</v>
      </c>
      <c r="L1456" s="80" t="s">
        <v>1598</v>
      </c>
      <c r="M1456" s="80" t="s">
        <v>715</v>
      </c>
      <c r="N1456" s="80" t="s">
        <v>1431</v>
      </c>
      <c r="O1456" s="71" t="s">
        <v>1435</v>
      </c>
      <c r="P1456" s="69" t="s">
        <v>44</v>
      </c>
      <c r="Q1456" s="71">
        <v>36.5</v>
      </c>
      <c r="R1456" s="71">
        <v>40</v>
      </c>
      <c r="S1456" s="71">
        <v>45</v>
      </c>
      <c r="T1456" s="71">
        <v>50</v>
      </c>
      <c r="U1456" s="71">
        <v>55</v>
      </c>
      <c r="V1456" s="71">
        <v>60</v>
      </c>
      <c r="W1456" s="71">
        <v>65</v>
      </c>
      <c r="X1456" s="71" t="s">
        <v>142</v>
      </c>
      <c r="Y1456" s="71" t="s">
        <v>172</v>
      </c>
      <c r="Z1456" s="71" t="s">
        <v>1983</v>
      </c>
      <c r="AA1456" s="83" t="s">
        <v>382</v>
      </c>
      <c r="AB1456" s="71" t="s">
        <v>144</v>
      </c>
      <c r="AC1456" s="71"/>
      <c r="AD1456" s="71" t="s">
        <v>1984</v>
      </c>
      <c r="AE1456" s="69" t="s">
        <v>40</v>
      </c>
    </row>
    <row r="1457" spans="1:31" ht="45" hidden="1">
      <c r="A1457" t="str">
        <f t="shared" si="89"/>
        <v>IGUFUG022022</v>
      </c>
      <c r="B1457" t="str">
        <f t="shared" si="90"/>
        <v>IGUFUG022023</v>
      </c>
      <c r="C1457" t="str">
        <f t="shared" si="91"/>
        <v>IGUFUG022024</v>
      </c>
      <c r="D1457" t="str">
        <f t="shared" si="92"/>
        <v>IGUFUG022025</v>
      </c>
      <c r="E1457" t="str">
        <f t="shared" si="92"/>
        <v>IGUFUG022026</v>
      </c>
      <c r="F1457" t="str">
        <f t="shared" si="92"/>
        <v>IGUFUG022027</v>
      </c>
      <c r="G1457" t="s">
        <v>1982</v>
      </c>
      <c r="H1457" t="s">
        <v>1429</v>
      </c>
      <c r="I1457" s="38" t="str">
        <f>VLOOKUP(J1457,Planilha2!B:C,2,0)</f>
        <v>G02</v>
      </c>
      <c r="J1457" s="80" t="s">
        <v>1600</v>
      </c>
      <c r="K1457" s="80" t="s">
        <v>145</v>
      </c>
      <c r="L1457" s="80"/>
      <c r="M1457" s="80" t="s">
        <v>717</v>
      </c>
      <c r="N1457" s="80" t="s">
        <v>1431</v>
      </c>
      <c r="O1457" s="71" t="s">
        <v>1561</v>
      </c>
      <c r="P1457" s="69" t="s">
        <v>44</v>
      </c>
      <c r="Q1457" s="71">
        <v>11.75</v>
      </c>
      <c r="R1457" s="71">
        <v>10</v>
      </c>
      <c r="S1457" s="71">
        <v>9</v>
      </c>
      <c r="T1457" s="71">
        <v>8</v>
      </c>
      <c r="U1457" s="71">
        <v>7</v>
      </c>
      <c r="V1457" s="71">
        <v>6</v>
      </c>
      <c r="W1457" s="71">
        <v>5</v>
      </c>
      <c r="X1457" s="71" t="s">
        <v>142</v>
      </c>
      <c r="Y1457" s="71" t="s">
        <v>172</v>
      </c>
      <c r="Z1457" s="71" t="s">
        <v>1983</v>
      </c>
      <c r="AA1457" s="83" t="s">
        <v>382</v>
      </c>
      <c r="AB1457" s="71" t="s">
        <v>144</v>
      </c>
      <c r="AC1457" s="71"/>
      <c r="AD1457" s="71" t="s">
        <v>1984</v>
      </c>
      <c r="AE1457" s="69" t="s">
        <v>40</v>
      </c>
    </row>
    <row r="1458" spans="1:31" ht="45" hidden="1">
      <c r="A1458" t="str">
        <f t="shared" si="89"/>
        <v>IGUFUG032022</v>
      </c>
      <c r="B1458" t="str">
        <f t="shared" si="90"/>
        <v>IGUFUG032023</v>
      </c>
      <c r="C1458" t="str">
        <f t="shared" si="91"/>
        <v>IGUFUG032024</v>
      </c>
      <c r="D1458" t="str">
        <f t="shared" si="92"/>
        <v>IGUFUG032025</v>
      </c>
      <c r="E1458" t="str">
        <f t="shared" si="92"/>
        <v>IGUFUG032026</v>
      </c>
      <c r="F1458" t="str">
        <f t="shared" si="92"/>
        <v>IGUFUG032027</v>
      </c>
      <c r="G1458" t="s">
        <v>1982</v>
      </c>
      <c r="H1458" t="s">
        <v>1429</v>
      </c>
      <c r="I1458" s="38" t="str">
        <f>VLOOKUP(J1458,Planilha2!B:C,2,0)</f>
        <v>G03</v>
      </c>
      <c r="J1458" s="80" t="s">
        <v>1602</v>
      </c>
      <c r="K1458" s="80" t="s">
        <v>165</v>
      </c>
      <c r="L1458" s="84" t="s">
        <v>1439</v>
      </c>
      <c r="M1458" s="80" t="s">
        <v>717</v>
      </c>
      <c r="N1458" s="80" t="s">
        <v>1431</v>
      </c>
      <c r="O1458" s="71" t="s">
        <v>1563</v>
      </c>
      <c r="P1458" s="69" t="s">
        <v>44</v>
      </c>
      <c r="Q1458" s="71">
        <v>13.93</v>
      </c>
      <c r="R1458" s="71">
        <v>12</v>
      </c>
      <c r="S1458" s="71">
        <v>10</v>
      </c>
      <c r="T1458" s="71">
        <v>9</v>
      </c>
      <c r="U1458" s="71">
        <v>8</v>
      </c>
      <c r="V1458" s="71">
        <v>7</v>
      </c>
      <c r="W1458" s="71">
        <v>6</v>
      </c>
      <c r="X1458" s="71" t="s">
        <v>142</v>
      </c>
      <c r="Y1458" s="71" t="s">
        <v>172</v>
      </c>
      <c r="Z1458" s="71" t="s">
        <v>1985</v>
      </c>
      <c r="AA1458" s="83" t="s">
        <v>382</v>
      </c>
      <c r="AB1458" s="71" t="s">
        <v>144</v>
      </c>
      <c r="AC1458" s="71"/>
      <c r="AD1458" s="71" t="s">
        <v>1984</v>
      </c>
      <c r="AE1458" s="69" t="s">
        <v>40</v>
      </c>
    </row>
    <row r="1459" spans="1:31" ht="45" hidden="1">
      <c r="A1459" t="str">
        <f t="shared" si="89"/>
        <v>IGUFUG042022</v>
      </c>
      <c r="B1459" t="str">
        <f t="shared" si="90"/>
        <v>IGUFUG042023</v>
      </c>
      <c r="C1459" t="str">
        <f t="shared" si="91"/>
        <v>IGUFUG042024</v>
      </c>
      <c r="D1459" t="str">
        <f t="shared" si="92"/>
        <v>IGUFUG042025</v>
      </c>
      <c r="E1459" t="str">
        <f t="shared" si="92"/>
        <v>IGUFUG042026</v>
      </c>
      <c r="F1459" t="str">
        <f t="shared" si="92"/>
        <v>IGUFUG042027</v>
      </c>
      <c r="G1459" t="s">
        <v>1982</v>
      </c>
      <c r="H1459" t="s">
        <v>1429</v>
      </c>
      <c r="I1459" s="38" t="str">
        <f>VLOOKUP(J1459,Planilha2!B:C,2,0)</f>
        <v>G04</v>
      </c>
      <c r="J1459" s="80" t="s">
        <v>1603</v>
      </c>
      <c r="K1459" s="80" t="s">
        <v>145</v>
      </c>
      <c r="L1459" s="80"/>
      <c r="M1459" s="80" t="s">
        <v>717</v>
      </c>
      <c r="N1459" s="80" t="s">
        <v>1431</v>
      </c>
      <c r="O1459" s="71" t="s">
        <v>1566</v>
      </c>
      <c r="P1459" s="69" t="s">
        <v>44</v>
      </c>
      <c r="Q1459" s="71">
        <v>71.64</v>
      </c>
      <c r="R1459" s="71">
        <v>70</v>
      </c>
      <c r="S1459" s="71">
        <v>65</v>
      </c>
      <c r="T1459" s="71">
        <v>60</v>
      </c>
      <c r="U1459" s="71">
        <v>55</v>
      </c>
      <c r="V1459" s="71">
        <v>50</v>
      </c>
      <c r="W1459" s="71">
        <v>45</v>
      </c>
      <c r="X1459" s="71" t="s">
        <v>142</v>
      </c>
      <c r="Y1459" s="71" t="s">
        <v>172</v>
      </c>
      <c r="Z1459" s="71" t="s">
        <v>1983</v>
      </c>
      <c r="AA1459" s="83" t="s">
        <v>382</v>
      </c>
      <c r="AB1459" s="71" t="s">
        <v>144</v>
      </c>
      <c r="AC1459" s="71"/>
      <c r="AD1459" s="71" t="s">
        <v>1984</v>
      </c>
      <c r="AE1459" s="69" t="s">
        <v>40</v>
      </c>
    </row>
    <row r="1460" spans="1:31" ht="45" hidden="1">
      <c r="A1460" t="str">
        <f t="shared" si="89"/>
        <v>IGUFUG052022</v>
      </c>
      <c r="B1460" t="str">
        <f t="shared" si="90"/>
        <v>IGUFUG052023</v>
      </c>
      <c r="C1460" t="str">
        <f t="shared" si="91"/>
        <v>IGUFUG052024</v>
      </c>
      <c r="D1460" t="str">
        <f t="shared" si="92"/>
        <v>IGUFUG052025</v>
      </c>
      <c r="E1460" t="str">
        <f t="shared" si="92"/>
        <v>IGUFUG052026</v>
      </c>
      <c r="F1460" t="str">
        <f t="shared" si="92"/>
        <v>IGUFUG052027</v>
      </c>
      <c r="G1460" t="s">
        <v>1982</v>
      </c>
      <c r="H1460" t="s">
        <v>1429</v>
      </c>
      <c r="I1460" s="38" t="str">
        <f>VLOOKUP(J1460,Planilha2!B:C,2,0)</f>
        <v>G05</v>
      </c>
      <c r="J1460" s="80" t="s">
        <v>1605</v>
      </c>
      <c r="K1460" s="80" t="s">
        <v>165</v>
      </c>
      <c r="L1460" s="84" t="s">
        <v>1439</v>
      </c>
      <c r="M1460" s="80" t="s">
        <v>717</v>
      </c>
      <c r="N1460" s="80" t="s">
        <v>1431</v>
      </c>
      <c r="O1460" s="71" t="s">
        <v>1447</v>
      </c>
      <c r="P1460" s="69" t="s">
        <v>44</v>
      </c>
      <c r="Q1460" s="71">
        <v>72.599999999999994</v>
      </c>
      <c r="R1460" s="71">
        <v>70</v>
      </c>
      <c r="S1460" s="71">
        <v>65</v>
      </c>
      <c r="T1460" s="71">
        <v>60</v>
      </c>
      <c r="U1460" s="71">
        <v>55</v>
      </c>
      <c r="V1460" s="71">
        <v>50</v>
      </c>
      <c r="W1460" s="71">
        <v>45</v>
      </c>
      <c r="X1460" s="71" t="s">
        <v>142</v>
      </c>
      <c r="Y1460" s="71" t="s">
        <v>172</v>
      </c>
      <c r="Z1460" s="71" t="s">
        <v>1983</v>
      </c>
      <c r="AA1460" s="83" t="s">
        <v>382</v>
      </c>
      <c r="AB1460" s="71" t="s">
        <v>144</v>
      </c>
      <c r="AC1460" s="71"/>
      <c r="AD1460" s="71" t="s">
        <v>1984</v>
      </c>
      <c r="AE1460" s="69" t="s">
        <v>40</v>
      </c>
    </row>
    <row r="1461" spans="1:31" ht="45" hidden="1">
      <c r="A1461" t="str">
        <f t="shared" si="89"/>
        <v>IGUFUExcluído2022</v>
      </c>
      <c r="B1461" t="str">
        <f t="shared" si="90"/>
        <v>IGUFUExcluído2023</v>
      </c>
      <c r="C1461" t="str">
        <f t="shared" si="91"/>
        <v>IGUFUExcluído2024</v>
      </c>
      <c r="D1461" t="str">
        <f t="shared" si="92"/>
        <v>IGUFUExcluído2025</v>
      </c>
      <c r="E1461" t="str">
        <f t="shared" si="92"/>
        <v>IGUFUExcluído2026</v>
      </c>
      <c r="F1461" t="str">
        <f t="shared" si="92"/>
        <v>IGUFUExcluído2027</v>
      </c>
      <c r="G1461" t="s">
        <v>1982</v>
      </c>
      <c r="H1461" t="s">
        <v>1429</v>
      </c>
      <c r="I1461" s="38" t="str">
        <f>VLOOKUP(J1461,Planilha2!B:C,2,0)</f>
        <v>Excluído</v>
      </c>
      <c r="J1461" s="80" t="s">
        <v>1449</v>
      </c>
      <c r="K1461" s="80" t="s">
        <v>165</v>
      </c>
      <c r="L1461" s="80" t="s">
        <v>1450</v>
      </c>
      <c r="M1461" s="80" t="s">
        <v>1451</v>
      </c>
      <c r="N1461" s="80" t="s">
        <v>1452</v>
      </c>
      <c r="O1461" s="71"/>
      <c r="P1461" s="69" t="s">
        <v>44</v>
      </c>
      <c r="Q1461" s="71"/>
      <c r="R1461" s="71"/>
      <c r="S1461" s="71"/>
      <c r="T1461" s="71"/>
      <c r="U1461" s="71"/>
      <c r="V1461" s="71"/>
      <c r="W1461" s="71"/>
      <c r="X1461" s="71"/>
      <c r="Y1461" s="71"/>
      <c r="Z1461" s="71"/>
      <c r="AA1461" s="83" t="s">
        <v>382</v>
      </c>
      <c r="AB1461" s="71"/>
      <c r="AC1461" s="71"/>
      <c r="AD1461" s="71"/>
      <c r="AE1461" s="69" t="s">
        <v>40</v>
      </c>
    </row>
    <row r="1462" spans="1:31" ht="45" hidden="1">
      <c r="A1462" t="str">
        <f t="shared" si="89"/>
        <v>IGUFUG062022</v>
      </c>
      <c r="B1462" t="str">
        <f t="shared" si="90"/>
        <v>IGUFUG062023</v>
      </c>
      <c r="C1462" t="str">
        <f t="shared" si="91"/>
        <v>IGUFUG062024</v>
      </c>
      <c r="D1462" t="str">
        <f t="shared" si="92"/>
        <v>IGUFUG062025</v>
      </c>
      <c r="E1462" t="str">
        <f t="shared" si="92"/>
        <v>IGUFUG062026</v>
      </c>
      <c r="F1462" t="str">
        <f t="shared" si="92"/>
        <v>IGUFUG062027</v>
      </c>
      <c r="G1462" t="s">
        <v>1982</v>
      </c>
      <c r="H1462" t="s">
        <v>1429</v>
      </c>
      <c r="I1462" s="38" t="str">
        <f>VLOOKUP(J1462,Planilha2!B:C,2,0)</f>
        <v>G06</v>
      </c>
      <c r="J1462" s="80" t="s">
        <v>58</v>
      </c>
      <c r="K1462" s="80" t="s">
        <v>145</v>
      </c>
      <c r="L1462" s="80" t="s">
        <v>59</v>
      </c>
      <c r="M1462" s="80" t="s">
        <v>164</v>
      </c>
      <c r="N1462" s="80" t="s">
        <v>1431</v>
      </c>
      <c r="O1462" s="71" t="s">
        <v>1570</v>
      </c>
      <c r="P1462" s="69" t="s">
        <v>44</v>
      </c>
      <c r="Q1462" s="71">
        <v>43.29</v>
      </c>
      <c r="R1462" s="71">
        <v>45</v>
      </c>
      <c r="S1462" s="71">
        <v>48</v>
      </c>
      <c r="T1462" s="71">
        <v>50</v>
      </c>
      <c r="U1462" s="71">
        <v>52</v>
      </c>
      <c r="V1462" s="71">
        <v>55</v>
      </c>
      <c r="W1462" s="71">
        <v>60</v>
      </c>
      <c r="X1462" s="71" t="s">
        <v>142</v>
      </c>
      <c r="Y1462" s="71" t="s">
        <v>172</v>
      </c>
      <c r="Z1462" s="71" t="s">
        <v>1983</v>
      </c>
      <c r="AA1462" s="83" t="s">
        <v>382</v>
      </c>
      <c r="AB1462" s="71" t="s">
        <v>144</v>
      </c>
      <c r="AC1462" s="71"/>
      <c r="AD1462" s="71" t="s">
        <v>1984</v>
      </c>
      <c r="AE1462" s="69" t="s">
        <v>40</v>
      </c>
    </row>
    <row r="1463" spans="1:31" ht="60" hidden="1">
      <c r="A1463" t="str">
        <f t="shared" si="89"/>
        <v>IGUFUG082022</v>
      </c>
      <c r="B1463" t="str">
        <f t="shared" si="90"/>
        <v>IGUFUG082023</v>
      </c>
      <c r="C1463" t="str">
        <f t="shared" si="91"/>
        <v>IGUFUG082024</v>
      </c>
      <c r="D1463" t="str">
        <f t="shared" si="92"/>
        <v>IGUFUG082025</v>
      </c>
      <c r="E1463" t="str">
        <f t="shared" si="92"/>
        <v>IGUFUG082026</v>
      </c>
      <c r="F1463" t="str">
        <f t="shared" si="92"/>
        <v>IGUFUG082027</v>
      </c>
      <c r="G1463" t="s">
        <v>1982</v>
      </c>
      <c r="H1463" t="s">
        <v>1429</v>
      </c>
      <c r="I1463" s="38" t="str">
        <f>VLOOKUP(J1463,Planilha2!B:C,2,0)</f>
        <v>G08</v>
      </c>
      <c r="J1463" s="80" t="s">
        <v>722</v>
      </c>
      <c r="K1463" s="80" t="s">
        <v>145</v>
      </c>
      <c r="L1463" s="80" t="s">
        <v>723</v>
      </c>
      <c r="M1463" s="80" t="s">
        <v>185</v>
      </c>
      <c r="N1463" s="80" t="s">
        <v>1431</v>
      </c>
      <c r="O1463" s="71" t="s">
        <v>1607</v>
      </c>
      <c r="P1463" s="69" t="s">
        <v>44</v>
      </c>
      <c r="Q1463" s="71">
        <v>36.5</v>
      </c>
      <c r="R1463" s="71">
        <v>30</v>
      </c>
      <c r="S1463" s="71">
        <v>25</v>
      </c>
      <c r="T1463" s="71">
        <v>20</v>
      </c>
      <c r="U1463" s="71">
        <v>15</v>
      </c>
      <c r="V1463" s="71">
        <v>10</v>
      </c>
      <c r="W1463" s="71">
        <v>10</v>
      </c>
      <c r="X1463" s="71" t="s">
        <v>142</v>
      </c>
      <c r="Y1463" s="71" t="s">
        <v>172</v>
      </c>
      <c r="Z1463" s="71" t="s">
        <v>1983</v>
      </c>
      <c r="AA1463" s="83" t="s">
        <v>382</v>
      </c>
      <c r="AB1463" s="71" t="s">
        <v>144</v>
      </c>
      <c r="AC1463" s="71"/>
      <c r="AD1463" s="71" t="s">
        <v>1984</v>
      </c>
      <c r="AE1463" s="69" t="s">
        <v>40</v>
      </c>
    </row>
    <row r="1464" spans="1:31" ht="45" hidden="1">
      <c r="A1464" t="str">
        <f t="shared" si="89"/>
        <v>IGUFUG152022</v>
      </c>
      <c r="B1464" t="str">
        <f t="shared" si="90"/>
        <v>IGUFUG152023</v>
      </c>
      <c r="C1464" t="str">
        <f t="shared" si="91"/>
        <v>IGUFUG152024</v>
      </c>
      <c r="D1464" t="str">
        <f t="shared" si="92"/>
        <v>IGUFUG152025</v>
      </c>
      <c r="E1464" t="str">
        <f t="shared" si="92"/>
        <v>IGUFUG152026</v>
      </c>
      <c r="F1464" t="str">
        <f t="shared" si="92"/>
        <v>IGUFUG152027</v>
      </c>
      <c r="G1464" t="s">
        <v>1982</v>
      </c>
      <c r="H1464" t="s">
        <v>1429</v>
      </c>
      <c r="I1464" s="38" t="str">
        <f>VLOOKUP(J1464,Planilha2!B:C,2,0)</f>
        <v>G15</v>
      </c>
      <c r="J1464" s="80" t="s">
        <v>743</v>
      </c>
      <c r="K1464" s="80" t="s">
        <v>145</v>
      </c>
      <c r="L1464" s="80" t="s">
        <v>744</v>
      </c>
      <c r="M1464" s="80" t="s">
        <v>164</v>
      </c>
      <c r="N1464" s="80" t="s">
        <v>1431</v>
      </c>
      <c r="O1464" s="71" t="s">
        <v>1854</v>
      </c>
      <c r="P1464" s="69" t="s">
        <v>44</v>
      </c>
      <c r="Q1464" s="71">
        <v>75</v>
      </c>
      <c r="R1464" s="71">
        <v>75</v>
      </c>
      <c r="S1464" s="71">
        <v>75</v>
      </c>
      <c r="T1464" s="71">
        <v>75</v>
      </c>
      <c r="U1464" s="71">
        <v>75</v>
      </c>
      <c r="V1464" s="71">
        <v>75</v>
      </c>
      <c r="W1464" s="71">
        <v>75</v>
      </c>
      <c r="X1464" s="71" t="s">
        <v>171</v>
      </c>
      <c r="Y1464" s="71" t="s">
        <v>172</v>
      </c>
      <c r="Z1464" s="71" t="s">
        <v>1983</v>
      </c>
      <c r="AA1464" s="83" t="s">
        <v>382</v>
      </c>
      <c r="AB1464" s="71" t="s">
        <v>144</v>
      </c>
      <c r="AC1464" s="71"/>
      <c r="AD1464" s="71" t="s">
        <v>1984</v>
      </c>
      <c r="AE1464" s="69" t="s">
        <v>40</v>
      </c>
    </row>
    <row r="1465" spans="1:31" ht="45" hidden="1">
      <c r="A1465" t="str">
        <f t="shared" si="89"/>
        <v>IGUFUG162022</v>
      </c>
      <c r="B1465" t="str">
        <f t="shared" si="90"/>
        <v>IGUFUG162023</v>
      </c>
      <c r="C1465" t="str">
        <f t="shared" si="91"/>
        <v>IGUFUG162024</v>
      </c>
      <c r="D1465" t="str">
        <f t="shared" si="92"/>
        <v>IGUFUG162025</v>
      </c>
      <c r="E1465" t="str">
        <f t="shared" si="92"/>
        <v>IGUFUG162026</v>
      </c>
      <c r="F1465" t="str">
        <f t="shared" si="92"/>
        <v>IGUFUG162027</v>
      </c>
      <c r="G1465" t="s">
        <v>1982</v>
      </c>
      <c r="H1465" t="s">
        <v>1429</v>
      </c>
      <c r="I1465" s="38" t="str">
        <f>VLOOKUP(J1465,Planilha2!B:C,2,0)</f>
        <v>G16</v>
      </c>
      <c r="J1465" s="80" t="s">
        <v>1457</v>
      </c>
      <c r="K1465" s="80" t="s">
        <v>165</v>
      </c>
      <c r="L1465" s="80" t="s">
        <v>747</v>
      </c>
      <c r="M1465" s="80" t="s">
        <v>164</v>
      </c>
      <c r="N1465" s="80" t="s">
        <v>631</v>
      </c>
      <c r="O1465" s="71"/>
      <c r="P1465" s="69" t="s">
        <v>749</v>
      </c>
      <c r="Q1465" s="71"/>
      <c r="R1465" s="71"/>
      <c r="S1465" s="71"/>
      <c r="T1465" s="71"/>
      <c r="U1465" s="71"/>
      <c r="V1465" s="71"/>
      <c r="W1465" s="71"/>
      <c r="X1465" s="71"/>
      <c r="Y1465" s="71"/>
      <c r="Z1465" s="71"/>
      <c r="AA1465" s="83" t="s">
        <v>382</v>
      </c>
      <c r="AB1465" s="71"/>
      <c r="AC1465" s="71"/>
      <c r="AD1465" s="71"/>
      <c r="AE1465" s="69" t="s">
        <v>40</v>
      </c>
    </row>
    <row r="1466" spans="1:31" ht="45" hidden="1">
      <c r="A1466" t="str">
        <f t="shared" si="89"/>
        <v>IGUFUG092022</v>
      </c>
      <c r="B1466" t="str">
        <f t="shared" si="90"/>
        <v>IGUFUG092023</v>
      </c>
      <c r="C1466" t="str">
        <f t="shared" si="91"/>
        <v>IGUFUG092024</v>
      </c>
      <c r="D1466" t="str">
        <f t="shared" si="92"/>
        <v>IGUFUG092025</v>
      </c>
      <c r="E1466" t="str">
        <f t="shared" si="92"/>
        <v>IGUFUG092026</v>
      </c>
      <c r="F1466" t="str">
        <f t="shared" si="92"/>
        <v>IGUFUG092027</v>
      </c>
      <c r="G1466" t="s">
        <v>1982</v>
      </c>
      <c r="H1466" t="s">
        <v>1429</v>
      </c>
      <c r="I1466" s="38" t="str">
        <f>VLOOKUP(J1466,Planilha2!B:C,2,0)</f>
        <v>G09</v>
      </c>
      <c r="J1466" s="80" t="s">
        <v>1741</v>
      </c>
      <c r="K1466" s="80" t="s">
        <v>145</v>
      </c>
      <c r="L1466" s="80" t="s">
        <v>737</v>
      </c>
      <c r="M1466" s="80" t="s">
        <v>164</v>
      </c>
      <c r="N1466" s="80" t="s">
        <v>631</v>
      </c>
      <c r="O1466" s="71" t="s">
        <v>1611</v>
      </c>
      <c r="P1466" s="69" t="s">
        <v>69</v>
      </c>
      <c r="Q1466" s="71">
        <v>3.3</v>
      </c>
      <c r="R1466" s="71">
        <v>4</v>
      </c>
      <c r="S1466" s="71">
        <v>4</v>
      </c>
      <c r="T1466" s="71">
        <v>4</v>
      </c>
      <c r="U1466" s="71">
        <v>5</v>
      </c>
      <c r="V1466" s="71">
        <v>5</v>
      </c>
      <c r="W1466" s="71">
        <v>5</v>
      </c>
      <c r="X1466" s="71" t="s">
        <v>142</v>
      </c>
      <c r="Y1466" s="71" t="s">
        <v>172</v>
      </c>
      <c r="Z1466" s="71" t="s">
        <v>1983</v>
      </c>
      <c r="AA1466" s="83" t="s">
        <v>382</v>
      </c>
      <c r="AB1466" s="71" t="s">
        <v>144</v>
      </c>
      <c r="AC1466" s="71"/>
      <c r="AD1466" s="71" t="s">
        <v>1984</v>
      </c>
      <c r="AE1466" s="69" t="s">
        <v>40</v>
      </c>
    </row>
    <row r="1467" spans="1:31" ht="45" hidden="1">
      <c r="A1467" t="str">
        <f t="shared" si="89"/>
        <v>IGUFUG112022</v>
      </c>
      <c r="B1467" t="str">
        <f t="shared" si="90"/>
        <v>IGUFUG112023</v>
      </c>
      <c r="C1467" t="str">
        <f t="shared" si="91"/>
        <v>IGUFUG112024</v>
      </c>
      <c r="D1467" t="str">
        <f t="shared" si="92"/>
        <v>IGUFUG112025</v>
      </c>
      <c r="E1467" t="str">
        <f t="shared" si="92"/>
        <v>IGUFUG112026</v>
      </c>
      <c r="F1467" t="str">
        <f t="shared" si="92"/>
        <v>IGUFUG112027</v>
      </c>
      <c r="G1467" t="s">
        <v>1982</v>
      </c>
      <c r="H1467" t="s">
        <v>1429</v>
      </c>
      <c r="I1467" s="38" t="str">
        <f>VLOOKUP(J1467,Planilha2!B:C,2,0)</f>
        <v>G11</v>
      </c>
      <c r="J1467" s="80" t="s">
        <v>1742</v>
      </c>
      <c r="K1467" s="80" t="s">
        <v>145</v>
      </c>
      <c r="L1467" s="80" t="s">
        <v>737</v>
      </c>
      <c r="M1467" s="80" t="s">
        <v>164</v>
      </c>
      <c r="N1467" s="80" t="s">
        <v>631</v>
      </c>
      <c r="O1467" s="71" t="s">
        <v>1612</v>
      </c>
      <c r="P1467" s="69" t="s">
        <v>69</v>
      </c>
      <c r="Q1467" s="71">
        <v>3.7</v>
      </c>
      <c r="R1467" s="71">
        <v>4</v>
      </c>
      <c r="S1467" s="71">
        <v>4</v>
      </c>
      <c r="T1467" s="71">
        <v>4</v>
      </c>
      <c r="U1467" s="71">
        <v>5</v>
      </c>
      <c r="V1467" s="71">
        <v>5</v>
      </c>
      <c r="W1467" s="71">
        <v>5</v>
      </c>
      <c r="X1467" s="71" t="s">
        <v>142</v>
      </c>
      <c r="Y1467" s="71" t="s">
        <v>172</v>
      </c>
      <c r="Z1467" s="71" t="s">
        <v>1983</v>
      </c>
      <c r="AA1467" s="83" t="s">
        <v>382</v>
      </c>
      <c r="AB1467" s="71" t="s">
        <v>144</v>
      </c>
      <c r="AC1467" s="71"/>
      <c r="AD1467" s="71" t="s">
        <v>1984</v>
      </c>
      <c r="AE1467" s="69" t="s">
        <v>40</v>
      </c>
    </row>
    <row r="1468" spans="1:31" ht="45" hidden="1">
      <c r="A1468" t="str">
        <f t="shared" si="89"/>
        <v>IGUFUG172022</v>
      </c>
      <c r="B1468" t="str">
        <f t="shared" si="90"/>
        <v>IGUFUG172023</v>
      </c>
      <c r="C1468" t="str">
        <f t="shared" si="91"/>
        <v>IGUFUG172024</v>
      </c>
      <c r="D1468" t="str">
        <f t="shared" si="92"/>
        <v>IGUFUG172025</v>
      </c>
      <c r="E1468" t="str">
        <f t="shared" si="92"/>
        <v>IGUFUG172026</v>
      </c>
      <c r="F1468" t="str">
        <f t="shared" si="92"/>
        <v>IGUFUG172027</v>
      </c>
      <c r="G1468" t="s">
        <v>1982</v>
      </c>
      <c r="H1468" t="s">
        <v>1429</v>
      </c>
      <c r="I1468" s="38" t="str">
        <f>VLOOKUP(J1468,Planilha2!B:C,2,0)</f>
        <v>G17</v>
      </c>
      <c r="J1468" s="80" t="s">
        <v>750</v>
      </c>
      <c r="K1468" s="80" t="s">
        <v>165</v>
      </c>
      <c r="L1468" s="80" t="s">
        <v>751</v>
      </c>
      <c r="M1468" s="80" t="s">
        <v>164</v>
      </c>
      <c r="N1468" s="80" t="s">
        <v>1452</v>
      </c>
      <c r="O1468" s="71" t="s">
        <v>1461</v>
      </c>
      <c r="P1468" s="69" t="s">
        <v>44</v>
      </c>
      <c r="Q1468" s="71">
        <v>8.73</v>
      </c>
      <c r="R1468" s="71">
        <v>10</v>
      </c>
      <c r="S1468" s="71">
        <v>15</v>
      </c>
      <c r="T1468" s="71">
        <v>20</v>
      </c>
      <c r="U1468" s="71">
        <v>25</v>
      </c>
      <c r="V1468" s="71">
        <v>30</v>
      </c>
      <c r="W1468" s="71">
        <v>35</v>
      </c>
      <c r="X1468" s="71" t="s">
        <v>142</v>
      </c>
      <c r="Y1468" s="71" t="s">
        <v>172</v>
      </c>
      <c r="Z1468" s="71" t="s">
        <v>1983</v>
      </c>
      <c r="AA1468" s="83" t="s">
        <v>382</v>
      </c>
      <c r="AB1468" s="71" t="s">
        <v>144</v>
      </c>
      <c r="AC1468" s="71"/>
      <c r="AD1468" s="71" t="s">
        <v>1984</v>
      </c>
      <c r="AE1468" s="69" t="s">
        <v>40</v>
      </c>
    </row>
    <row r="1469" spans="1:31" ht="45">
      <c r="A1469" t="str">
        <f t="shared" si="89"/>
        <v>IGUFUEC012022</v>
      </c>
      <c r="B1469" t="str">
        <f t="shared" si="90"/>
        <v>IGUFUEC012023</v>
      </c>
      <c r="C1469" t="str">
        <f t="shared" si="91"/>
        <v>IGUFUEC012024</v>
      </c>
      <c r="D1469" t="str">
        <f t="shared" si="92"/>
        <v>IGUFUEC012025</v>
      </c>
      <c r="E1469" t="str">
        <f t="shared" si="92"/>
        <v>IGUFUEC012026</v>
      </c>
      <c r="F1469" t="str">
        <f t="shared" si="92"/>
        <v>IGUFUEC012027</v>
      </c>
      <c r="G1469" t="s">
        <v>1982</v>
      </c>
      <c r="H1469" t="s">
        <v>1429</v>
      </c>
      <c r="I1469" s="38" t="str">
        <f>VLOOKUP(J1469,Planilha2!B:C,2,0)</f>
        <v>EC01</v>
      </c>
      <c r="J1469" s="80" t="s">
        <v>378</v>
      </c>
      <c r="K1469" s="80" t="s">
        <v>145</v>
      </c>
      <c r="L1469" s="80" t="s">
        <v>379</v>
      </c>
      <c r="M1469" s="80" t="s">
        <v>381</v>
      </c>
      <c r="N1469" s="80" t="s">
        <v>385</v>
      </c>
      <c r="O1469" s="71" t="s">
        <v>1572</v>
      </c>
      <c r="P1469" s="69" t="s">
        <v>44</v>
      </c>
      <c r="Q1469" s="71">
        <v>50.9</v>
      </c>
      <c r="R1469" s="71">
        <v>60</v>
      </c>
      <c r="S1469" s="71">
        <v>100</v>
      </c>
      <c r="T1469" s="71">
        <v>100</v>
      </c>
      <c r="U1469" s="71">
        <v>100</v>
      </c>
      <c r="V1469" s="71">
        <v>100</v>
      </c>
      <c r="W1469" s="71">
        <v>100</v>
      </c>
      <c r="X1469" s="71" t="s">
        <v>142</v>
      </c>
      <c r="Y1469" s="71" t="s">
        <v>172</v>
      </c>
      <c r="Z1469" s="71" t="s">
        <v>1983</v>
      </c>
      <c r="AA1469" s="83" t="s">
        <v>382</v>
      </c>
      <c r="AB1469" s="71" t="s">
        <v>144</v>
      </c>
      <c r="AC1469" s="71"/>
      <c r="AD1469" s="71" t="s">
        <v>1984</v>
      </c>
      <c r="AE1469" s="69" t="s">
        <v>40</v>
      </c>
    </row>
    <row r="1470" spans="1:31" ht="45" hidden="1">
      <c r="A1470" t="str">
        <f t="shared" si="89"/>
        <v>IGUFUExcluído2022</v>
      </c>
      <c r="B1470" t="str">
        <f t="shared" si="90"/>
        <v>IGUFUExcluído2023</v>
      </c>
      <c r="C1470" t="str">
        <f t="shared" si="91"/>
        <v>IGUFUExcluído2024</v>
      </c>
      <c r="D1470" t="str">
        <f t="shared" si="92"/>
        <v>IGUFUExcluído2025</v>
      </c>
      <c r="E1470" t="str">
        <f t="shared" si="92"/>
        <v>IGUFUExcluído2026</v>
      </c>
      <c r="F1470" t="str">
        <f t="shared" si="92"/>
        <v>IGUFUExcluído2027</v>
      </c>
      <c r="G1470" t="s">
        <v>1982</v>
      </c>
      <c r="H1470" t="s">
        <v>1429</v>
      </c>
      <c r="I1470" s="38" t="str">
        <f>VLOOKUP(J1470,Planilha2!B:C,2,0)</f>
        <v>Excluído</v>
      </c>
      <c r="J1470" s="80" t="s">
        <v>1464</v>
      </c>
      <c r="K1470" s="80" t="s">
        <v>165</v>
      </c>
      <c r="L1470" s="80" t="s">
        <v>1465</v>
      </c>
      <c r="M1470" s="80" t="s">
        <v>164</v>
      </c>
      <c r="N1470" s="80" t="s">
        <v>1452</v>
      </c>
      <c r="O1470" s="71"/>
      <c r="P1470" s="69" t="s">
        <v>44</v>
      </c>
      <c r="Q1470" s="71"/>
      <c r="R1470" s="71"/>
      <c r="S1470" s="71"/>
      <c r="T1470" s="71"/>
      <c r="U1470" s="71"/>
      <c r="V1470" s="71"/>
      <c r="W1470" s="71"/>
      <c r="X1470" s="71"/>
      <c r="Y1470" s="71"/>
      <c r="Z1470" s="71"/>
      <c r="AA1470" s="83" t="s">
        <v>382</v>
      </c>
      <c r="AB1470" s="71"/>
      <c r="AC1470" s="71"/>
      <c r="AD1470" s="71"/>
      <c r="AE1470" s="69" t="s">
        <v>40</v>
      </c>
    </row>
    <row r="1471" spans="1:31" ht="60" hidden="1">
      <c r="A1471" t="str">
        <f t="shared" si="89"/>
        <v>IGUFUG192022</v>
      </c>
      <c r="B1471" t="str">
        <f t="shared" si="90"/>
        <v>IGUFUG192023</v>
      </c>
      <c r="C1471" t="str">
        <f t="shared" si="91"/>
        <v>IGUFUG192024</v>
      </c>
      <c r="D1471" t="str">
        <f t="shared" si="92"/>
        <v>IGUFUG192025</v>
      </c>
      <c r="E1471" t="str">
        <f t="shared" si="92"/>
        <v>IGUFUG192026</v>
      </c>
      <c r="F1471" t="str">
        <f t="shared" si="92"/>
        <v>IGUFUG192027</v>
      </c>
      <c r="G1471" t="s">
        <v>1982</v>
      </c>
      <c r="H1471" t="s">
        <v>1429</v>
      </c>
      <c r="I1471" s="38" t="str">
        <f>VLOOKUP(J1471,Planilha2!B:C,2,0)</f>
        <v>G19</v>
      </c>
      <c r="J1471" s="80" t="s">
        <v>759</v>
      </c>
      <c r="K1471" s="80" t="s">
        <v>165</v>
      </c>
      <c r="L1471" s="80" t="s">
        <v>760</v>
      </c>
      <c r="M1471" s="80" t="s">
        <v>164</v>
      </c>
      <c r="N1471" s="80" t="s">
        <v>1452</v>
      </c>
      <c r="O1471" s="71"/>
      <c r="P1471" s="69" t="s">
        <v>44</v>
      </c>
      <c r="Q1471" s="71"/>
      <c r="R1471" s="71"/>
      <c r="S1471" s="71"/>
      <c r="T1471" s="71"/>
      <c r="U1471" s="71"/>
      <c r="V1471" s="71"/>
      <c r="W1471" s="71"/>
      <c r="X1471" s="71"/>
      <c r="Y1471" s="71"/>
      <c r="Z1471" s="71"/>
      <c r="AA1471" s="83" t="s">
        <v>382</v>
      </c>
      <c r="AB1471" s="71"/>
      <c r="AC1471" s="71"/>
      <c r="AD1471" s="71"/>
      <c r="AE1471" s="69" t="s">
        <v>40</v>
      </c>
    </row>
    <row r="1472" spans="1:31" ht="45" hidden="1">
      <c r="A1472" t="str">
        <f t="shared" si="89"/>
        <v>IGUFUG182022</v>
      </c>
      <c r="B1472" t="str">
        <f t="shared" si="90"/>
        <v>IGUFUG182023</v>
      </c>
      <c r="C1472" t="str">
        <f t="shared" si="91"/>
        <v>IGUFUG182024</v>
      </c>
      <c r="D1472" t="str">
        <f t="shared" si="92"/>
        <v>IGUFUG182025</v>
      </c>
      <c r="E1472" t="str">
        <f t="shared" si="92"/>
        <v>IGUFUG182026</v>
      </c>
      <c r="F1472" t="str">
        <f t="shared" si="92"/>
        <v>IGUFUG182027</v>
      </c>
      <c r="G1472" t="s">
        <v>1982</v>
      </c>
      <c r="H1472" t="s">
        <v>1429</v>
      </c>
      <c r="I1472" s="38" t="str">
        <f>VLOOKUP(J1472,Planilha2!B:C,2,0)</f>
        <v>G18</v>
      </c>
      <c r="J1472" s="80" t="s">
        <v>755</v>
      </c>
      <c r="K1472" s="69" t="s">
        <v>165</v>
      </c>
      <c r="L1472" s="80" t="s">
        <v>1469</v>
      </c>
      <c r="M1472" s="80" t="s">
        <v>164</v>
      </c>
      <c r="N1472" s="80" t="s">
        <v>1452</v>
      </c>
      <c r="O1472" s="69"/>
      <c r="P1472" s="69" t="s">
        <v>994</v>
      </c>
      <c r="Q1472" s="69"/>
      <c r="R1472" s="69"/>
      <c r="S1472" s="69"/>
      <c r="T1472" s="69"/>
      <c r="U1472" s="69"/>
      <c r="V1472" s="69"/>
      <c r="W1472" s="69"/>
      <c r="X1472" s="69"/>
      <c r="Y1472" s="69"/>
      <c r="Z1472" s="69"/>
      <c r="AA1472" s="83" t="s">
        <v>382</v>
      </c>
      <c r="AB1472" s="69"/>
      <c r="AC1472" s="69"/>
      <c r="AD1472" s="69"/>
      <c r="AE1472" s="69" t="s">
        <v>40</v>
      </c>
    </row>
    <row r="1473" spans="1:31" ht="45" hidden="1">
      <c r="A1473" t="str">
        <f t="shared" si="89"/>
        <v>IGUFUG202022</v>
      </c>
      <c r="B1473" t="str">
        <f t="shared" si="90"/>
        <v>IGUFUG202023</v>
      </c>
      <c r="C1473" t="str">
        <f t="shared" si="91"/>
        <v>IGUFUG202024</v>
      </c>
      <c r="D1473" t="str">
        <f t="shared" si="92"/>
        <v>IGUFUG202025</v>
      </c>
      <c r="E1473" t="str">
        <f t="shared" si="92"/>
        <v>IGUFUG202026</v>
      </c>
      <c r="F1473" t="str">
        <f t="shared" si="92"/>
        <v>IGUFUG202027</v>
      </c>
      <c r="G1473" t="s">
        <v>1982</v>
      </c>
      <c r="H1473" t="s">
        <v>1429</v>
      </c>
      <c r="I1473" s="38" t="str">
        <f>VLOOKUP(J1473,Planilha2!B:C,2,0)</f>
        <v>G20</v>
      </c>
      <c r="J1473" s="80" t="s">
        <v>762</v>
      </c>
      <c r="K1473" s="69" t="s">
        <v>165</v>
      </c>
      <c r="L1473" s="80" t="s">
        <v>1473</v>
      </c>
      <c r="M1473" s="80" t="s">
        <v>164</v>
      </c>
      <c r="N1473" s="80" t="s">
        <v>1452</v>
      </c>
      <c r="O1473" s="69"/>
      <c r="P1473" s="69" t="s">
        <v>994</v>
      </c>
      <c r="Q1473" s="69"/>
      <c r="R1473" s="69"/>
      <c r="S1473" s="69"/>
      <c r="T1473" s="69"/>
      <c r="U1473" s="69"/>
      <c r="V1473" s="69"/>
      <c r="W1473" s="69"/>
      <c r="X1473" s="69"/>
      <c r="Y1473" s="69"/>
      <c r="Z1473" s="69"/>
      <c r="AA1473" s="83" t="s">
        <v>382</v>
      </c>
      <c r="AB1473" s="69"/>
      <c r="AC1473" s="69"/>
      <c r="AD1473" s="69"/>
      <c r="AE1473" s="69" t="s">
        <v>40</v>
      </c>
    </row>
    <row r="1474" spans="1:31" ht="45" hidden="1">
      <c r="A1474" t="str">
        <f t="shared" si="89"/>
        <v>IGUFUPP022022</v>
      </c>
      <c r="B1474" t="str">
        <f t="shared" si="90"/>
        <v>IGUFUPP022023</v>
      </c>
      <c r="C1474" t="str">
        <f t="shared" si="91"/>
        <v>IGUFUPP022024</v>
      </c>
      <c r="D1474" t="str">
        <f t="shared" si="92"/>
        <v>IGUFUPP022025</v>
      </c>
      <c r="E1474" t="str">
        <f t="shared" si="92"/>
        <v>IGUFUPP022026</v>
      </c>
      <c r="F1474" t="str">
        <f t="shared" si="92"/>
        <v>IGUFUPP022027</v>
      </c>
      <c r="G1474" t="s">
        <v>1982</v>
      </c>
      <c r="H1474" t="s">
        <v>1476</v>
      </c>
      <c r="I1474" s="38" t="str">
        <f>VLOOKUP(J1474,Planilha2!B:C,2,0)</f>
        <v>PP02</v>
      </c>
      <c r="J1474" s="80" t="s">
        <v>1615</v>
      </c>
      <c r="K1474" s="80" t="s">
        <v>145</v>
      </c>
      <c r="L1474" s="80" t="s">
        <v>1743</v>
      </c>
      <c r="M1474" s="80" t="s">
        <v>1040</v>
      </c>
      <c r="N1474" s="80" t="s">
        <v>1478</v>
      </c>
      <c r="O1474" s="86" t="s">
        <v>1744</v>
      </c>
      <c r="P1474" s="69" t="s">
        <v>69</v>
      </c>
      <c r="Q1474" s="75">
        <v>5</v>
      </c>
      <c r="R1474" s="75">
        <v>5</v>
      </c>
      <c r="S1474" s="75">
        <v>5</v>
      </c>
      <c r="T1474" s="75">
        <v>6</v>
      </c>
      <c r="U1474" s="75">
        <v>6</v>
      </c>
      <c r="V1474" s="75">
        <v>6</v>
      </c>
      <c r="W1474" s="75">
        <v>6</v>
      </c>
      <c r="X1474" s="71" t="s">
        <v>142</v>
      </c>
      <c r="Y1474" s="71" t="s">
        <v>172</v>
      </c>
      <c r="Z1474" s="71" t="s">
        <v>1983</v>
      </c>
      <c r="AA1474" s="83" t="s">
        <v>382</v>
      </c>
      <c r="AB1474" s="71" t="s">
        <v>144</v>
      </c>
      <c r="AC1474" s="71"/>
      <c r="AD1474" s="71" t="s">
        <v>1986</v>
      </c>
      <c r="AE1474" s="69" t="s">
        <v>1030</v>
      </c>
    </row>
    <row r="1475" spans="1:31" ht="45" hidden="1">
      <c r="A1475" t="str">
        <f t="shared" si="89"/>
        <v>IGUFUPP032022</v>
      </c>
      <c r="B1475" t="str">
        <f t="shared" si="90"/>
        <v>IGUFUPP032023</v>
      </c>
      <c r="C1475" t="str">
        <f t="shared" si="91"/>
        <v>IGUFUPP032024</v>
      </c>
      <c r="D1475" t="str">
        <f t="shared" si="92"/>
        <v>IGUFUPP032025</v>
      </c>
      <c r="E1475" t="str">
        <f t="shared" si="92"/>
        <v>IGUFUPP032026</v>
      </c>
      <c r="F1475" t="str">
        <f t="shared" si="92"/>
        <v>IGUFUPP032027</v>
      </c>
      <c r="G1475" t="s">
        <v>1982</v>
      </c>
      <c r="H1475" t="s">
        <v>1476</v>
      </c>
      <c r="I1475" s="38" t="str">
        <f>VLOOKUP(J1475,Planilha2!B:C,2,0)</f>
        <v>PP03</v>
      </c>
      <c r="J1475" s="80" t="s">
        <v>1618</v>
      </c>
      <c r="K1475" s="80" t="s">
        <v>145</v>
      </c>
      <c r="L1475" s="80" t="s">
        <v>1619</v>
      </c>
      <c r="M1475" s="80" t="s">
        <v>139</v>
      </c>
      <c r="N1475" s="80" t="s">
        <v>1478</v>
      </c>
      <c r="O1475" s="86" t="s">
        <v>1620</v>
      </c>
      <c r="P1475" s="69" t="s">
        <v>309</v>
      </c>
      <c r="Q1475" s="75">
        <v>235</v>
      </c>
      <c r="R1475" s="75">
        <v>235</v>
      </c>
      <c r="S1475" s="75">
        <v>235</v>
      </c>
      <c r="T1475" s="75">
        <v>235</v>
      </c>
      <c r="U1475" s="75">
        <v>235</v>
      </c>
      <c r="V1475" s="75">
        <v>235</v>
      </c>
      <c r="W1475" s="75">
        <v>235</v>
      </c>
      <c r="X1475" s="71" t="s">
        <v>142</v>
      </c>
      <c r="Y1475" s="71" t="s">
        <v>172</v>
      </c>
      <c r="Z1475" s="71" t="s">
        <v>1983</v>
      </c>
      <c r="AA1475" s="83" t="s">
        <v>382</v>
      </c>
      <c r="AB1475" s="71" t="s">
        <v>144</v>
      </c>
      <c r="AC1475" s="71"/>
      <c r="AD1475" s="71" t="s">
        <v>1986</v>
      </c>
      <c r="AE1475" s="69" t="s">
        <v>1030</v>
      </c>
    </row>
    <row r="1476" spans="1:31" ht="45" hidden="1">
      <c r="A1476" t="str">
        <f t="shared" ref="A1476:A1539" si="93">$G1476&amp;$I1476&amp;R$1</f>
        <v>IGUFUPP012022</v>
      </c>
      <c r="B1476" t="str">
        <f t="shared" ref="B1476:B1539" si="94">$G1476&amp;$I1476&amp;S$1</f>
        <v>IGUFUPP012023</v>
      </c>
      <c r="C1476" t="str">
        <f t="shared" ref="C1476:C1539" si="95">$G1476&amp;$I1476&amp;T$1</f>
        <v>IGUFUPP012024</v>
      </c>
      <c r="D1476" t="str">
        <f t="shared" ref="D1476:F1539" si="96">$G1476&amp;$I1476&amp;U$1</f>
        <v>IGUFUPP012025</v>
      </c>
      <c r="E1476" t="str">
        <f t="shared" si="96"/>
        <v>IGUFUPP012026</v>
      </c>
      <c r="F1476" t="str">
        <f t="shared" si="96"/>
        <v>IGUFUPP012027</v>
      </c>
      <c r="G1476" t="s">
        <v>1982</v>
      </c>
      <c r="H1476" t="s">
        <v>1476</v>
      </c>
      <c r="I1476" s="38" t="str">
        <f>VLOOKUP(J1476,Planilha2!B:C,2,0)</f>
        <v>PP01</v>
      </c>
      <c r="J1476" s="80" t="s">
        <v>1745</v>
      </c>
      <c r="K1476" s="80" t="s">
        <v>145</v>
      </c>
      <c r="L1476" s="80" t="s">
        <v>1746</v>
      </c>
      <c r="M1476" s="80" t="s">
        <v>139</v>
      </c>
      <c r="N1476" s="80" t="s">
        <v>1036</v>
      </c>
      <c r="O1476" s="86" t="s">
        <v>1747</v>
      </c>
      <c r="P1476" s="69" t="s">
        <v>994</v>
      </c>
      <c r="Q1476" s="75">
        <v>2</v>
      </c>
      <c r="R1476" s="75">
        <v>2</v>
      </c>
      <c r="S1476" s="75">
        <v>3</v>
      </c>
      <c r="T1476" s="75">
        <v>3</v>
      </c>
      <c r="U1476" s="75">
        <v>3</v>
      </c>
      <c r="V1476" s="75">
        <v>3</v>
      </c>
      <c r="W1476" s="75">
        <v>3</v>
      </c>
      <c r="X1476" s="71" t="s">
        <v>142</v>
      </c>
      <c r="Y1476" s="71" t="s">
        <v>172</v>
      </c>
      <c r="Z1476" s="71" t="s">
        <v>1983</v>
      </c>
      <c r="AA1476" s="83" t="s">
        <v>382</v>
      </c>
      <c r="AB1476" s="71" t="s">
        <v>144</v>
      </c>
      <c r="AC1476" s="71"/>
      <c r="AD1476" s="71" t="s">
        <v>1986</v>
      </c>
      <c r="AE1476" s="69" t="s">
        <v>1030</v>
      </c>
    </row>
    <row r="1477" spans="1:31" ht="45" hidden="1">
      <c r="A1477" t="str">
        <f t="shared" si="93"/>
        <v>IGUFUExcluído2022</v>
      </c>
      <c r="B1477" t="str">
        <f t="shared" si="94"/>
        <v>IGUFUExcluído2023</v>
      </c>
      <c r="C1477" t="str">
        <f t="shared" si="95"/>
        <v>IGUFUExcluído2024</v>
      </c>
      <c r="D1477" t="str">
        <f t="shared" si="96"/>
        <v>IGUFUExcluído2025</v>
      </c>
      <c r="E1477" t="str">
        <f t="shared" si="96"/>
        <v>IGUFUExcluído2026</v>
      </c>
      <c r="F1477" t="str">
        <f t="shared" si="96"/>
        <v>IGUFUExcluído2027</v>
      </c>
      <c r="G1477" t="s">
        <v>1982</v>
      </c>
      <c r="H1477" t="s">
        <v>1476</v>
      </c>
      <c r="I1477" s="38" t="str">
        <f>VLOOKUP(J1477,Planilha2!B:C,2,0)</f>
        <v>Excluído</v>
      </c>
      <c r="J1477" s="80" t="s">
        <v>1489</v>
      </c>
      <c r="K1477" s="80" t="s">
        <v>165</v>
      </c>
      <c r="L1477" s="80" t="s">
        <v>1748</v>
      </c>
      <c r="M1477" s="80" t="s">
        <v>139</v>
      </c>
      <c r="N1477" s="80" t="s">
        <v>1036</v>
      </c>
      <c r="O1477" s="86"/>
      <c r="P1477" s="69" t="s">
        <v>1070</v>
      </c>
      <c r="Q1477" s="75"/>
      <c r="R1477" s="75"/>
      <c r="S1477" s="75"/>
      <c r="T1477" s="75"/>
      <c r="U1477" s="75"/>
      <c r="V1477" s="75"/>
      <c r="W1477" s="75"/>
      <c r="X1477" s="71"/>
      <c r="Y1477" s="71"/>
      <c r="Z1477" s="71"/>
      <c r="AA1477" s="83" t="s">
        <v>382</v>
      </c>
      <c r="AB1477" s="71"/>
      <c r="AC1477" s="71"/>
      <c r="AD1477" s="71"/>
      <c r="AE1477" s="69" t="s">
        <v>1030</v>
      </c>
    </row>
    <row r="1478" spans="1:31" ht="45" hidden="1">
      <c r="A1478" t="str">
        <f t="shared" si="93"/>
        <v>IGUFUExcluído2022</v>
      </c>
      <c r="B1478" t="str">
        <f t="shared" si="94"/>
        <v>IGUFUExcluído2023</v>
      </c>
      <c r="C1478" t="str">
        <f t="shared" si="95"/>
        <v>IGUFUExcluído2024</v>
      </c>
      <c r="D1478" t="str">
        <f t="shared" si="96"/>
        <v>IGUFUExcluído2025</v>
      </c>
      <c r="E1478" t="str">
        <f t="shared" si="96"/>
        <v>IGUFUExcluído2026</v>
      </c>
      <c r="F1478" t="str">
        <f t="shared" si="96"/>
        <v>IGUFUExcluído2027</v>
      </c>
      <c r="G1478" t="s">
        <v>1982</v>
      </c>
      <c r="H1478" t="s">
        <v>1476</v>
      </c>
      <c r="I1478" s="38" t="str">
        <f>VLOOKUP(J1478,Planilha2!B:C,2,0)</f>
        <v>Excluído</v>
      </c>
      <c r="J1478" s="80" t="s">
        <v>1493</v>
      </c>
      <c r="K1478" s="80" t="s">
        <v>165</v>
      </c>
      <c r="L1478" s="80" t="s">
        <v>1749</v>
      </c>
      <c r="M1478" s="80" t="s">
        <v>139</v>
      </c>
      <c r="N1478" s="80" t="s">
        <v>1036</v>
      </c>
      <c r="O1478" s="86"/>
      <c r="P1478" s="69" t="s">
        <v>1070</v>
      </c>
      <c r="Q1478" s="75"/>
      <c r="R1478" s="75"/>
      <c r="S1478" s="75"/>
      <c r="T1478" s="75"/>
      <c r="U1478" s="75"/>
      <c r="V1478" s="75"/>
      <c r="W1478" s="75"/>
      <c r="X1478" s="71"/>
      <c r="Y1478" s="71"/>
      <c r="Z1478" s="71"/>
      <c r="AA1478" s="83" t="s">
        <v>382</v>
      </c>
      <c r="AB1478" s="71"/>
      <c r="AC1478" s="71"/>
      <c r="AD1478" s="71"/>
      <c r="AE1478" s="69" t="s">
        <v>1030</v>
      </c>
    </row>
    <row r="1479" spans="1:31" ht="45" hidden="1">
      <c r="A1479" t="str">
        <f t="shared" si="93"/>
        <v>IGUFUPP042022</v>
      </c>
      <c r="B1479" t="str">
        <f t="shared" si="94"/>
        <v>IGUFUPP042023</v>
      </c>
      <c r="C1479" t="str">
        <f t="shared" si="95"/>
        <v>IGUFUPP042024</v>
      </c>
      <c r="D1479" t="str">
        <f t="shared" si="96"/>
        <v>IGUFUPP042025</v>
      </c>
      <c r="E1479" t="str">
        <f t="shared" si="96"/>
        <v>IGUFUPP042026</v>
      </c>
      <c r="F1479" t="str">
        <f t="shared" si="96"/>
        <v>IGUFUPP042027</v>
      </c>
      <c r="G1479" t="s">
        <v>1982</v>
      </c>
      <c r="H1479" t="s">
        <v>1476</v>
      </c>
      <c r="I1479" s="38" t="str">
        <f>VLOOKUP(J1479,Planilha2!B:C,2,0)</f>
        <v>PP04</v>
      </c>
      <c r="J1479" s="80" t="s">
        <v>1750</v>
      </c>
      <c r="K1479" s="80" t="s">
        <v>165</v>
      </c>
      <c r="L1479" s="80" t="s">
        <v>1751</v>
      </c>
      <c r="M1479" s="80" t="s">
        <v>139</v>
      </c>
      <c r="N1479" s="80" t="s">
        <v>1036</v>
      </c>
      <c r="O1479" s="86"/>
      <c r="P1479" s="69" t="s">
        <v>44</v>
      </c>
      <c r="Q1479" s="75"/>
      <c r="R1479" s="75"/>
      <c r="S1479" s="75"/>
      <c r="T1479" s="75"/>
      <c r="U1479" s="75"/>
      <c r="V1479" s="75"/>
      <c r="W1479" s="75"/>
      <c r="X1479" s="71"/>
      <c r="Y1479" s="71"/>
      <c r="Z1479" s="71"/>
      <c r="AA1479" s="83" t="s">
        <v>382</v>
      </c>
      <c r="AB1479" s="71"/>
      <c r="AC1479" s="71"/>
      <c r="AD1479" s="71"/>
      <c r="AE1479" s="69" t="s">
        <v>1030</v>
      </c>
    </row>
    <row r="1480" spans="1:31" ht="45" hidden="1">
      <c r="A1480" t="str">
        <f t="shared" si="93"/>
        <v>IGUFUPP082022</v>
      </c>
      <c r="B1480" t="str">
        <f t="shared" si="94"/>
        <v>IGUFUPP082023</v>
      </c>
      <c r="C1480" t="str">
        <f t="shared" si="95"/>
        <v>IGUFUPP082024</v>
      </c>
      <c r="D1480" t="str">
        <f t="shared" si="96"/>
        <v>IGUFUPP082025</v>
      </c>
      <c r="E1480" t="str">
        <f t="shared" si="96"/>
        <v>IGUFUPP082026</v>
      </c>
      <c r="F1480" t="str">
        <f t="shared" si="96"/>
        <v>IGUFUPP082027</v>
      </c>
      <c r="G1480" t="s">
        <v>1982</v>
      </c>
      <c r="H1480" t="s">
        <v>1476</v>
      </c>
      <c r="I1480" s="38" t="str">
        <f>VLOOKUP(J1480,Planilha2!B:C,2,0)</f>
        <v>PP08</v>
      </c>
      <c r="J1480" s="80" t="s">
        <v>1752</v>
      </c>
      <c r="K1480" s="80" t="s">
        <v>165</v>
      </c>
      <c r="L1480" s="80" t="s">
        <v>1753</v>
      </c>
      <c r="M1480" s="80" t="s">
        <v>381</v>
      </c>
      <c r="N1480" s="80" t="s">
        <v>1501</v>
      </c>
      <c r="O1480" s="86"/>
      <c r="P1480" s="69" t="s">
        <v>44</v>
      </c>
      <c r="Q1480" s="75"/>
      <c r="R1480" s="75"/>
      <c r="S1480" s="75"/>
      <c r="T1480" s="75"/>
      <c r="U1480" s="75"/>
      <c r="V1480" s="75"/>
      <c r="W1480" s="75"/>
      <c r="X1480" s="71"/>
      <c r="Y1480" s="71"/>
      <c r="Z1480" s="71"/>
      <c r="AA1480" s="83" t="s">
        <v>382</v>
      </c>
      <c r="AB1480" s="71"/>
      <c r="AC1480" s="71"/>
      <c r="AD1480" s="71"/>
      <c r="AE1480" s="69" t="s">
        <v>1030</v>
      </c>
    </row>
    <row r="1481" spans="1:31" ht="45" hidden="1">
      <c r="A1481" t="str">
        <f t="shared" si="93"/>
        <v>IGUFUPP092022</v>
      </c>
      <c r="B1481" t="str">
        <f t="shared" si="94"/>
        <v>IGUFUPP092023</v>
      </c>
      <c r="C1481" t="str">
        <f t="shared" si="95"/>
        <v>IGUFUPP092024</v>
      </c>
      <c r="D1481" t="str">
        <f t="shared" si="96"/>
        <v>IGUFUPP092025</v>
      </c>
      <c r="E1481" t="str">
        <f t="shared" si="96"/>
        <v>IGUFUPP092026</v>
      </c>
      <c r="F1481" t="str">
        <f t="shared" si="96"/>
        <v>IGUFUPP092027</v>
      </c>
      <c r="G1481" t="s">
        <v>1982</v>
      </c>
      <c r="H1481" t="s">
        <v>1476</v>
      </c>
      <c r="I1481" s="38" t="str">
        <f>VLOOKUP(J1481,Planilha2!B:C,2,0)</f>
        <v>PP09</v>
      </c>
      <c r="J1481" s="80" t="s">
        <v>1754</v>
      </c>
      <c r="K1481" s="80" t="s">
        <v>145</v>
      </c>
      <c r="L1481" s="80" t="s">
        <v>1755</v>
      </c>
      <c r="M1481" s="80" t="s">
        <v>164</v>
      </c>
      <c r="N1481" s="80" t="s">
        <v>1501</v>
      </c>
      <c r="O1481" s="86" t="s">
        <v>1635</v>
      </c>
      <c r="P1481" s="69" t="s">
        <v>44</v>
      </c>
      <c r="Q1481" s="75">
        <v>84</v>
      </c>
      <c r="R1481" s="75">
        <v>86</v>
      </c>
      <c r="S1481" s="75">
        <v>88</v>
      </c>
      <c r="T1481" s="75">
        <v>90</v>
      </c>
      <c r="U1481" s="75">
        <v>92</v>
      </c>
      <c r="V1481" s="75">
        <v>94</v>
      </c>
      <c r="W1481" s="75">
        <v>96</v>
      </c>
      <c r="X1481" s="71" t="s">
        <v>142</v>
      </c>
      <c r="Y1481" s="71" t="s">
        <v>172</v>
      </c>
      <c r="Z1481" s="71" t="s">
        <v>1983</v>
      </c>
      <c r="AA1481" s="83" t="s">
        <v>382</v>
      </c>
      <c r="AB1481" s="71" t="s">
        <v>144</v>
      </c>
      <c r="AC1481" s="71"/>
      <c r="AD1481" s="71" t="s">
        <v>1986</v>
      </c>
      <c r="AE1481" s="69" t="s">
        <v>1030</v>
      </c>
    </row>
    <row r="1482" spans="1:31" ht="45" hidden="1">
      <c r="A1482" t="str">
        <f t="shared" si="93"/>
        <v>IGUFUPP102022</v>
      </c>
      <c r="B1482" t="str">
        <f t="shared" si="94"/>
        <v>IGUFUPP102023</v>
      </c>
      <c r="C1482" t="str">
        <f t="shared" si="95"/>
        <v>IGUFUPP102024</v>
      </c>
      <c r="D1482" t="str">
        <f t="shared" si="96"/>
        <v>IGUFUPP102025</v>
      </c>
      <c r="E1482" t="str">
        <f t="shared" si="96"/>
        <v>IGUFUPP102026</v>
      </c>
      <c r="F1482" t="str">
        <f t="shared" si="96"/>
        <v>IGUFUPP102027</v>
      </c>
      <c r="G1482" t="s">
        <v>1982</v>
      </c>
      <c r="H1482" t="s">
        <v>1476</v>
      </c>
      <c r="I1482" s="38" t="str">
        <f>VLOOKUP(J1482,Planilha2!B:C,2,0)</f>
        <v>PP10</v>
      </c>
      <c r="J1482" s="80" t="s">
        <v>1063</v>
      </c>
      <c r="K1482" s="80" t="s">
        <v>145</v>
      </c>
      <c r="L1482" s="80" t="s">
        <v>1508</v>
      </c>
      <c r="M1482" s="80" t="s">
        <v>164</v>
      </c>
      <c r="N1482" s="80" t="s">
        <v>1501</v>
      </c>
      <c r="O1482" s="86" t="s">
        <v>1509</v>
      </c>
      <c r="P1482" s="69" t="s">
        <v>749</v>
      </c>
      <c r="Q1482" s="75">
        <v>8</v>
      </c>
      <c r="R1482" s="75">
        <v>10</v>
      </c>
      <c r="S1482" s="75">
        <v>15</v>
      </c>
      <c r="T1482" s="75">
        <v>20</v>
      </c>
      <c r="U1482" s="75">
        <v>25</v>
      </c>
      <c r="V1482" s="75">
        <v>30</v>
      </c>
      <c r="W1482" s="75">
        <v>2</v>
      </c>
      <c r="X1482" s="71" t="s">
        <v>142</v>
      </c>
      <c r="Y1482" s="71" t="s">
        <v>172</v>
      </c>
      <c r="Z1482" s="71" t="s">
        <v>1983</v>
      </c>
      <c r="AA1482" s="83" t="s">
        <v>382</v>
      </c>
      <c r="AB1482" s="71" t="s">
        <v>144</v>
      </c>
      <c r="AC1482" s="71"/>
      <c r="AD1482" s="71" t="s">
        <v>1986</v>
      </c>
      <c r="AE1482" s="69" t="s">
        <v>1030</v>
      </c>
    </row>
    <row r="1483" spans="1:31" ht="45" hidden="1">
      <c r="A1483" t="str">
        <f t="shared" si="93"/>
        <v>IGUFUExcluído2022</v>
      </c>
      <c r="B1483" t="str">
        <f t="shared" si="94"/>
        <v>IGUFUExcluído2023</v>
      </c>
      <c r="C1483" t="str">
        <f t="shared" si="95"/>
        <v>IGUFUExcluído2024</v>
      </c>
      <c r="D1483" t="str">
        <f t="shared" si="96"/>
        <v>IGUFUExcluído2025</v>
      </c>
      <c r="E1483" t="str">
        <f t="shared" si="96"/>
        <v>IGUFUExcluído2026</v>
      </c>
      <c r="F1483" t="str">
        <f t="shared" si="96"/>
        <v>IGUFUExcluído2027</v>
      </c>
      <c r="G1483" t="s">
        <v>1982</v>
      </c>
      <c r="H1483" t="s">
        <v>1476</v>
      </c>
      <c r="I1483" s="38" t="str">
        <f>VLOOKUP(J1483,Planilha2!B:C,2,0)</f>
        <v>Excluído</v>
      </c>
      <c r="J1483" s="80" t="s">
        <v>1511</v>
      </c>
      <c r="K1483" s="80" t="s">
        <v>165</v>
      </c>
      <c r="L1483" s="80" t="s">
        <v>1512</v>
      </c>
      <c r="M1483" s="80" t="s">
        <v>164</v>
      </c>
      <c r="N1483" s="80" t="s">
        <v>1501</v>
      </c>
      <c r="O1483" s="71"/>
      <c r="P1483" s="69" t="s">
        <v>44</v>
      </c>
      <c r="Q1483" s="71"/>
      <c r="R1483" s="71"/>
      <c r="S1483" s="71"/>
      <c r="T1483" s="71"/>
      <c r="U1483" s="71"/>
      <c r="V1483" s="71"/>
      <c r="W1483" s="71"/>
      <c r="X1483" s="71"/>
      <c r="Y1483" s="71"/>
      <c r="Z1483" s="71"/>
      <c r="AA1483" s="83" t="s">
        <v>382</v>
      </c>
      <c r="AB1483" s="71"/>
      <c r="AC1483" s="71"/>
      <c r="AD1483" s="71"/>
      <c r="AE1483" s="69" t="s">
        <v>1030</v>
      </c>
    </row>
    <row r="1484" spans="1:31" ht="45" hidden="1">
      <c r="A1484" t="str">
        <f t="shared" si="93"/>
        <v>IGUFUExcluído2022</v>
      </c>
      <c r="B1484" t="str">
        <f t="shared" si="94"/>
        <v>IGUFUExcluído2023</v>
      </c>
      <c r="C1484" t="str">
        <f t="shared" si="95"/>
        <v>IGUFUExcluído2024</v>
      </c>
      <c r="D1484" t="str">
        <f t="shared" si="96"/>
        <v>IGUFUExcluído2025</v>
      </c>
      <c r="E1484" t="str">
        <f t="shared" si="96"/>
        <v>IGUFUExcluído2026</v>
      </c>
      <c r="F1484" t="str">
        <f t="shared" si="96"/>
        <v>IGUFUExcluído2027</v>
      </c>
      <c r="G1484" t="s">
        <v>1982</v>
      </c>
      <c r="H1484" t="s">
        <v>1476</v>
      </c>
      <c r="I1484" s="38" t="str">
        <f>VLOOKUP(J1484,Planilha2!B:C,2,0)</f>
        <v>Excluído</v>
      </c>
      <c r="J1484" s="80" t="s">
        <v>1067</v>
      </c>
      <c r="K1484" s="80" t="s">
        <v>145</v>
      </c>
      <c r="L1484" s="80" t="s">
        <v>1068</v>
      </c>
      <c r="M1484" s="80" t="s">
        <v>164</v>
      </c>
      <c r="N1484" s="80" t="s">
        <v>1501</v>
      </c>
      <c r="O1484" s="71" t="s">
        <v>1513</v>
      </c>
      <c r="P1484" s="69" t="s">
        <v>1070</v>
      </c>
      <c r="Q1484" s="71">
        <v>60</v>
      </c>
      <c r="R1484" s="71">
        <v>62</v>
      </c>
      <c r="S1484" s="71">
        <v>64</v>
      </c>
      <c r="T1484" s="71">
        <v>66</v>
      </c>
      <c r="U1484" s="71">
        <v>68</v>
      </c>
      <c r="V1484" s="71">
        <v>70</v>
      </c>
      <c r="W1484" s="71">
        <v>72</v>
      </c>
      <c r="X1484" s="71" t="s">
        <v>142</v>
      </c>
      <c r="Y1484" s="71" t="s">
        <v>172</v>
      </c>
      <c r="Z1484" s="71" t="s">
        <v>1983</v>
      </c>
      <c r="AA1484" s="83" t="s">
        <v>382</v>
      </c>
      <c r="AB1484" s="71" t="s">
        <v>144</v>
      </c>
      <c r="AC1484" s="71"/>
      <c r="AD1484" s="71" t="s">
        <v>1986</v>
      </c>
      <c r="AE1484" s="69" t="s">
        <v>1030</v>
      </c>
    </row>
    <row r="1485" spans="1:31" ht="45" hidden="1">
      <c r="A1485" t="str">
        <f t="shared" si="93"/>
        <v>IGUFUExcluído2022</v>
      </c>
      <c r="B1485" t="str">
        <f t="shared" si="94"/>
        <v>IGUFUExcluído2023</v>
      </c>
      <c r="C1485" t="str">
        <f t="shared" si="95"/>
        <v>IGUFUExcluído2024</v>
      </c>
      <c r="D1485" t="str">
        <f t="shared" si="96"/>
        <v>IGUFUExcluído2025</v>
      </c>
      <c r="E1485" t="str">
        <f t="shared" si="96"/>
        <v>IGUFUExcluído2026</v>
      </c>
      <c r="F1485" t="str">
        <f t="shared" si="96"/>
        <v>IGUFUExcluído2027</v>
      </c>
      <c r="G1485" t="s">
        <v>1982</v>
      </c>
      <c r="H1485" t="s">
        <v>1476</v>
      </c>
      <c r="I1485" s="38" t="str">
        <f>VLOOKUP(J1485,Planilha2!B:C,2,0)</f>
        <v>Excluído</v>
      </c>
      <c r="J1485" s="80" t="s">
        <v>1075</v>
      </c>
      <c r="K1485" s="80" t="s">
        <v>145</v>
      </c>
      <c r="L1485" s="80" t="s">
        <v>1076</v>
      </c>
      <c r="M1485" s="80" t="s">
        <v>164</v>
      </c>
      <c r="N1485" s="80" t="s">
        <v>1501</v>
      </c>
      <c r="O1485" s="71" t="s">
        <v>1586</v>
      </c>
      <c r="P1485" s="69" t="s">
        <v>1070</v>
      </c>
      <c r="Q1485" s="71">
        <v>4</v>
      </c>
      <c r="R1485" s="71">
        <v>8</v>
      </c>
      <c r="S1485" s="71">
        <v>16</v>
      </c>
      <c r="T1485" s="71">
        <v>24</v>
      </c>
      <c r="U1485" s="71">
        <v>36</v>
      </c>
      <c r="V1485" s="71">
        <v>36</v>
      </c>
      <c r="W1485" s="71">
        <v>36</v>
      </c>
      <c r="X1485" s="71" t="s">
        <v>142</v>
      </c>
      <c r="Y1485" s="71" t="s">
        <v>172</v>
      </c>
      <c r="Z1485" s="71" t="s">
        <v>1983</v>
      </c>
      <c r="AA1485" s="83" t="s">
        <v>382</v>
      </c>
      <c r="AB1485" s="71" t="s">
        <v>144</v>
      </c>
      <c r="AC1485" s="71"/>
      <c r="AD1485" s="71" t="s">
        <v>1986</v>
      </c>
      <c r="AE1485" s="69" t="s">
        <v>1030</v>
      </c>
    </row>
    <row r="1486" spans="1:31" ht="45" hidden="1">
      <c r="A1486" t="str">
        <f t="shared" si="93"/>
        <v>IGUFUExcluído2022</v>
      </c>
      <c r="B1486" t="str">
        <f t="shared" si="94"/>
        <v>IGUFUExcluído2023</v>
      </c>
      <c r="C1486" t="str">
        <f t="shared" si="95"/>
        <v>IGUFUExcluído2024</v>
      </c>
      <c r="D1486" t="str">
        <f t="shared" si="96"/>
        <v>IGUFUExcluído2025</v>
      </c>
      <c r="E1486" t="str">
        <f t="shared" si="96"/>
        <v>IGUFUExcluído2026</v>
      </c>
      <c r="F1486" t="str">
        <f t="shared" si="96"/>
        <v>IGUFUExcluído2027</v>
      </c>
      <c r="G1486" t="s">
        <v>1982</v>
      </c>
      <c r="H1486" t="s">
        <v>1476</v>
      </c>
      <c r="I1486" s="38" t="str">
        <f>VLOOKUP(J1486,Planilha2!B:C,2,0)</f>
        <v>Excluído</v>
      </c>
      <c r="J1486" s="80" t="s">
        <v>1079</v>
      </c>
      <c r="K1486" s="80" t="s">
        <v>145</v>
      </c>
      <c r="L1486" s="80" t="s">
        <v>1080</v>
      </c>
      <c r="M1486" s="80" t="s">
        <v>164</v>
      </c>
      <c r="N1486" s="80" t="s">
        <v>1501</v>
      </c>
      <c r="O1486" s="71" t="s">
        <v>1587</v>
      </c>
      <c r="P1486" s="69" t="s">
        <v>1082</v>
      </c>
      <c r="Q1486" s="71">
        <v>0</v>
      </c>
      <c r="R1486" s="71">
        <v>0</v>
      </c>
      <c r="S1486" s="71">
        <v>1</v>
      </c>
      <c r="T1486" s="71">
        <v>1</v>
      </c>
      <c r="U1486" s="71">
        <v>1</v>
      </c>
      <c r="V1486" s="71">
        <v>1</v>
      </c>
      <c r="W1486" s="71">
        <v>1</v>
      </c>
      <c r="X1486" s="71" t="s">
        <v>363</v>
      </c>
      <c r="Y1486" s="71" t="s">
        <v>172</v>
      </c>
      <c r="Z1486" s="71" t="s">
        <v>1983</v>
      </c>
      <c r="AA1486" s="83" t="s">
        <v>382</v>
      </c>
      <c r="AB1486" s="71" t="s">
        <v>144</v>
      </c>
      <c r="AC1486" s="71"/>
      <c r="AD1486" s="71" t="s">
        <v>1986</v>
      </c>
      <c r="AE1486" s="69" t="s">
        <v>1030</v>
      </c>
    </row>
    <row r="1487" spans="1:31" ht="45" hidden="1">
      <c r="A1487" t="str">
        <f t="shared" si="93"/>
        <v>IGUFUExcluído2022</v>
      </c>
      <c r="B1487" t="str">
        <f t="shared" si="94"/>
        <v>IGUFUExcluído2023</v>
      </c>
      <c r="C1487" t="str">
        <f t="shared" si="95"/>
        <v>IGUFUExcluído2024</v>
      </c>
      <c r="D1487" t="str">
        <f t="shared" si="96"/>
        <v>IGUFUExcluído2025</v>
      </c>
      <c r="E1487" t="str">
        <f t="shared" si="96"/>
        <v>IGUFUExcluído2026</v>
      </c>
      <c r="F1487" t="str">
        <f t="shared" si="96"/>
        <v>IGUFUExcluído2027</v>
      </c>
      <c r="G1487" t="s">
        <v>1982</v>
      </c>
      <c r="H1487" t="s">
        <v>1476</v>
      </c>
      <c r="I1487" s="38" t="str">
        <f>VLOOKUP(J1487,Planilha2!B:C,2,0)</f>
        <v>Excluído</v>
      </c>
      <c r="J1487" s="80" t="s">
        <v>1085</v>
      </c>
      <c r="K1487" s="80" t="s">
        <v>145</v>
      </c>
      <c r="L1487" s="80" t="s">
        <v>1086</v>
      </c>
      <c r="M1487" s="80" t="s">
        <v>139</v>
      </c>
      <c r="N1487" s="80" t="s">
        <v>1501</v>
      </c>
      <c r="O1487" s="71" t="s">
        <v>1516</v>
      </c>
      <c r="P1487" s="69" t="s">
        <v>1070</v>
      </c>
      <c r="Q1487" s="71">
        <v>3</v>
      </c>
      <c r="R1487" s="71">
        <v>6</v>
      </c>
      <c r="S1487" s="71">
        <v>9</v>
      </c>
      <c r="T1487" s="71">
        <v>12</v>
      </c>
      <c r="U1487" s="71">
        <v>15</v>
      </c>
      <c r="V1487" s="71">
        <v>18</v>
      </c>
      <c r="W1487" s="71">
        <v>21</v>
      </c>
      <c r="X1487" s="71" t="s">
        <v>142</v>
      </c>
      <c r="Y1487" s="71" t="s">
        <v>172</v>
      </c>
      <c r="Z1487" s="71" t="s">
        <v>1983</v>
      </c>
      <c r="AA1487" s="83" t="s">
        <v>382</v>
      </c>
      <c r="AB1487" s="71" t="s">
        <v>144</v>
      </c>
      <c r="AC1487" s="71"/>
      <c r="AD1487" s="71" t="s">
        <v>1986</v>
      </c>
      <c r="AE1487" s="69" t="s">
        <v>1030</v>
      </c>
    </row>
    <row r="1488" spans="1:31" ht="45" hidden="1">
      <c r="A1488" t="str">
        <f t="shared" si="93"/>
        <v>IGUFUExcluído2022</v>
      </c>
      <c r="B1488" t="str">
        <f t="shared" si="94"/>
        <v>IGUFUExcluído2023</v>
      </c>
      <c r="C1488" t="str">
        <f t="shared" si="95"/>
        <v>IGUFUExcluído2024</v>
      </c>
      <c r="D1488" t="str">
        <f t="shared" si="96"/>
        <v>IGUFUExcluído2025</v>
      </c>
      <c r="E1488" t="str">
        <f t="shared" si="96"/>
        <v>IGUFUExcluído2026</v>
      </c>
      <c r="F1488" t="str">
        <f t="shared" si="96"/>
        <v>IGUFUExcluído2027</v>
      </c>
      <c r="G1488" t="s">
        <v>1982</v>
      </c>
      <c r="H1488" t="s">
        <v>1476</v>
      </c>
      <c r="I1488" s="38" t="str">
        <f>VLOOKUP(J1488,Planilha2!B:C,2,0)</f>
        <v>Excluído</v>
      </c>
      <c r="J1488" s="80" t="s">
        <v>1090</v>
      </c>
      <c r="K1488" s="80" t="s">
        <v>145</v>
      </c>
      <c r="L1488" s="80" t="s">
        <v>1091</v>
      </c>
      <c r="M1488" s="80" t="s">
        <v>139</v>
      </c>
      <c r="N1488" s="80" t="s">
        <v>1501</v>
      </c>
      <c r="O1488" s="71" t="s">
        <v>1517</v>
      </c>
      <c r="P1488" s="69" t="s">
        <v>1070</v>
      </c>
      <c r="Q1488" s="71">
        <v>11</v>
      </c>
      <c r="R1488" s="71">
        <v>20</v>
      </c>
      <c r="S1488" s="71">
        <v>30</v>
      </c>
      <c r="T1488" s="71">
        <v>40</v>
      </c>
      <c r="U1488" s="71">
        <v>50</v>
      </c>
      <c r="V1488" s="71">
        <v>60</v>
      </c>
      <c r="W1488" s="71">
        <v>70</v>
      </c>
      <c r="X1488" s="71" t="s">
        <v>142</v>
      </c>
      <c r="Y1488" s="71" t="s">
        <v>172</v>
      </c>
      <c r="Z1488" s="71" t="s">
        <v>1983</v>
      </c>
      <c r="AA1488" s="83" t="s">
        <v>382</v>
      </c>
      <c r="AB1488" s="71" t="s">
        <v>144</v>
      </c>
      <c r="AC1488" s="71"/>
      <c r="AD1488" s="71" t="s">
        <v>1986</v>
      </c>
      <c r="AE1488" s="69" t="s">
        <v>1030</v>
      </c>
    </row>
    <row r="1489" spans="1:31" ht="45" hidden="1">
      <c r="A1489" t="str">
        <f t="shared" si="93"/>
        <v>IGUFUExcluído2022</v>
      </c>
      <c r="B1489" t="str">
        <f t="shared" si="94"/>
        <v>IGUFUExcluído2023</v>
      </c>
      <c r="C1489" t="str">
        <f t="shared" si="95"/>
        <v>IGUFUExcluído2024</v>
      </c>
      <c r="D1489" t="str">
        <f t="shared" si="96"/>
        <v>IGUFUExcluído2025</v>
      </c>
      <c r="E1489" t="str">
        <f t="shared" si="96"/>
        <v>IGUFUExcluído2026</v>
      </c>
      <c r="F1489" t="str">
        <f t="shared" si="96"/>
        <v>IGUFUExcluído2027</v>
      </c>
      <c r="G1489" t="s">
        <v>1982</v>
      </c>
      <c r="H1489" t="s">
        <v>1476</v>
      </c>
      <c r="I1489" s="38" t="str">
        <f>VLOOKUP(J1489,Planilha2!B:C,2,0)</f>
        <v>Excluído</v>
      </c>
      <c r="J1489" s="80" t="s">
        <v>1095</v>
      </c>
      <c r="K1489" s="80" t="s">
        <v>145</v>
      </c>
      <c r="L1489" s="80" t="s">
        <v>1096</v>
      </c>
      <c r="M1489" s="80" t="s">
        <v>139</v>
      </c>
      <c r="N1489" s="80" t="s">
        <v>1501</v>
      </c>
      <c r="O1489" s="71" t="s">
        <v>1518</v>
      </c>
      <c r="P1489" s="69" t="s">
        <v>1070</v>
      </c>
      <c r="Q1489" s="71">
        <v>1</v>
      </c>
      <c r="R1489" s="71">
        <v>3</v>
      </c>
      <c r="S1489" s="71">
        <v>6</v>
      </c>
      <c r="T1489" s="71">
        <v>9</v>
      </c>
      <c r="U1489" s="71">
        <v>12</v>
      </c>
      <c r="V1489" s="71">
        <v>15</v>
      </c>
      <c r="W1489" s="71">
        <v>18</v>
      </c>
      <c r="X1489" s="71" t="s">
        <v>142</v>
      </c>
      <c r="Y1489" s="71" t="s">
        <v>172</v>
      </c>
      <c r="Z1489" s="71" t="s">
        <v>1983</v>
      </c>
      <c r="AA1489" s="83" t="s">
        <v>382</v>
      </c>
      <c r="AB1489" s="71" t="s">
        <v>144</v>
      </c>
      <c r="AC1489" s="71"/>
      <c r="AD1489" s="71" t="s">
        <v>1986</v>
      </c>
      <c r="AE1489" s="69" t="s">
        <v>1030</v>
      </c>
    </row>
    <row r="1490" spans="1:31" ht="45" hidden="1">
      <c r="A1490" t="str">
        <f t="shared" si="93"/>
        <v>IGUFUEC092022</v>
      </c>
      <c r="B1490" t="str">
        <f t="shared" si="94"/>
        <v>IGUFUEC092023</v>
      </c>
      <c r="C1490" t="str">
        <f t="shared" si="95"/>
        <v>IGUFUEC092024</v>
      </c>
      <c r="D1490" t="str">
        <f t="shared" si="96"/>
        <v>IGUFUEC092025</v>
      </c>
      <c r="E1490" t="str">
        <f t="shared" si="96"/>
        <v>IGUFUEC092026</v>
      </c>
      <c r="F1490" t="str">
        <f t="shared" si="96"/>
        <v>IGUFUEC092027</v>
      </c>
      <c r="G1490" t="s">
        <v>1982</v>
      </c>
      <c r="H1490" t="s">
        <v>1519</v>
      </c>
      <c r="I1490" s="38" t="str">
        <f>VLOOKUP(J1490,Planilha2!B:C,2,0)</f>
        <v>EC09</v>
      </c>
      <c r="J1490" s="87" t="s">
        <v>1648</v>
      </c>
      <c r="K1490" s="88" t="s">
        <v>165</v>
      </c>
      <c r="L1490" s="87" t="s">
        <v>419</v>
      </c>
      <c r="M1490" s="87" t="s">
        <v>381</v>
      </c>
      <c r="N1490" s="87" t="s">
        <v>385</v>
      </c>
      <c r="O1490" s="71" t="s">
        <v>1521</v>
      </c>
      <c r="P1490" s="69" t="s">
        <v>44</v>
      </c>
      <c r="Q1490" s="71">
        <v>84</v>
      </c>
      <c r="R1490" s="71">
        <v>100</v>
      </c>
      <c r="S1490" s="71">
        <v>100</v>
      </c>
      <c r="T1490" s="71">
        <v>100</v>
      </c>
      <c r="U1490" s="71">
        <v>100</v>
      </c>
      <c r="V1490" s="71">
        <v>100</v>
      </c>
      <c r="W1490" s="71">
        <v>100</v>
      </c>
      <c r="X1490" s="71" t="s">
        <v>142</v>
      </c>
      <c r="Y1490" s="71" t="s">
        <v>172</v>
      </c>
      <c r="Z1490" s="71" t="s">
        <v>1441</v>
      </c>
      <c r="AA1490" s="83" t="s">
        <v>1523</v>
      </c>
      <c r="AB1490" s="71" t="s">
        <v>144</v>
      </c>
      <c r="AC1490" s="71"/>
      <c r="AD1490" s="71" t="s">
        <v>1987</v>
      </c>
      <c r="AE1490" s="69" t="s">
        <v>377</v>
      </c>
    </row>
    <row r="1491" spans="1:31" ht="45" hidden="1">
      <c r="A1491" t="str">
        <f t="shared" si="93"/>
        <v>IGUFUEC102022</v>
      </c>
      <c r="B1491" t="str">
        <f t="shared" si="94"/>
        <v>IGUFUEC102023</v>
      </c>
      <c r="C1491" t="str">
        <f t="shared" si="95"/>
        <v>IGUFUEC102024</v>
      </c>
      <c r="D1491" t="str">
        <f t="shared" si="96"/>
        <v>IGUFUEC102025</v>
      </c>
      <c r="E1491" t="str">
        <f t="shared" si="96"/>
        <v>IGUFUEC102026</v>
      </c>
      <c r="F1491" t="str">
        <f t="shared" si="96"/>
        <v>IGUFUEC102027</v>
      </c>
      <c r="G1491" t="s">
        <v>1982</v>
      </c>
      <c r="H1491" t="s">
        <v>1519</v>
      </c>
      <c r="I1491" s="38" t="str">
        <f>VLOOKUP(J1491,Planilha2!B:C,2,0)</f>
        <v>EC10</v>
      </c>
      <c r="J1491" s="87" t="s">
        <v>1649</v>
      </c>
      <c r="K1491" s="88" t="s">
        <v>165</v>
      </c>
      <c r="L1491" s="87" t="s">
        <v>422</v>
      </c>
      <c r="M1491" s="87" t="s">
        <v>381</v>
      </c>
      <c r="N1491" s="87" t="s">
        <v>385</v>
      </c>
      <c r="O1491" s="71" t="s">
        <v>1526</v>
      </c>
      <c r="P1491" s="69" t="s">
        <v>44</v>
      </c>
      <c r="Q1491" s="71">
        <v>65</v>
      </c>
      <c r="R1491" s="71">
        <v>70</v>
      </c>
      <c r="S1491" s="71">
        <v>80</v>
      </c>
      <c r="T1491" s="71">
        <v>80</v>
      </c>
      <c r="U1491" s="71">
        <v>80</v>
      </c>
      <c r="V1491" s="71">
        <v>80</v>
      </c>
      <c r="W1491" s="71">
        <v>80</v>
      </c>
      <c r="X1491" s="71" t="s">
        <v>142</v>
      </c>
      <c r="Y1491" s="71" t="s">
        <v>172</v>
      </c>
      <c r="Z1491" s="71" t="s">
        <v>1522</v>
      </c>
      <c r="AA1491" s="83" t="s">
        <v>1523</v>
      </c>
      <c r="AB1491" s="71" t="s">
        <v>144</v>
      </c>
      <c r="AC1491" s="71"/>
      <c r="AD1491" s="71" t="s">
        <v>1987</v>
      </c>
      <c r="AE1491" s="69" t="s">
        <v>377</v>
      </c>
    </row>
    <row r="1492" spans="1:31" ht="45" hidden="1">
      <c r="A1492" t="str">
        <f t="shared" si="93"/>
        <v>IGUFUEC082022</v>
      </c>
      <c r="B1492" t="str">
        <f t="shared" si="94"/>
        <v>IGUFUEC082023</v>
      </c>
      <c r="C1492" t="str">
        <f t="shared" si="95"/>
        <v>IGUFUEC082024</v>
      </c>
      <c r="D1492" t="str">
        <f t="shared" si="96"/>
        <v>IGUFUEC082025</v>
      </c>
      <c r="E1492" t="str">
        <f t="shared" si="96"/>
        <v>IGUFUEC082026</v>
      </c>
      <c r="F1492" t="str">
        <f t="shared" si="96"/>
        <v>IGUFUEC082027</v>
      </c>
      <c r="G1492" t="s">
        <v>1982</v>
      </c>
      <c r="H1492" t="s">
        <v>1519</v>
      </c>
      <c r="I1492" s="38" t="str">
        <f>VLOOKUP(J1492,Planilha2!B:C,2,0)</f>
        <v>EC08</v>
      </c>
      <c r="J1492" s="87" t="s">
        <v>415</v>
      </c>
      <c r="K1492" s="88" t="s">
        <v>145</v>
      </c>
      <c r="L1492" s="89" t="s">
        <v>1528</v>
      </c>
      <c r="M1492" s="87" t="s">
        <v>381</v>
      </c>
      <c r="N1492" s="87" t="s">
        <v>1529</v>
      </c>
      <c r="O1492" s="71" t="s">
        <v>1588</v>
      </c>
      <c r="P1492" s="69" t="s">
        <v>44</v>
      </c>
      <c r="Q1492" s="71">
        <v>100</v>
      </c>
      <c r="R1492" s="71">
        <v>100</v>
      </c>
      <c r="S1492" s="71">
        <v>100</v>
      </c>
      <c r="T1492" s="71">
        <v>100</v>
      </c>
      <c r="U1492" s="71">
        <v>100</v>
      </c>
      <c r="V1492" s="71">
        <v>100</v>
      </c>
      <c r="W1492" s="71">
        <v>100</v>
      </c>
      <c r="X1492" s="71" t="s">
        <v>142</v>
      </c>
      <c r="Y1492" s="71" t="s">
        <v>172</v>
      </c>
      <c r="Z1492" s="71" t="s">
        <v>1522</v>
      </c>
      <c r="AA1492" s="83" t="s">
        <v>1523</v>
      </c>
      <c r="AB1492" s="71" t="s">
        <v>144</v>
      </c>
      <c r="AC1492" s="71"/>
      <c r="AD1492" s="71" t="s">
        <v>1987</v>
      </c>
      <c r="AE1492" s="69" t="s">
        <v>377</v>
      </c>
    </row>
    <row r="1493" spans="1:31" ht="45" hidden="1">
      <c r="A1493" t="str">
        <f t="shared" si="93"/>
        <v>IGUFUEC282022</v>
      </c>
      <c r="B1493" t="str">
        <f t="shared" si="94"/>
        <v>IGUFUEC282023</v>
      </c>
      <c r="C1493" t="str">
        <f t="shared" si="95"/>
        <v>IGUFUEC282024</v>
      </c>
      <c r="D1493" t="str">
        <f t="shared" si="96"/>
        <v>IGUFUEC282025</v>
      </c>
      <c r="E1493" t="str">
        <f t="shared" si="96"/>
        <v>IGUFUEC282026</v>
      </c>
      <c r="F1493" t="str">
        <f t="shared" si="96"/>
        <v>IGUFUEC282027</v>
      </c>
      <c r="G1493" t="s">
        <v>1982</v>
      </c>
      <c r="H1493" t="s">
        <v>1519</v>
      </c>
      <c r="I1493" s="38" t="str">
        <f>VLOOKUP(J1493,Planilha2!B:C,2,0)</f>
        <v>EC28</v>
      </c>
      <c r="J1493" s="87" t="s">
        <v>503</v>
      </c>
      <c r="K1493" s="88" t="s">
        <v>165</v>
      </c>
      <c r="L1493" s="89" t="s">
        <v>504</v>
      </c>
      <c r="M1493" s="87" t="s">
        <v>381</v>
      </c>
      <c r="N1493" s="87" t="s">
        <v>1530</v>
      </c>
      <c r="O1493" s="71"/>
      <c r="P1493" s="69" t="s">
        <v>44</v>
      </c>
      <c r="Q1493" s="71"/>
      <c r="R1493" s="71"/>
      <c r="S1493" s="71"/>
      <c r="T1493" s="71"/>
      <c r="U1493" s="71"/>
      <c r="V1493" s="71"/>
      <c r="W1493" s="71"/>
      <c r="X1493" s="71"/>
      <c r="Y1493" s="71"/>
      <c r="Z1493" s="71"/>
      <c r="AA1493" s="83" t="s">
        <v>1523</v>
      </c>
      <c r="AB1493" s="71"/>
      <c r="AC1493" s="71"/>
      <c r="AD1493" s="71"/>
      <c r="AE1493" s="69" t="s">
        <v>377</v>
      </c>
    </row>
    <row r="1494" spans="1:31" ht="45" hidden="1">
      <c r="A1494" t="str">
        <f t="shared" si="93"/>
        <v>IGUFUEC052022</v>
      </c>
      <c r="B1494" t="str">
        <f t="shared" si="94"/>
        <v>IGUFUEC052023</v>
      </c>
      <c r="C1494" t="str">
        <f t="shared" si="95"/>
        <v>IGUFUEC052024</v>
      </c>
      <c r="D1494" t="str">
        <f t="shared" si="96"/>
        <v>IGUFUEC052025</v>
      </c>
      <c r="E1494" t="str">
        <f t="shared" si="96"/>
        <v>IGUFUEC052026</v>
      </c>
      <c r="F1494" t="str">
        <f t="shared" si="96"/>
        <v>IGUFUEC052027</v>
      </c>
      <c r="G1494" t="s">
        <v>1982</v>
      </c>
      <c r="H1494" t="s">
        <v>1519</v>
      </c>
      <c r="I1494" s="38" t="str">
        <f>VLOOKUP(J1494,Planilha2!B:C,2,0)</f>
        <v>EC05</v>
      </c>
      <c r="J1494" s="80" t="s">
        <v>403</v>
      </c>
      <c r="K1494" s="88" t="s">
        <v>165</v>
      </c>
      <c r="L1494" s="80" t="s">
        <v>404</v>
      </c>
      <c r="M1494" s="80" t="s">
        <v>164</v>
      </c>
      <c r="N1494" s="80" t="s">
        <v>1529</v>
      </c>
      <c r="O1494" s="71"/>
      <c r="P1494" s="69" t="s">
        <v>309</v>
      </c>
      <c r="Q1494" s="71"/>
      <c r="R1494" s="71"/>
      <c r="S1494" s="71"/>
      <c r="T1494" s="71"/>
      <c r="U1494" s="71"/>
      <c r="V1494" s="71"/>
      <c r="W1494" s="71"/>
      <c r="X1494" s="71"/>
      <c r="Y1494" s="71"/>
      <c r="Z1494" s="71"/>
      <c r="AA1494" s="83" t="s">
        <v>1523</v>
      </c>
      <c r="AB1494" s="71"/>
      <c r="AC1494" s="71"/>
      <c r="AD1494" s="71"/>
      <c r="AE1494" s="69" t="s">
        <v>377</v>
      </c>
    </row>
    <row r="1495" spans="1:31" ht="45" hidden="1">
      <c r="A1495" t="str">
        <f t="shared" si="93"/>
        <v>IGUFUEC072022</v>
      </c>
      <c r="B1495" t="str">
        <f t="shared" si="94"/>
        <v>IGUFUEC072023</v>
      </c>
      <c r="C1495" t="str">
        <f t="shared" si="95"/>
        <v>IGUFUEC072024</v>
      </c>
      <c r="D1495" t="str">
        <f t="shared" si="96"/>
        <v>IGUFUEC072025</v>
      </c>
      <c r="E1495" t="str">
        <f t="shared" si="96"/>
        <v>IGUFUEC072026</v>
      </c>
      <c r="F1495" t="str">
        <f t="shared" si="96"/>
        <v>IGUFUEC072027</v>
      </c>
      <c r="G1495" t="s">
        <v>1982</v>
      </c>
      <c r="H1495" t="s">
        <v>1519</v>
      </c>
      <c r="I1495" s="38" t="str">
        <f>VLOOKUP(J1495,Planilha2!B:C,2,0)</f>
        <v>EC07</v>
      </c>
      <c r="J1495" s="87" t="s">
        <v>1534</v>
      </c>
      <c r="K1495" s="88" t="s">
        <v>165</v>
      </c>
      <c r="L1495" s="89" t="s">
        <v>1535</v>
      </c>
      <c r="M1495" s="87" t="s">
        <v>381</v>
      </c>
      <c r="N1495" s="87" t="s">
        <v>1529</v>
      </c>
      <c r="O1495" s="71"/>
      <c r="P1495" s="69" t="s">
        <v>44</v>
      </c>
      <c r="Q1495" s="71"/>
      <c r="R1495" s="71"/>
      <c r="S1495" s="71"/>
      <c r="T1495" s="71"/>
      <c r="U1495" s="71"/>
      <c r="V1495" s="71"/>
      <c r="W1495" s="71"/>
      <c r="X1495" s="71"/>
      <c r="Y1495" s="71"/>
      <c r="Z1495" s="71"/>
      <c r="AA1495" s="83" t="s">
        <v>1523</v>
      </c>
      <c r="AB1495" s="71"/>
      <c r="AC1495" s="71"/>
      <c r="AD1495" s="71"/>
      <c r="AE1495" s="69" t="s">
        <v>377</v>
      </c>
    </row>
    <row r="1496" spans="1:31" ht="45" hidden="1">
      <c r="A1496" t="str">
        <f t="shared" si="93"/>
        <v>IGUFUEC332022</v>
      </c>
      <c r="B1496" t="str">
        <f t="shared" si="94"/>
        <v>IGUFUEC332023</v>
      </c>
      <c r="C1496" t="str">
        <f t="shared" si="95"/>
        <v>IGUFUEC332024</v>
      </c>
      <c r="D1496" t="str">
        <f t="shared" si="96"/>
        <v>IGUFUEC332025</v>
      </c>
      <c r="E1496" t="str">
        <f t="shared" si="96"/>
        <v>IGUFUEC332026</v>
      </c>
      <c r="F1496" t="str">
        <f t="shared" si="96"/>
        <v>IGUFUEC332027</v>
      </c>
      <c r="G1496" t="s">
        <v>1982</v>
      </c>
      <c r="H1496" t="s">
        <v>1519</v>
      </c>
      <c r="I1496" s="38" t="str">
        <f>VLOOKUP(J1496,Planilha2!B:C,2,0)</f>
        <v>EC33</v>
      </c>
      <c r="J1496" s="87" t="s">
        <v>527</v>
      </c>
      <c r="K1496" s="88" t="s">
        <v>165</v>
      </c>
      <c r="L1496" s="87" t="s">
        <v>528</v>
      </c>
      <c r="M1496" s="88" t="s">
        <v>164</v>
      </c>
      <c r="N1496" s="87" t="s">
        <v>1529</v>
      </c>
      <c r="O1496" s="71"/>
      <c r="P1496" s="69" t="s">
        <v>530</v>
      </c>
      <c r="Q1496" s="71"/>
      <c r="R1496" s="71"/>
      <c r="S1496" s="71"/>
      <c r="T1496" s="71"/>
      <c r="U1496" s="71"/>
      <c r="V1496" s="71"/>
      <c r="W1496" s="71"/>
      <c r="X1496" s="71"/>
      <c r="Y1496" s="71"/>
      <c r="Z1496" s="71"/>
      <c r="AA1496" s="83" t="s">
        <v>1523</v>
      </c>
      <c r="AB1496" s="71"/>
      <c r="AC1496" s="71"/>
      <c r="AD1496" s="71"/>
      <c r="AE1496" s="69" t="s">
        <v>377</v>
      </c>
    </row>
    <row r="1497" spans="1:31" ht="45" hidden="1">
      <c r="A1497" t="str">
        <f t="shared" si="93"/>
        <v>IGUFUGP012022</v>
      </c>
      <c r="B1497" t="str">
        <f t="shared" si="94"/>
        <v>IGUFUGP012023</v>
      </c>
      <c r="C1497" t="str">
        <f t="shared" si="95"/>
        <v>IGUFUGP012024</v>
      </c>
      <c r="D1497" t="str">
        <f t="shared" si="96"/>
        <v>IGUFUGP012025</v>
      </c>
      <c r="E1497" t="str">
        <f t="shared" si="96"/>
        <v>IGUFUGP012026</v>
      </c>
      <c r="F1497" t="str">
        <f t="shared" si="96"/>
        <v>IGUFUGP012027</v>
      </c>
      <c r="G1497" t="s">
        <v>1982</v>
      </c>
      <c r="H1497" t="s">
        <v>1536</v>
      </c>
      <c r="I1497" s="38" t="str">
        <f>VLOOKUP(J1497,Planilha2!B:C,2,0)</f>
        <v>GP01</v>
      </c>
      <c r="J1497" s="69" t="s">
        <v>552</v>
      </c>
      <c r="K1497" s="69" t="s">
        <v>145</v>
      </c>
      <c r="L1497" s="69" t="s">
        <v>1537</v>
      </c>
      <c r="M1497" s="80" t="s">
        <v>139</v>
      </c>
      <c r="N1497" s="78" t="s">
        <v>558</v>
      </c>
      <c r="O1497" s="71" t="s">
        <v>1538</v>
      </c>
      <c r="P1497" s="69" t="s">
        <v>44</v>
      </c>
      <c r="Q1497" s="71">
        <v>27.47</v>
      </c>
      <c r="R1497" s="71">
        <v>30</v>
      </c>
      <c r="S1497" s="71">
        <v>35</v>
      </c>
      <c r="T1497" s="71">
        <v>40</v>
      </c>
      <c r="U1497" s="71">
        <v>45</v>
      </c>
      <c r="V1497" s="71">
        <v>50</v>
      </c>
      <c r="W1497" s="71">
        <v>55</v>
      </c>
      <c r="X1497" s="71" t="s">
        <v>142</v>
      </c>
      <c r="Y1497" s="71" t="s">
        <v>172</v>
      </c>
      <c r="Z1497" s="71" t="s">
        <v>1471</v>
      </c>
      <c r="AA1497" s="69" t="s">
        <v>555</v>
      </c>
      <c r="AB1497" s="71" t="s">
        <v>144</v>
      </c>
      <c r="AC1497" s="71"/>
      <c r="AD1497" s="71" t="s">
        <v>1988</v>
      </c>
      <c r="AE1497" s="69" t="s">
        <v>551</v>
      </c>
    </row>
    <row r="1498" spans="1:31" ht="45" hidden="1">
      <c r="A1498" t="str">
        <f t="shared" si="93"/>
        <v>IGUFUGP022022</v>
      </c>
      <c r="B1498" t="str">
        <f t="shared" si="94"/>
        <v>IGUFUGP022023</v>
      </c>
      <c r="C1498" t="str">
        <f t="shared" si="95"/>
        <v>IGUFUGP022024</v>
      </c>
      <c r="D1498" t="str">
        <f t="shared" si="96"/>
        <v>IGUFUGP022025</v>
      </c>
      <c r="E1498" t="str">
        <f t="shared" si="96"/>
        <v>IGUFUGP022026</v>
      </c>
      <c r="F1498" t="str">
        <f t="shared" si="96"/>
        <v>IGUFUGP022027</v>
      </c>
      <c r="G1498" t="s">
        <v>1982</v>
      </c>
      <c r="H1498" t="s">
        <v>1536</v>
      </c>
      <c r="I1498" s="38" t="str">
        <f>VLOOKUP(J1498,Planilha2!B:C,2,0)</f>
        <v>GP02</v>
      </c>
      <c r="J1498" s="69" t="s">
        <v>560</v>
      </c>
      <c r="K1498" s="69" t="s">
        <v>165</v>
      </c>
      <c r="L1498" s="69" t="s">
        <v>1539</v>
      </c>
      <c r="M1498" s="80" t="s">
        <v>139</v>
      </c>
      <c r="N1498" s="78" t="s">
        <v>558</v>
      </c>
      <c r="O1498" s="71" t="s">
        <v>1591</v>
      </c>
      <c r="P1498" s="69" t="s">
        <v>44</v>
      </c>
      <c r="Q1498" s="71">
        <v>89</v>
      </c>
      <c r="R1498" s="71">
        <v>100</v>
      </c>
      <c r="S1498" s="71">
        <v>100</v>
      </c>
      <c r="T1498" s="71">
        <v>100</v>
      </c>
      <c r="U1498" s="71">
        <v>100</v>
      </c>
      <c r="V1498" s="71">
        <v>100</v>
      </c>
      <c r="W1498" s="71">
        <v>100</v>
      </c>
      <c r="X1498" s="71" t="s">
        <v>142</v>
      </c>
      <c r="Y1498" s="71" t="s">
        <v>172</v>
      </c>
      <c r="Z1498" s="71" t="s">
        <v>195</v>
      </c>
      <c r="AA1498" s="69" t="s">
        <v>563</v>
      </c>
      <c r="AB1498" s="71" t="s">
        <v>144</v>
      </c>
      <c r="AC1498" s="71"/>
      <c r="AD1498" s="71" t="s">
        <v>1988</v>
      </c>
      <c r="AE1498" s="69" t="s">
        <v>551</v>
      </c>
    </row>
    <row r="1499" spans="1:31" ht="45" hidden="1">
      <c r="A1499" t="str">
        <f t="shared" si="93"/>
        <v>IGUFUGP032022</v>
      </c>
      <c r="B1499" t="str">
        <f t="shared" si="94"/>
        <v>IGUFUGP032023</v>
      </c>
      <c r="C1499" t="str">
        <f t="shared" si="95"/>
        <v>IGUFUGP032024</v>
      </c>
      <c r="D1499" t="str">
        <f t="shared" si="96"/>
        <v>IGUFUGP032025</v>
      </c>
      <c r="E1499" t="str">
        <f t="shared" si="96"/>
        <v>IGUFUGP032026</v>
      </c>
      <c r="F1499" t="str">
        <f t="shared" si="96"/>
        <v>IGUFUGP032027</v>
      </c>
      <c r="G1499" t="s">
        <v>1982</v>
      </c>
      <c r="H1499" t="s">
        <v>1536</v>
      </c>
      <c r="I1499" s="38" t="str">
        <f>VLOOKUP(J1499,Planilha2!B:C,2,0)</f>
        <v>GP03</v>
      </c>
      <c r="J1499" s="69" t="s">
        <v>567</v>
      </c>
      <c r="K1499" s="69" t="s">
        <v>145</v>
      </c>
      <c r="L1499" s="69"/>
      <c r="M1499" s="80" t="s">
        <v>139</v>
      </c>
      <c r="N1499" s="78" t="s">
        <v>558</v>
      </c>
      <c r="O1499" s="71" t="s">
        <v>1540</v>
      </c>
      <c r="P1499" s="69" t="s">
        <v>569</v>
      </c>
      <c r="Q1499" s="71">
        <v>70</v>
      </c>
      <c r="R1499" s="71">
        <v>70</v>
      </c>
      <c r="S1499" s="71">
        <v>70</v>
      </c>
      <c r="T1499" s="71">
        <v>70</v>
      </c>
      <c r="U1499" s="71">
        <v>70</v>
      </c>
      <c r="V1499" s="71">
        <v>70</v>
      </c>
      <c r="W1499" s="71">
        <v>70</v>
      </c>
      <c r="X1499" s="71" t="s">
        <v>142</v>
      </c>
      <c r="Y1499" s="71" t="s">
        <v>172</v>
      </c>
      <c r="Z1499" s="71" t="s">
        <v>1471</v>
      </c>
      <c r="AA1499" s="80" t="s">
        <v>570</v>
      </c>
      <c r="AB1499" s="71" t="s">
        <v>144</v>
      </c>
      <c r="AC1499" s="71"/>
      <c r="AD1499" s="71" t="s">
        <v>1988</v>
      </c>
      <c r="AE1499" s="69" t="s">
        <v>551</v>
      </c>
    </row>
    <row r="1500" spans="1:31" ht="45" hidden="1">
      <c r="A1500" t="str">
        <f t="shared" si="93"/>
        <v>IGUFUGP042022</v>
      </c>
      <c r="B1500" t="str">
        <f t="shared" si="94"/>
        <v>IGUFUGP042023</v>
      </c>
      <c r="C1500" t="str">
        <f t="shared" si="95"/>
        <v>IGUFUGP042024</v>
      </c>
      <c r="D1500" t="str">
        <f t="shared" si="96"/>
        <v>IGUFUGP042025</v>
      </c>
      <c r="E1500" t="str">
        <f t="shared" si="96"/>
        <v>IGUFUGP042026</v>
      </c>
      <c r="F1500" t="str">
        <f t="shared" si="96"/>
        <v>IGUFUGP042027</v>
      </c>
      <c r="G1500" t="s">
        <v>1982</v>
      </c>
      <c r="H1500" t="s">
        <v>1536</v>
      </c>
      <c r="I1500" s="38" t="str">
        <f>VLOOKUP(J1500,Planilha2!B:C,2,0)</f>
        <v>GP04</v>
      </c>
      <c r="J1500" s="69" t="s">
        <v>574</v>
      </c>
      <c r="K1500" s="69" t="s">
        <v>165</v>
      </c>
      <c r="L1500" s="69"/>
      <c r="M1500" s="78" t="s">
        <v>164</v>
      </c>
      <c r="N1500" s="78" t="s">
        <v>558</v>
      </c>
      <c r="O1500" s="71"/>
      <c r="P1500" s="69" t="s">
        <v>44</v>
      </c>
      <c r="Q1500" s="71"/>
      <c r="R1500" s="71"/>
      <c r="S1500" s="71"/>
      <c r="T1500" s="71"/>
      <c r="U1500" s="71"/>
      <c r="V1500" s="71"/>
      <c r="W1500" s="71"/>
      <c r="X1500" s="71"/>
      <c r="Y1500" s="71"/>
      <c r="Z1500" s="71"/>
      <c r="AA1500" s="69" t="s">
        <v>1541</v>
      </c>
      <c r="AB1500" s="71"/>
      <c r="AC1500" s="71"/>
      <c r="AD1500" s="71"/>
      <c r="AE1500" s="69" t="s">
        <v>551</v>
      </c>
    </row>
    <row r="1501" spans="1:31" ht="45" hidden="1">
      <c r="A1501" t="str">
        <f t="shared" si="93"/>
        <v>IGUFUGP052022</v>
      </c>
      <c r="B1501" t="str">
        <f t="shared" si="94"/>
        <v>IGUFUGP052023</v>
      </c>
      <c r="C1501" t="str">
        <f t="shared" si="95"/>
        <v>IGUFUGP052024</v>
      </c>
      <c r="D1501" t="str">
        <f t="shared" si="96"/>
        <v>IGUFUGP052025</v>
      </c>
      <c r="E1501" t="str">
        <f t="shared" si="96"/>
        <v>IGUFUGP052026</v>
      </c>
      <c r="F1501" t="str">
        <f t="shared" si="96"/>
        <v>IGUFUGP052027</v>
      </c>
      <c r="G1501" t="s">
        <v>1982</v>
      </c>
      <c r="H1501" t="s">
        <v>1536</v>
      </c>
      <c r="I1501" s="38" t="str">
        <f>VLOOKUP(J1501,Planilha2!B:C,2,0)</f>
        <v>GP05</v>
      </c>
      <c r="J1501" s="69" t="s">
        <v>577</v>
      </c>
      <c r="K1501" s="69" t="s">
        <v>165</v>
      </c>
      <c r="L1501" s="69"/>
      <c r="M1501" s="78" t="s">
        <v>164</v>
      </c>
      <c r="N1501" s="78" t="s">
        <v>558</v>
      </c>
      <c r="O1501" s="71"/>
      <c r="P1501" s="69" t="s">
        <v>44</v>
      </c>
      <c r="Q1501" s="71"/>
      <c r="R1501" s="71"/>
      <c r="S1501" s="71"/>
      <c r="T1501" s="71"/>
      <c r="U1501" s="71"/>
      <c r="V1501" s="71"/>
      <c r="W1501" s="71"/>
      <c r="X1501" s="71"/>
      <c r="Y1501" s="71"/>
      <c r="Z1501" s="71"/>
      <c r="AA1501" s="69" t="s">
        <v>1542</v>
      </c>
      <c r="AB1501" s="71"/>
      <c r="AC1501" s="71"/>
      <c r="AD1501" s="71"/>
      <c r="AE1501" s="69" t="s">
        <v>551</v>
      </c>
    </row>
    <row r="1502" spans="1:31" ht="45" hidden="1">
      <c r="A1502" t="str">
        <f t="shared" si="93"/>
        <v>IGUFUGP062022</v>
      </c>
      <c r="B1502" t="str">
        <f t="shared" si="94"/>
        <v>IGUFUGP062023</v>
      </c>
      <c r="C1502" t="str">
        <f t="shared" si="95"/>
        <v>IGUFUGP062024</v>
      </c>
      <c r="D1502" t="str">
        <f t="shared" si="96"/>
        <v>IGUFUGP062025</v>
      </c>
      <c r="E1502" t="str">
        <f t="shared" si="96"/>
        <v>IGUFUGP062026</v>
      </c>
      <c r="F1502" t="str">
        <f t="shared" si="96"/>
        <v>IGUFUGP062027</v>
      </c>
      <c r="G1502" t="s">
        <v>1982</v>
      </c>
      <c r="H1502" t="s">
        <v>1536</v>
      </c>
      <c r="I1502" s="38" t="str">
        <f>VLOOKUP(J1502,Planilha2!B:C,2,0)</f>
        <v>GP06</v>
      </c>
      <c r="J1502" s="69" t="s">
        <v>579</v>
      </c>
      <c r="K1502" s="69" t="s">
        <v>165</v>
      </c>
      <c r="L1502" s="69"/>
      <c r="M1502" s="78" t="s">
        <v>164</v>
      </c>
      <c r="N1502" s="78" t="s">
        <v>558</v>
      </c>
      <c r="O1502" s="71"/>
      <c r="P1502" s="69" t="s">
        <v>44</v>
      </c>
      <c r="Q1502" s="71"/>
      <c r="R1502" s="71"/>
      <c r="S1502" s="71"/>
      <c r="T1502" s="71"/>
      <c r="U1502" s="71"/>
      <c r="V1502" s="71"/>
      <c r="W1502" s="71"/>
      <c r="X1502" s="71"/>
      <c r="Y1502" s="71"/>
      <c r="Z1502" s="71"/>
      <c r="AA1502" s="69" t="s">
        <v>555</v>
      </c>
      <c r="AB1502" s="71"/>
      <c r="AC1502" s="71"/>
      <c r="AD1502" s="71"/>
      <c r="AE1502" s="69" t="s">
        <v>551</v>
      </c>
    </row>
    <row r="1503" spans="1:31" ht="45" hidden="1">
      <c r="A1503" t="str">
        <f t="shared" si="93"/>
        <v>IGUFUGP072022</v>
      </c>
      <c r="B1503" t="str">
        <f t="shared" si="94"/>
        <v>IGUFUGP072023</v>
      </c>
      <c r="C1503" t="str">
        <f t="shared" si="95"/>
        <v>IGUFUGP072024</v>
      </c>
      <c r="D1503" t="str">
        <f t="shared" si="96"/>
        <v>IGUFUGP072025</v>
      </c>
      <c r="E1503" t="str">
        <f t="shared" si="96"/>
        <v>IGUFUGP072026</v>
      </c>
      <c r="F1503" t="str">
        <f t="shared" si="96"/>
        <v>IGUFUGP072027</v>
      </c>
      <c r="G1503" t="s">
        <v>1982</v>
      </c>
      <c r="H1503" t="s">
        <v>1536</v>
      </c>
      <c r="I1503" s="38" t="str">
        <f>VLOOKUP(J1503,Planilha2!B:C,2,0)</f>
        <v>GP07</v>
      </c>
      <c r="J1503" s="69" t="s">
        <v>583</v>
      </c>
      <c r="K1503" s="69" t="s">
        <v>165</v>
      </c>
      <c r="L1503" s="69"/>
      <c r="M1503" s="78" t="s">
        <v>164</v>
      </c>
      <c r="N1503" s="78" t="s">
        <v>558</v>
      </c>
      <c r="O1503" s="71"/>
      <c r="P1503" s="69" t="s">
        <v>44</v>
      </c>
      <c r="Q1503" s="71"/>
      <c r="R1503" s="71"/>
      <c r="S1503" s="71"/>
      <c r="T1503" s="71"/>
      <c r="U1503" s="71"/>
      <c r="V1503" s="71"/>
      <c r="W1503" s="71"/>
      <c r="X1503" s="71"/>
      <c r="Y1503" s="71"/>
      <c r="Z1503" s="71"/>
      <c r="AA1503" s="69" t="s">
        <v>555</v>
      </c>
      <c r="AB1503" s="71"/>
      <c r="AC1503" s="71"/>
      <c r="AD1503" s="71"/>
      <c r="AE1503" s="69" t="s">
        <v>551</v>
      </c>
    </row>
    <row r="1504" spans="1:31" ht="45" hidden="1">
      <c r="A1504" t="str">
        <f t="shared" si="93"/>
        <v>IGUFUGP102022</v>
      </c>
      <c r="B1504" t="str">
        <f t="shared" si="94"/>
        <v>IGUFUGP102023</v>
      </c>
      <c r="C1504" t="str">
        <f t="shared" si="95"/>
        <v>IGUFUGP102024</v>
      </c>
      <c r="D1504" t="str">
        <f t="shared" si="96"/>
        <v>IGUFUGP102025</v>
      </c>
      <c r="E1504" t="str">
        <f t="shared" si="96"/>
        <v>IGUFUGP102026</v>
      </c>
      <c r="F1504" t="str">
        <f t="shared" si="96"/>
        <v>IGUFUGP102027</v>
      </c>
      <c r="G1504" t="s">
        <v>1982</v>
      </c>
      <c r="H1504" t="s">
        <v>1536</v>
      </c>
      <c r="I1504" s="38" t="str">
        <f>VLOOKUP(J1504,Planilha2!B:C,2,0)</f>
        <v>GP10</v>
      </c>
      <c r="J1504" s="69" t="s">
        <v>1758</v>
      </c>
      <c r="K1504" s="69" t="s">
        <v>165</v>
      </c>
      <c r="L1504" s="69" t="s">
        <v>1759</v>
      </c>
      <c r="M1504" s="80" t="s">
        <v>139</v>
      </c>
      <c r="N1504" s="78" t="s">
        <v>558</v>
      </c>
      <c r="O1504" s="71"/>
      <c r="P1504" s="69" t="s">
        <v>1760</v>
      </c>
      <c r="Q1504" s="71"/>
      <c r="R1504" s="71"/>
      <c r="S1504" s="71"/>
      <c r="T1504" s="71"/>
      <c r="U1504" s="71"/>
      <c r="V1504" s="71"/>
      <c r="W1504" s="71"/>
      <c r="X1504" s="71"/>
      <c r="Y1504" s="71"/>
      <c r="Z1504" s="71"/>
      <c r="AA1504" s="80" t="s">
        <v>570</v>
      </c>
      <c r="AB1504" s="71"/>
      <c r="AC1504" s="71"/>
      <c r="AD1504" s="71"/>
      <c r="AE1504" s="69" t="s">
        <v>551</v>
      </c>
    </row>
    <row r="1505" spans="1:31" ht="60" hidden="1">
      <c r="A1505" t="str">
        <f t="shared" si="93"/>
        <v>IGUFUI012022</v>
      </c>
      <c r="B1505" t="str">
        <f t="shared" si="94"/>
        <v>IGUFUI012023</v>
      </c>
      <c r="C1505" t="str">
        <f t="shared" si="95"/>
        <v>IGUFUI012024</v>
      </c>
      <c r="D1505" t="str">
        <f t="shared" si="96"/>
        <v>IGUFUI012025</v>
      </c>
      <c r="E1505" t="str">
        <f t="shared" si="96"/>
        <v>IGUFUI012026</v>
      </c>
      <c r="F1505" t="str">
        <f t="shared" si="96"/>
        <v>IGUFUI012027</v>
      </c>
      <c r="G1505" t="s">
        <v>1982</v>
      </c>
      <c r="H1505" t="s">
        <v>1545</v>
      </c>
      <c r="I1505" s="38" t="str">
        <f>VLOOKUP(J1505,Planilha2!B:C,2,0)</f>
        <v>I01</v>
      </c>
      <c r="J1505" s="87" t="s">
        <v>923</v>
      </c>
      <c r="K1505" s="87" t="s">
        <v>145</v>
      </c>
      <c r="L1505" s="87" t="s">
        <v>924</v>
      </c>
      <c r="M1505" s="87" t="s">
        <v>1761</v>
      </c>
      <c r="N1505" s="92" t="s">
        <v>164</v>
      </c>
      <c r="O1505" s="71" t="s">
        <v>1546</v>
      </c>
      <c r="P1505" s="69" t="s">
        <v>749</v>
      </c>
      <c r="Q1505" s="71">
        <v>1</v>
      </c>
      <c r="R1505" s="71">
        <v>5</v>
      </c>
      <c r="S1505" s="71">
        <v>10</v>
      </c>
      <c r="T1505" s="71">
        <v>10</v>
      </c>
      <c r="U1505" s="71">
        <v>10</v>
      </c>
      <c r="V1505" s="71">
        <v>10</v>
      </c>
      <c r="W1505" s="71">
        <v>10</v>
      </c>
      <c r="X1505" s="71" t="s">
        <v>142</v>
      </c>
      <c r="Y1505" s="71" t="s">
        <v>172</v>
      </c>
      <c r="Z1505" s="71" t="s">
        <v>1983</v>
      </c>
      <c r="AA1505" s="80" t="s">
        <v>1547</v>
      </c>
      <c r="AB1505" s="71" t="s">
        <v>144</v>
      </c>
      <c r="AC1505" s="71"/>
      <c r="AD1505" s="71" t="s">
        <v>1989</v>
      </c>
      <c r="AE1505" s="69" t="s">
        <v>922</v>
      </c>
    </row>
    <row r="1506" spans="1:31" ht="60" hidden="1">
      <c r="A1506" t="str">
        <f t="shared" si="93"/>
        <v>IGUFUI022022</v>
      </c>
      <c r="B1506" t="str">
        <f t="shared" si="94"/>
        <v>IGUFUI022023</v>
      </c>
      <c r="C1506" t="str">
        <f t="shared" si="95"/>
        <v>IGUFUI022024</v>
      </c>
      <c r="D1506" t="str">
        <f t="shared" si="96"/>
        <v>IGUFUI022025</v>
      </c>
      <c r="E1506" t="str">
        <f t="shared" si="96"/>
        <v>IGUFUI022026</v>
      </c>
      <c r="F1506" t="str">
        <f t="shared" si="96"/>
        <v>IGUFUI022027</v>
      </c>
      <c r="G1506" t="s">
        <v>1982</v>
      </c>
      <c r="H1506" t="s">
        <v>1545</v>
      </c>
      <c r="I1506" s="38" t="str">
        <f>VLOOKUP(J1506,Planilha2!B:C,2,0)</f>
        <v>I02</v>
      </c>
      <c r="J1506" s="87" t="s">
        <v>931</v>
      </c>
      <c r="K1506" s="87" t="s">
        <v>145</v>
      </c>
      <c r="L1506" s="87" t="s">
        <v>932</v>
      </c>
      <c r="M1506" s="87" t="s">
        <v>1761</v>
      </c>
      <c r="N1506" s="92" t="s">
        <v>164</v>
      </c>
      <c r="O1506" s="71" t="s">
        <v>1548</v>
      </c>
      <c r="P1506" s="69" t="s">
        <v>749</v>
      </c>
      <c r="Q1506" s="71">
        <v>1</v>
      </c>
      <c r="R1506" s="71">
        <v>5</v>
      </c>
      <c r="S1506" s="71">
        <v>10</v>
      </c>
      <c r="T1506" s="71">
        <v>10</v>
      </c>
      <c r="U1506" s="71">
        <v>10</v>
      </c>
      <c r="V1506" s="71">
        <v>10</v>
      </c>
      <c r="W1506" s="71">
        <v>10</v>
      </c>
      <c r="X1506" s="71" t="s">
        <v>142</v>
      </c>
      <c r="Y1506" s="71" t="s">
        <v>172</v>
      </c>
      <c r="Z1506" s="71" t="s">
        <v>1983</v>
      </c>
      <c r="AA1506" s="80" t="s">
        <v>1547</v>
      </c>
      <c r="AB1506" s="71" t="s">
        <v>144</v>
      </c>
      <c r="AC1506" s="71"/>
      <c r="AD1506" s="71" t="s">
        <v>1989</v>
      </c>
      <c r="AE1506" s="69" t="s">
        <v>922</v>
      </c>
    </row>
    <row r="1507" spans="1:31" ht="60" hidden="1">
      <c r="A1507" t="str">
        <f t="shared" si="93"/>
        <v>IGUFUI052022</v>
      </c>
      <c r="B1507" t="str">
        <f t="shared" si="94"/>
        <v>IGUFUI052023</v>
      </c>
      <c r="C1507" t="str">
        <f t="shared" si="95"/>
        <v>IGUFUI052024</v>
      </c>
      <c r="D1507" t="str">
        <f t="shared" si="96"/>
        <v>IGUFUI052025</v>
      </c>
      <c r="E1507" t="str">
        <f t="shared" si="96"/>
        <v>IGUFUI052026</v>
      </c>
      <c r="F1507" t="str">
        <f t="shared" si="96"/>
        <v>IGUFUI052027</v>
      </c>
      <c r="G1507" t="s">
        <v>1982</v>
      </c>
      <c r="H1507" t="s">
        <v>1545</v>
      </c>
      <c r="I1507" s="38" t="str">
        <f>VLOOKUP(J1507,Planilha2!B:C,2,0)</f>
        <v>I05</v>
      </c>
      <c r="J1507" s="87" t="s">
        <v>948</v>
      </c>
      <c r="K1507" s="87" t="s">
        <v>145</v>
      </c>
      <c r="L1507" s="87" t="s">
        <v>949</v>
      </c>
      <c r="M1507" s="87" t="s">
        <v>1761</v>
      </c>
      <c r="N1507" s="92" t="s">
        <v>164</v>
      </c>
      <c r="O1507" s="71" t="s">
        <v>1594</v>
      </c>
      <c r="P1507" s="69" t="s">
        <v>749</v>
      </c>
      <c r="Q1507" s="71">
        <v>0</v>
      </c>
      <c r="R1507" s="71">
        <v>5</v>
      </c>
      <c r="S1507" s="71">
        <v>10</v>
      </c>
      <c r="T1507" s="71">
        <v>10</v>
      </c>
      <c r="U1507" s="71">
        <v>10</v>
      </c>
      <c r="V1507" s="71">
        <v>10</v>
      </c>
      <c r="W1507" s="71">
        <v>10</v>
      </c>
      <c r="X1507" s="71" t="s">
        <v>142</v>
      </c>
      <c r="Y1507" s="71" t="s">
        <v>172</v>
      </c>
      <c r="Z1507" s="71" t="s">
        <v>1983</v>
      </c>
      <c r="AA1507" s="80" t="s">
        <v>1547</v>
      </c>
      <c r="AB1507" s="71" t="s">
        <v>144</v>
      </c>
      <c r="AC1507" s="71"/>
      <c r="AD1507" s="71" t="s">
        <v>1989</v>
      </c>
      <c r="AE1507" s="69" t="s">
        <v>922</v>
      </c>
    </row>
    <row r="1508" spans="1:31" ht="60" hidden="1">
      <c r="A1508" t="str">
        <f t="shared" si="93"/>
        <v>IGUFUI062022</v>
      </c>
      <c r="B1508" t="str">
        <f t="shared" si="94"/>
        <v>IGUFUI062023</v>
      </c>
      <c r="C1508" t="str">
        <f t="shared" si="95"/>
        <v>IGUFUI062024</v>
      </c>
      <c r="D1508" t="str">
        <f t="shared" si="96"/>
        <v>IGUFUI062025</v>
      </c>
      <c r="E1508" t="str">
        <f t="shared" si="96"/>
        <v>IGUFUI062026</v>
      </c>
      <c r="F1508" t="str">
        <f t="shared" si="96"/>
        <v>IGUFUI062027</v>
      </c>
      <c r="G1508" t="s">
        <v>1982</v>
      </c>
      <c r="H1508" t="s">
        <v>1545</v>
      </c>
      <c r="I1508" s="38" t="str">
        <f>VLOOKUP(J1508,Planilha2!B:C,2,0)</f>
        <v>I06</v>
      </c>
      <c r="J1508" s="87" t="s">
        <v>954</v>
      </c>
      <c r="K1508" s="87" t="s">
        <v>145</v>
      </c>
      <c r="L1508" s="87" t="s">
        <v>955</v>
      </c>
      <c r="M1508" s="87" t="s">
        <v>1761</v>
      </c>
      <c r="N1508" s="92" t="s">
        <v>164</v>
      </c>
      <c r="O1508" s="71" t="s">
        <v>1550</v>
      </c>
      <c r="P1508" s="69" t="s">
        <v>749</v>
      </c>
      <c r="Q1508" s="71">
        <v>1</v>
      </c>
      <c r="R1508" s="71">
        <v>5</v>
      </c>
      <c r="S1508" s="71">
        <v>10</v>
      </c>
      <c r="T1508" s="71">
        <v>10</v>
      </c>
      <c r="U1508" s="71">
        <v>10</v>
      </c>
      <c r="V1508" s="71">
        <v>10</v>
      </c>
      <c r="W1508" s="71">
        <v>10</v>
      </c>
      <c r="X1508" s="71" t="s">
        <v>142</v>
      </c>
      <c r="Y1508" s="71" t="s">
        <v>172</v>
      </c>
      <c r="Z1508" s="71" t="s">
        <v>1983</v>
      </c>
      <c r="AA1508" s="80" t="s">
        <v>1547</v>
      </c>
      <c r="AB1508" s="71" t="s">
        <v>144</v>
      </c>
      <c r="AC1508" s="71"/>
      <c r="AD1508" s="71" t="s">
        <v>1989</v>
      </c>
      <c r="AE1508" s="69" t="s">
        <v>922</v>
      </c>
    </row>
    <row r="1509" spans="1:31" ht="60" hidden="1">
      <c r="A1509" t="str">
        <f t="shared" si="93"/>
        <v>IGUFUI072022</v>
      </c>
      <c r="B1509" t="str">
        <f t="shared" si="94"/>
        <v>IGUFUI072023</v>
      </c>
      <c r="C1509" t="str">
        <f t="shared" si="95"/>
        <v>IGUFUI072024</v>
      </c>
      <c r="D1509" t="str">
        <f t="shared" si="96"/>
        <v>IGUFUI072025</v>
      </c>
      <c r="E1509" t="str">
        <f t="shared" si="96"/>
        <v>IGUFUI072026</v>
      </c>
      <c r="F1509" t="str">
        <f t="shared" si="96"/>
        <v>IGUFUI072027</v>
      </c>
      <c r="G1509" t="s">
        <v>1982</v>
      </c>
      <c r="H1509" t="s">
        <v>1545</v>
      </c>
      <c r="I1509" s="38" t="str">
        <f>VLOOKUP(J1509,Planilha2!B:C,2,0)</f>
        <v>I07</v>
      </c>
      <c r="J1509" s="87" t="s">
        <v>958</v>
      </c>
      <c r="K1509" s="87" t="s">
        <v>145</v>
      </c>
      <c r="L1509" s="87" t="s">
        <v>959</v>
      </c>
      <c r="M1509" s="87" t="s">
        <v>1761</v>
      </c>
      <c r="N1509" s="92" t="s">
        <v>164</v>
      </c>
      <c r="O1509" s="71" t="s">
        <v>1552</v>
      </c>
      <c r="P1509" s="69" t="s">
        <v>749</v>
      </c>
      <c r="Q1509" s="71">
        <v>1</v>
      </c>
      <c r="R1509" s="71">
        <v>5</v>
      </c>
      <c r="S1509" s="71">
        <v>10</v>
      </c>
      <c r="T1509" s="71">
        <v>10</v>
      </c>
      <c r="U1509" s="71">
        <v>10</v>
      </c>
      <c r="V1509" s="71">
        <v>10</v>
      </c>
      <c r="W1509" s="71">
        <v>10</v>
      </c>
      <c r="X1509" s="71" t="s">
        <v>142</v>
      </c>
      <c r="Y1509" s="71" t="s">
        <v>172</v>
      </c>
      <c r="Z1509" s="71" t="s">
        <v>1983</v>
      </c>
      <c r="AA1509" s="80" t="s">
        <v>1547</v>
      </c>
      <c r="AB1509" s="71" t="s">
        <v>144</v>
      </c>
      <c r="AC1509" s="71"/>
      <c r="AD1509" s="71" t="s">
        <v>1989</v>
      </c>
      <c r="AE1509" s="69" t="s">
        <v>922</v>
      </c>
    </row>
    <row r="1510" spans="1:31" ht="60" hidden="1">
      <c r="A1510" t="str">
        <f t="shared" si="93"/>
        <v>IGUFUI082022</v>
      </c>
      <c r="B1510" t="str">
        <f t="shared" si="94"/>
        <v>IGUFUI082023</v>
      </c>
      <c r="C1510" t="str">
        <f t="shared" si="95"/>
        <v>IGUFUI082024</v>
      </c>
      <c r="D1510" t="str">
        <f t="shared" si="96"/>
        <v>IGUFUI082025</v>
      </c>
      <c r="E1510" t="str">
        <f t="shared" si="96"/>
        <v>IGUFUI082026</v>
      </c>
      <c r="F1510" t="str">
        <f t="shared" si="96"/>
        <v>IGUFUI082027</v>
      </c>
      <c r="G1510" t="s">
        <v>1982</v>
      </c>
      <c r="H1510" t="s">
        <v>1545</v>
      </c>
      <c r="I1510" s="38" t="str">
        <f>VLOOKUP(J1510,Planilha2!B:C,2,0)</f>
        <v>I08</v>
      </c>
      <c r="J1510" s="87" t="s">
        <v>964</v>
      </c>
      <c r="K1510" s="87" t="s">
        <v>145</v>
      </c>
      <c r="L1510" s="87" t="s">
        <v>965</v>
      </c>
      <c r="M1510" s="87" t="s">
        <v>1761</v>
      </c>
      <c r="N1510" s="92" t="s">
        <v>164</v>
      </c>
      <c r="O1510" s="71" t="s">
        <v>1553</v>
      </c>
      <c r="P1510" s="69" t="s">
        <v>749</v>
      </c>
      <c r="Q1510" s="71">
        <v>1</v>
      </c>
      <c r="R1510" s="71">
        <v>5</v>
      </c>
      <c r="S1510" s="71">
        <v>10</v>
      </c>
      <c r="T1510" s="71">
        <v>10</v>
      </c>
      <c r="U1510" s="71">
        <v>10</v>
      </c>
      <c r="V1510" s="71">
        <v>10</v>
      </c>
      <c r="W1510" s="71">
        <v>10</v>
      </c>
      <c r="X1510" s="71" t="s">
        <v>142</v>
      </c>
      <c r="Y1510" s="71" t="s">
        <v>172</v>
      </c>
      <c r="Z1510" s="71" t="s">
        <v>1983</v>
      </c>
      <c r="AA1510" s="80" t="s">
        <v>1547</v>
      </c>
      <c r="AB1510" s="71" t="s">
        <v>144</v>
      </c>
      <c r="AC1510" s="71"/>
      <c r="AD1510" s="71" t="s">
        <v>1989</v>
      </c>
      <c r="AE1510" s="69" t="s">
        <v>922</v>
      </c>
    </row>
    <row r="1511" spans="1:31" ht="60" hidden="1">
      <c r="A1511" t="str">
        <f t="shared" si="93"/>
        <v>IGUFUI122022</v>
      </c>
      <c r="B1511" t="str">
        <f t="shared" si="94"/>
        <v>IGUFUI122023</v>
      </c>
      <c r="C1511" t="str">
        <f t="shared" si="95"/>
        <v>IGUFUI122024</v>
      </c>
      <c r="D1511" t="str">
        <f t="shared" si="96"/>
        <v>IGUFUI122025</v>
      </c>
      <c r="E1511" t="str">
        <f t="shared" si="96"/>
        <v>IGUFUI122026</v>
      </c>
      <c r="F1511" t="str">
        <f t="shared" si="96"/>
        <v>IGUFUI122027</v>
      </c>
      <c r="G1511" t="s">
        <v>1982</v>
      </c>
      <c r="H1511" t="s">
        <v>1545</v>
      </c>
      <c r="I1511" s="38" t="str">
        <f>VLOOKUP(J1511,Planilha2!B:C,2,0)</f>
        <v>I12</v>
      </c>
      <c r="J1511" s="87" t="s">
        <v>980</v>
      </c>
      <c r="K1511" s="87" t="s">
        <v>145</v>
      </c>
      <c r="L1511" s="87" t="s">
        <v>1554</v>
      </c>
      <c r="M1511" s="87" t="s">
        <v>1764</v>
      </c>
      <c r="N1511" s="92" t="s">
        <v>164</v>
      </c>
      <c r="O1511" s="71" t="s">
        <v>1595</v>
      </c>
      <c r="P1511" s="69" t="s">
        <v>44</v>
      </c>
      <c r="Q1511" s="71">
        <v>8</v>
      </c>
      <c r="R1511" s="71">
        <v>10</v>
      </c>
      <c r="S1511" s="71">
        <v>15</v>
      </c>
      <c r="T1511" s="71">
        <v>20</v>
      </c>
      <c r="U1511" s="71">
        <v>25</v>
      </c>
      <c r="V1511" s="71">
        <v>30</v>
      </c>
      <c r="W1511" s="71">
        <v>35</v>
      </c>
      <c r="X1511" s="71" t="s">
        <v>142</v>
      </c>
      <c r="Y1511" s="71" t="s">
        <v>172</v>
      </c>
      <c r="Z1511" s="71" t="s">
        <v>1983</v>
      </c>
      <c r="AA1511" s="80" t="s">
        <v>1547</v>
      </c>
      <c r="AB1511" s="71" t="s">
        <v>144</v>
      </c>
      <c r="AC1511" s="71"/>
      <c r="AD1511" s="71" t="s">
        <v>1989</v>
      </c>
      <c r="AE1511" s="69" t="s">
        <v>922</v>
      </c>
    </row>
    <row r="1512" spans="1:31" ht="60" hidden="1">
      <c r="A1512" t="str">
        <f t="shared" si="93"/>
        <v>IGUFUI132022</v>
      </c>
      <c r="B1512" t="str">
        <f t="shared" si="94"/>
        <v>IGUFUI132023</v>
      </c>
      <c r="C1512" t="str">
        <f t="shared" si="95"/>
        <v>IGUFUI132024</v>
      </c>
      <c r="D1512" t="str">
        <f t="shared" si="96"/>
        <v>IGUFUI132025</v>
      </c>
      <c r="E1512" t="str">
        <f t="shared" si="96"/>
        <v>IGUFUI132026</v>
      </c>
      <c r="F1512" t="str">
        <f t="shared" si="96"/>
        <v>IGUFUI132027</v>
      </c>
      <c r="G1512" t="s">
        <v>1982</v>
      </c>
      <c r="H1512" t="s">
        <v>1545</v>
      </c>
      <c r="I1512" s="38" t="str">
        <f>VLOOKUP(J1512,Planilha2!B:C,2,0)</f>
        <v>I13</v>
      </c>
      <c r="J1512" s="87" t="s">
        <v>985</v>
      </c>
      <c r="K1512" s="87" t="s">
        <v>145</v>
      </c>
      <c r="L1512" s="87" t="s">
        <v>986</v>
      </c>
      <c r="M1512" s="87" t="s">
        <v>1761</v>
      </c>
      <c r="N1512" s="87" t="s">
        <v>1021</v>
      </c>
      <c r="O1512" s="71" t="s">
        <v>1555</v>
      </c>
      <c r="P1512" s="69" t="s">
        <v>44</v>
      </c>
      <c r="Q1512" s="71">
        <v>80</v>
      </c>
      <c r="R1512" s="71">
        <v>100</v>
      </c>
      <c r="S1512" s="71">
        <v>100</v>
      </c>
      <c r="T1512" s="71">
        <v>100</v>
      </c>
      <c r="U1512" s="71">
        <v>100</v>
      </c>
      <c r="V1512" s="71">
        <v>100</v>
      </c>
      <c r="W1512" s="71">
        <v>100</v>
      </c>
      <c r="X1512" s="71" t="s">
        <v>142</v>
      </c>
      <c r="Y1512" s="71" t="s">
        <v>172</v>
      </c>
      <c r="Z1512" s="71" t="s">
        <v>1983</v>
      </c>
      <c r="AA1512" s="80" t="s">
        <v>1547</v>
      </c>
      <c r="AB1512" s="71" t="s">
        <v>144</v>
      </c>
      <c r="AC1512" s="71"/>
      <c r="AD1512" s="71" t="s">
        <v>1989</v>
      </c>
      <c r="AE1512" s="69" t="s">
        <v>922</v>
      </c>
    </row>
    <row r="1513" spans="1:31" ht="45" hidden="1">
      <c r="A1513" t="str">
        <f t="shared" si="93"/>
        <v>ILEELG072022</v>
      </c>
      <c r="B1513" t="str">
        <f t="shared" si="94"/>
        <v>ILEELG072023</v>
      </c>
      <c r="C1513" t="str">
        <f t="shared" si="95"/>
        <v>ILEELG072024</v>
      </c>
      <c r="D1513" t="str">
        <f t="shared" si="96"/>
        <v>ILEELG072025</v>
      </c>
      <c r="E1513" t="str">
        <f t="shared" si="96"/>
        <v>ILEELG072026</v>
      </c>
      <c r="F1513" t="str">
        <f t="shared" si="96"/>
        <v>ILEELG072027</v>
      </c>
      <c r="G1513" t="s">
        <v>1990</v>
      </c>
      <c r="H1513" t="s">
        <v>1429</v>
      </c>
      <c r="I1513" s="38" t="str">
        <f>VLOOKUP(J1513,Planilha2!B:C,2,0)</f>
        <v>G07</v>
      </c>
      <c r="J1513" s="80" t="s">
        <v>1430</v>
      </c>
      <c r="K1513" s="80" t="s">
        <v>145</v>
      </c>
      <c r="L1513" s="80" t="s">
        <v>63</v>
      </c>
      <c r="M1513" s="80" t="s">
        <v>715</v>
      </c>
      <c r="N1513" s="80" t="s">
        <v>1431</v>
      </c>
      <c r="O1513" s="71" t="s">
        <v>1432</v>
      </c>
      <c r="P1513" s="69" t="s">
        <v>44</v>
      </c>
      <c r="Q1513" s="71">
        <v>21</v>
      </c>
      <c r="R1513" s="71">
        <v>30</v>
      </c>
      <c r="S1513" s="71">
        <v>40</v>
      </c>
      <c r="T1513" s="71">
        <v>45</v>
      </c>
      <c r="U1513" s="71">
        <v>50</v>
      </c>
      <c r="V1513" s="71">
        <v>55</v>
      </c>
      <c r="W1513" s="71">
        <v>55</v>
      </c>
      <c r="X1513" s="71" t="s">
        <v>171</v>
      </c>
      <c r="Y1513" s="71" t="s">
        <v>172</v>
      </c>
      <c r="Z1513" s="71"/>
      <c r="AA1513" s="83" t="s">
        <v>382</v>
      </c>
      <c r="AB1513" s="71" t="s">
        <v>144</v>
      </c>
      <c r="AC1513" s="71"/>
      <c r="AD1513" s="71" t="s">
        <v>1990</v>
      </c>
      <c r="AE1513" s="69" t="s">
        <v>40</v>
      </c>
    </row>
    <row r="1514" spans="1:31" ht="60" hidden="1">
      <c r="A1514" t="str">
        <f t="shared" si="93"/>
        <v>ILEELG012022</v>
      </c>
      <c r="B1514" t="str">
        <f t="shared" si="94"/>
        <v>ILEELG012023</v>
      </c>
      <c r="C1514" t="str">
        <f t="shared" si="95"/>
        <v>ILEELG012024</v>
      </c>
      <c r="D1514" t="str">
        <f t="shared" si="96"/>
        <v>ILEELG012025</v>
      </c>
      <c r="E1514" t="str">
        <f t="shared" si="96"/>
        <v>ILEELG012026</v>
      </c>
      <c r="F1514" t="str">
        <f t="shared" si="96"/>
        <v>ILEELG012027</v>
      </c>
      <c r="G1514" t="s">
        <v>1990</v>
      </c>
      <c r="H1514" t="s">
        <v>1429</v>
      </c>
      <c r="I1514" s="38" t="str">
        <f>VLOOKUP(J1514,Planilha2!B:C,2,0)</f>
        <v>G01</v>
      </c>
      <c r="J1514" s="80" t="s">
        <v>41</v>
      </c>
      <c r="K1514" s="80" t="s">
        <v>145</v>
      </c>
      <c r="L1514" s="80" t="s">
        <v>1598</v>
      </c>
      <c r="M1514" s="80" t="s">
        <v>715</v>
      </c>
      <c r="N1514" s="80" t="s">
        <v>1431</v>
      </c>
      <c r="O1514" s="71" t="s">
        <v>1432</v>
      </c>
      <c r="P1514" s="69" t="s">
        <v>44</v>
      </c>
      <c r="Q1514" s="71">
        <v>39.25</v>
      </c>
      <c r="R1514" s="71">
        <v>40</v>
      </c>
      <c r="S1514" s="71">
        <v>42</v>
      </c>
      <c r="T1514" s="71">
        <v>45</v>
      </c>
      <c r="U1514" s="71">
        <v>45</v>
      </c>
      <c r="V1514" s="71">
        <v>50</v>
      </c>
      <c r="W1514" s="71">
        <v>55</v>
      </c>
      <c r="X1514" s="71" t="s">
        <v>171</v>
      </c>
      <c r="Y1514" s="71" t="s">
        <v>172</v>
      </c>
      <c r="Z1514" s="71"/>
      <c r="AA1514" s="83" t="s">
        <v>382</v>
      </c>
      <c r="AB1514" s="71" t="s">
        <v>144</v>
      </c>
      <c r="AC1514" s="71"/>
      <c r="AD1514" s="71" t="s">
        <v>1990</v>
      </c>
      <c r="AE1514" s="69" t="s">
        <v>40</v>
      </c>
    </row>
    <row r="1515" spans="1:31" ht="45" hidden="1">
      <c r="A1515" t="str">
        <f t="shared" si="93"/>
        <v>ILEELG022022</v>
      </c>
      <c r="B1515" t="str">
        <f t="shared" si="94"/>
        <v>ILEELG022023</v>
      </c>
      <c r="C1515" t="str">
        <f t="shared" si="95"/>
        <v>ILEELG022024</v>
      </c>
      <c r="D1515" t="str">
        <f t="shared" si="96"/>
        <v>ILEELG022025</v>
      </c>
      <c r="E1515" t="str">
        <f t="shared" si="96"/>
        <v>ILEELG022026</v>
      </c>
      <c r="F1515" t="str">
        <f t="shared" si="96"/>
        <v>ILEELG022027</v>
      </c>
      <c r="G1515" t="s">
        <v>1990</v>
      </c>
      <c r="H1515" t="s">
        <v>1429</v>
      </c>
      <c r="I1515" s="38" t="str">
        <f>VLOOKUP(J1515,Planilha2!B:C,2,0)</f>
        <v>G02</v>
      </c>
      <c r="J1515" s="80" t="s">
        <v>1600</v>
      </c>
      <c r="K1515" s="80" t="s">
        <v>145</v>
      </c>
      <c r="L1515" s="80"/>
      <c r="M1515" s="80" t="s">
        <v>717</v>
      </c>
      <c r="N1515" s="80" t="s">
        <v>1431</v>
      </c>
      <c r="O1515" s="71" t="s">
        <v>1561</v>
      </c>
      <c r="P1515" s="69" t="s">
        <v>44</v>
      </c>
      <c r="Q1515" s="71">
        <v>17.22</v>
      </c>
      <c r="R1515" s="71">
        <v>16</v>
      </c>
      <c r="S1515" s="71">
        <v>15.5</v>
      </c>
      <c r="T1515" s="71">
        <v>15.5</v>
      </c>
      <c r="U1515" s="71">
        <v>16</v>
      </c>
      <c r="V1515" s="71">
        <v>16</v>
      </c>
      <c r="W1515" s="71">
        <v>15</v>
      </c>
      <c r="X1515" s="71" t="s">
        <v>142</v>
      </c>
      <c r="Y1515" s="71" t="s">
        <v>172</v>
      </c>
      <c r="Z1515" s="71"/>
      <c r="AA1515" s="83" t="s">
        <v>382</v>
      </c>
      <c r="AB1515" s="71" t="s">
        <v>144</v>
      </c>
      <c r="AC1515" s="71"/>
      <c r="AD1515" s="71" t="s">
        <v>1990</v>
      </c>
      <c r="AE1515" s="69" t="s">
        <v>40</v>
      </c>
    </row>
    <row r="1516" spans="1:31" ht="45" hidden="1">
      <c r="A1516" t="str">
        <f t="shared" si="93"/>
        <v>ILEELG032022</v>
      </c>
      <c r="B1516" t="str">
        <f t="shared" si="94"/>
        <v>ILEELG032023</v>
      </c>
      <c r="C1516" t="str">
        <f t="shared" si="95"/>
        <v>ILEELG032024</v>
      </c>
      <c r="D1516" t="str">
        <f t="shared" si="96"/>
        <v>ILEELG032025</v>
      </c>
      <c r="E1516" t="str">
        <f t="shared" si="96"/>
        <v>ILEELG032026</v>
      </c>
      <c r="F1516" t="str">
        <f t="shared" si="96"/>
        <v>ILEELG032027</v>
      </c>
      <c r="G1516" t="s">
        <v>1990</v>
      </c>
      <c r="H1516" t="s">
        <v>1429</v>
      </c>
      <c r="I1516" s="38" t="str">
        <f>VLOOKUP(J1516,Planilha2!B:C,2,0)</f>
        <v>G03</v>
      </c>
      <c r="J1516" s="80" t="s">
        <v>1602</v>
      </c>
      <c r="K1516" s="80" t="s">
        <v>165</v>
      </c>
      <c r="L1516" s="84" t="s">
        <v>1439</v>
      </c>
      <c r="M1516" s="80" t="s">
        <v>717</v>
      </c>
      <c r="N1516" s="80" t="s">
        <v>1431</v>
      </c>
      <c r="O1516" s="71" t="s">
        <v>1563</v>
      </c>
      <c r="P1516" s="69" t="s">
        <v>44</v>
      </c>
      <c r="Q1516" s="71">
        <v>18.690000000000001</v>
      </c>
      <c r="R1516" s="71">
        <v>17.59</v>
      </c>
      <c r="S1516" s="71">
        <v>16.5</v>
      </c>
      <c r="T1516" s="71">
        <v>16</v>
      </c>
      <c r="U1516" s="71">
        <v>15.5</v>
      </c>
      <c r="V1516" s="71">
        <v>14.5</v>
      </c>
      <c r="W1516" s="71">
        <v>14</v>
      </c>
      <c r="X1516" s="71" t="s">
        <v>142</v>
      </c>
      <c r="Y1516" s="71" t="s">
        <v>172</v>
      </c>
      <c r="Z1516" s="71"/>
      <c r="AA1516" s="83" t="s">
        <v>382</v>
      </c>
      <c r="AB1516" s="71" t="s">
        <v>144</v>
      </c>
      <c r="AC1516" s="71"/>
      <c r="AD1516" s="71" t="s">
        <v>1990</v>
      </c>
      <c r="AE1516" s="69" t="s">
        <v>40</v>
      </c>
    </row>
    <row r="1517" spans="1:31" ht="45" hidden="1">
      <c r="A1517" t="str">
        <f t="shared" si="93"/>
        <v>ILEELG042022</v>
      </c>
      <c r="B1517" t="str">
        <f t="shared" si="94"/>
        <v>ILEELG042023</v>
      </c>
      <c r="C1517" t="str">
        <f t="shared" si="95"/>
        <v>ILEELG042024</v>
      </c>
      <c r="D1517" t="str">
        <f t="shared" si="96"/>
        <v>ILEELG042025</v>
      </c>
      <c r="E1517" t="str">
        <f t="shared" si="96"/>
        <v>ILEELG042026</v>
      </c>
      <c r="F1517" t="str">
        <f t="shared" si="96"/>
        <v>ILEELG042027</v>
      </c>
      <c r="G1517" t="s">
        <v>1990</v>
      </c>
      <c r="H1517" t="s">
        <v>1429</v>
      </c>
      <c r="I1517" s="38" t="str">
        <f>VLOOKUP(J1517,Planilha2!B:C,2,0)</f>
        <v>G04</v>
      </c>
      <c r="J1517" s="80" t="s">
        <v>1603</v>
      </c>
      <c r="K1517" s="80" t="s">
        <v>145</v>
      </c>
      <c r="L1517" s="80"/>
      <c r="M1517" s="80" t="s">
        <v>717</v>
      </c>
      <c r="N1517" s="80" t="s">
        <v>1431</v>
      </c>
      <c r="O1517" s="71" t="s">
        <v>1566</v>
      </c>
      <c r="P1517" s="69" t="s">
        <v>44</v>
      </c>
      <c r="Q1517" s="71">
        <v>68.42</v>
      </c>
      <c r="R1517" s="71">
        <v>63</v>
      </c>
      <c r="S1517" s="71">
        <v>57.58</v>
      </c>
      <c r="T1517" s="71">
        <v>52.16</v>
      </c>
      <c r="U1517" s="71">
        <v>46.74</v>
      </c>
      <c r="V1517" s="71">
        <v>41.32</v>
      </c>
      <c r="W1517" s="71">
        <v>35.9</v>
      </c>
      <c r="X1517" s="71" t="s">
        <v>142</v>
      </c>
      <c r="Y1517" s="71" t="s">
        <v>172</v>
      </c>
      <c r="Z1517" s="71"/>
      <c r="AA1517" s="83" t="s">
        <v>382</v>
      </c>
      <c r="AB1517" s="71" t="s">
        <v>144</v>
      </c>
      <c r="AC1517" s="71"/>
      <c r="AD1517" s="71" t="s">
        <v>1990</v>
      </c>
      <c r="AE1517" s="69" t="s">
        <v>40</v>
      </c>
    </row>
    <row r="1518" spans="1:31" ht="45" hidden="1">
      <c r="A1518" t="str">
        <f t="shared" si="93"/>
        <v>ILEELG052022</v>
      </c>
      <c r="B1518" t="str">
        <f t="shared" si="94"/>
        <v>ILEELG052023</v>
      </c>
      <c r="C1518" t="str">
        <f t="shared" si="95"/>
        <v>ILEELG052024</v>
      </c>
      <c r="D1518" t="str">
        <f t="shared" si="96"/>
        <v>ILEELG052025</v>
      </c>
      <c r="E1518" t="str">
        <f t="shared" si="96"/>
        <v>ILEELG052026</v>
      </c>
      <c r="F1518" t="str">
        <f t="shared" si="96"/>
        <v>ILEELG052027</v>
      </c>
      <c r="G1518" t="s">
        <v>1990</v>
      </c>
      <c r="H1518" t="s">
        <v>1429</v>
      </c>
      <c r="I1518" s="38" t="str">
        <f>VLOOKUP(J1518,Planilha2!B:C,2,0)</f>
        <v>G05</v>
      </c>
      <c r="J1518" s="80" t="s">
        <v>1605</v>
      </c>
      <c r="K1518" s="80" t="s">
        <v>165</v>
      </c>
      <c r="L1518" s="84" t="s">
        <v>1439</v>
      </c>
      <c r="M1518" s="80" t="s">
        <v>717</v>
      </c>
      <c r="N1518" s="80" t="s">
        <v>1431</v>
      </c>
      <c r="O1518" s="71" t="s">
        <v>1447</v>
      </c>
      <c r="P1518" s="69" t="s">
        <v>44</v>
      </c>
      <c r="Q1518" s="71">
        <v>79.5</v>
      </c>
      <c r="R1518" s="71">
        <v>76</v>
      </c>
      <c r="S1518" s="71">
        <v>70</v>
      </c>
      <c r="T1518" s="71">
        <v>65</v>
      </c>
      <c r="U1518" s="71">
        <v>65</v>
      </c>
      <c r="V1518" s="71">
        <v>55</v>
      </c>
      <c r="W1518" s="71">
        <v>50</v>
      </c>
      <c r="X1518" s="71" t="s">
        <v>142</v>
      </c>
      <c r="Y1518" s="71" t="s">
        <v>172</v>
      </c>
      <c r="Z1518" s="71"/>
      <c r="AA1518" s="83" t="s">
        <v>382</v>
      </c>
      <c r="AB1518" s="71" t="s">
        <v>144</v>
      </c>
      <c r="AC1518" s="71"/>
      <c r="AD1518" s="71" t="s">
        <v>1990</v>
      </c>
      <c r="AE1518" s="69" t="s">
        <v>40</v>
      </c>
    </row>
    <row r="1519" spans="1:31" ht="45" hidden="1">
      <c r="A1519" t="str">
        <f t="shared" si="93"/>
        <v>ILEELExcluído2022</v>
      </c>
      <c r="B1519" t="str">
        <f t="shared" si="94"/>
        <v>ILEELExcluído2023</v>
      </c>
      <c r="C1519" t="str">
        <f t="shared" si="95"/>
        <v>ILEELExcluído2024</v>
      </c>
      <c r="D1519" t="str">
        <f t="shared" si="96"/>
        <v>ILEELExcluído2025</v>
      </c>
      <c r="E1519" t="str">
        <f t="shared" si="96"/>
        <v>ILEELExcluído2026</v>
      </c>
      <c r="F1519" t="str">
        <f t="shared" si="96"/>
        <v>ILEELExcluído2027</v>
      </c>
      <c r="G1519" t="s">
        <v>1990</v>
      </c>
      <c r="H1519" t="s">
        <v>1429</v>
      </c>
      <c r="I1519" s="38" t="str">
        <f>VLOOKUP(J1519,Planilha2!B:C,2,0)</f>
        <v>Excluído</v>
      </c>
      <c r="J1519" s="80" t="s">
        <v>1449</v>
      </c>
      <c r="K1519" s="80" t="s">
        <v>165</v>
      </c>
      <c r="L1519" s="80" t="s">
        <v>1450</v>
      </c>
      <c r="M1519" s="80" t="s">
        <v>1451</v>
      </c>
      <c r="N1519" s="80" t="s">
        <v>1452</v>
      </c>
      <c r="O1519" s="71" t="s">
        <v>1568</v>
      </c>
      <c r="P1519" s="69" t="s">
        <v>44</v>
      </c>
      <c r="Q1519" s="71">
        <v>1.2</v>
      </c>
      <c r="R1519" s="71">
        <v>1.2</v>
      </c>
      <c r="S1519" s="71">
        <v>3</v>
      </c>
      <c r="T1519" s="71">
        <v>5</v>
      </c>
      <c r="U1519" s="71">
        <v>7</v>
      </c>
      <c r="V1519" s="71">
        <v>9</v>
      </c>
      <c r="W1519" s="71">
        <v>10</v>
      </c>
      <c r="X1519" s="71" t="s">
        <v>142</v>
      </c>
      <c r="Y1519" s="71" t="s">
        <v>172</v>
      </c>
      <c r="Z1519" s="71"/>
      <c r="AA1519" s="83" t="s">
        <v>382</v>
      </c>
      <c r="AB1519" s="71" t="s">
        <v>144</v>
      </c>
      <c r="AC1519" s="71"/>
      <c r="AD1519" s="71" t="s">
        <v>1990</v>
      </c>
      <c r="AE1519" s="69" t="s">
        <v>40</v>
      </c>
    </row>
    <row r="1520" spans="1:31" ht="45" hidden="1">
      <c r="A1520" t="str">
        <f t="shared" si="93"/>
        <v>ILEELG062022</v>
      </c>
      <c r="B1520" t="str">
        <f t="shared" si="94"/>
        <v>ILEELG062023</v>
      </c>
      <c r="C1520" t="str">
        <f t="shared" si="95"/>
        <v>ILEELG062024</v>
      </c>
      <c r="D1520" t="str">
        <f t="shared" si="96"/>
        <v>ILEELG062025</v>
      </c>
      <c r="E1520" t="str">
        <f t="shared" si="96"/>
        <v>ILEELG062026</v>
      </c>
      <c r="F1520" t="str">
        <f t="shared" si="96"/>
        <v>ILEELG062027</v>
      </c>
      <c r="G1520" t="s">
        <v>1990</v>
      </c>
      <c r="H1520" t="s">
        <v>1429</v>
      </c>
      <c r="I1520" s="38" t="str">
        <f>VLOOKUP(J1520,Planilha2!B:C,2,0)</f>
        <v>G06</v>
      </c>
      <c r="J1520" s="80" t="s">
        <v>58</v>
      </c>
      <c r="K1520" s="80" t="s">
        <v>145</v>
      </c>
      <c r="L1520" s="80" t="s">
        <v>59</v>
      </c>
      <c r="M1520" s="80" t="s">
        <v>164</v>
      </c>
      <c r="N1520" s="80" t="s">
        <v>1431</v>
      </c>
      <c r="O1520" s="71" t="s">
        <v>1570</v>
      </c>
      <c r="P1520" s="69" t="s">
        <v>44</v>
      </c>
      <c r="Q1520" s="71">
        <v>42.22</v>
      </c>
      <c r="R1520" s="71">
        <v>44</v>
      </c>
      <c r="S1520" s="71">
        <v>45</v>
      </c>
      <c r="T1520" s="71">
        <v>47</v>
      </c>
      <c r="U1520" s="71">
        <v>50</v>
      </c>
      <c r="V1520" s="71">
        <v>52</v>
      </c>
      <c r="W1520" s="71">
        <v>55</v>
      </c>
      <c r="X1520" s="71" t="s">
        <v>142</v>
      </c>
      <c r="Y1520" s="71" t="s">
        <v>172</v>
      </c>
      <c r="Z1520" s="71"/>
      <c r="AA1520" s="83" t="s">
        <v>382</v>
      </c>
      <c r="AB1520" s="71" t="s">
        <v>144</v>
      </c>
      <c r="AC1520" s="71"/>
      <c r="AD1520" s="71" t="s">
        <v>1990</v>
      </c>
      <c r="AE1520" s="69" t="s">
        <v>40</v>
      </c>
    </row>
    <row r="1521" spans="1:31" ht="60" hidden="1">
      <c r="A1521" t="str">
        <f t="shared" si="93"/>
        <v>ILEELG082022</v>
      </c>
      <c r="B1521" t="str">
        <f t="shared" si="94"/>
        <v>ILEELG082023</v>
      </c>
      <c r="C1521" t="str">
        <f t="shared" si="95"/>
        <v>ILEELG082024</v>
      </c>
      <c r="D1521" t="str">
        <f t="shared" si="96"/>
        <v>ILEELG082025</v>
      </c>
      <c r="E1521" t="str">
        <f t="shared" si="96"/>
        <v>ILEELG082026</v>
      </c>
      <c r="F1521" t="str">
        <f t="shared" si="96"/>
        <v>ILEELG082027</v>
      </c>
      <c r="G1521" t="s">
        <v>1990</v>
      </c>
      <c r="H1521" t="s">
        <v>1429</v>
      </c>
      <c r="I1521" s="38" t="str">
        <f>VLOOKUP(J1521,Planilha2!B:C,2,0)</f>
        <v>G08</v>
      </c>
      <c r="J1521" s="80" t="s">
        <v>722</v>
      </c>
      <c r="K1521" s="80" t="s">
        <v>145</v>
      </c>
      <c r="L1521" s="80" t="s">
        <v>723</v>
      </c>
      <c r="M1521" s="80" t="s">
        <v>185</v>
      </c>
      <c r="N1521" s="80" t="s">
        <v>1431</v>
      </c>
      <c r="O1521" s="71" t="s">
        <v>1607</v>
      </c>
      <c r="P1521" s="69" t="s">
        <v>44</v>
      </c>
      <c r="Q1521" s="71">
        <v>21.6</v>
      </c>
      <c r="R1521" s="71">
        <v>20.5</v>
      </c>
      <c r="S1521" s="71">
        <v>19</v>
      </c>
      <c r="T1521" s="71">
        <v>18</v>
      </c>
      <c r="U1521" s="71">
        <v>17</v>
      </c>
      <c r="V1521" s="71">
        <v>16</v>
      </c>
      <c r="W1521" s="71">
        <v>15</v>
      </c>
      <c r="X1521" s="71" t="s">
        <v>142</v>
      </c>
      <c r="Y1521" s="71" t="s">
        <v>172</v>
      </c>
      <c r="Z1521" s="71"/>
      <c r="AA1521" s="83" t="s">
        <v>382</v>
      </c>
      <c r="AB1521" s="71" t="s">
        <v>144</v>
      </c>
      <c r="AC1521" s="71"/>
      <c r="AD1521" s="71" t="s">
        <v>1990</v>
      </c>
      <c r="AE1521" s="69" t="s">
        <v>40</v>
      </c>
    </row>
    <row r="1522" spans="1:31" ht="45" hidden="1">
      <c r="A1522" t="str">
        <f t="shared" si="93"/>
        <v>ILEELG152022</v>
      </c>
      <c r="B1522" t="str">
        <f t="shared" si="94"/>
        <v>ILEELG152023</v>
      </c>
      <c r="C1522" t="str">
        <f t="shared" si="95"/>
        <v>ILEELG152024</v>
      </c>
      <c r="D1522" t="str">
        <f t="shared" si="96"/>
        <v>ILEELG152025</v>
      </c>
      <c r="E1522" t="str">
        <f t="shared" si="96"/>
        <v>ILEELG152026</v>
      </c>
      <c r="F1522" t="str">
        <f t="shared" si="96"/>
        <v>ILEELG152027</v>
      </c>
      <c r="G1522" t="s">
        <v>1990</v>
      </c>
      <c r="H1522" t="s">
        <v>1429</v>
      </c>
      <c r="I1522" s="38" t="str">
        <f>VLOOKUP(J1522,Planilha2!B:C,2,0)</f>
        <v>G15</v>
      </c>
      <c r="J1522" s="80" t="s">
        <v>743</v>
      </c>
      <c r="K1522" s="80" t="s">
        <v>145</v>
      </c>
      <c r="L1522" s="80" t="s">
        <v>744</v>
      </c>
      <c r="M1522" s="80" t="s">
        <v>164</v>
      </c>
      <c r="N1522" s="80" t="s">
        <v>1431</v>
      </c>
      <c r="O1522" s="71" t="s">
        <v>1456</v>
      </c>
      <c r="P1522" s="69" t="s">
        <v>44</v>
      </c>
      <c r="Q1522" s="71">
        <v>0</v>
      </c>
      <c r="R1522" s="71">
        <v>75</v>
      </c>
      <c r="S1522" s="71">
        <v>100</v>
      </c>
      <c r="T1522" s="71">
        <v>100</v>
      </c>
      <c r="U1522" s="71">
        <v>100</v>
      </c>
      <c r="V1522" s="71">
        <v>100</v>
      </c>
      <c r="W1522" s="71">
        <v>100</v>
      </c>
      <c r="X1522" s="71" t="s">
        <v>142</v>
      </c>
      <c r="Y1522" s="71" t="s">
        <v>172</v>
      </c>
      <c r="Z1522" s="71"/>
      <c r="AA1522" s="83" t="s">
        <v>382</v>
      </c>
      <c r="AB1522" s="71" t="s">
        <v>144</v>
      </c>
      <c r="AC1522" s="71"/>
      <c r="AD1522" s="71" t="s">
        <v>1990</v>
      </c>
      <c r="AE1522" s="69" t="s">
        <v>40</v>
      </c>
    </row>
    <row r="1523" spans="1:31" ht="45" hidden="1">
      <c r="A1523" t="str">
        <f t="shared" si="93"/>
        <v>ILEELG162022</v>
      </c>
      <c r="B1523" t="str">
        <f t="shared" si="94"/>
        <v>ILEELG162023</v>
      </c>
      <c r="C1523" t="str">
        <f t="shared" si="95"/>
        <v>ILEELG162024</v>
      </c>
      <c r="D1523" t="str">
        <f t="shared" si="96"/>
        <v>ILEELG162025</v>
      </c>
      <c r="E1523" t="str">
        <f t="shared" si="96"/>
        <v>ILEELG162026</v>
      </c>
      <c r="F1523" t="str">
        <f t="shared" si="96"/>
        <v>ILEELG162027</v>
      </c>
      <c r="G1523" t="s">
        <v>1990</v>
      </c>
      <c r="H1523" t="s">
        <v>1429</v>
      </c>
      <c r="I1523" s="38" t="str">
        <f>VLOOKUP(J1523,Planilha2!B:C,2,0)</f>
        <v>G16</v>
      </c>
      <c r="J1523" s="80" t="s">
        <v>1457</v>
      </c>
      <c r="K1523" s="80" t="s">
        <v>165</v>
      </c>
      <c r="L1523" s="80" t="s">
        <v>747</v>
      </c>
      <c r="M1523" s="80" t="s">
        <v>164</v>
      </c>
      <c r="N1523" s="80" t="s">
        <v>631</v>
      </c>
      <c r="O1523" s="71" t="s">
        <v>1458</v>
      </c>
      <c r="P1523" s="69" t="s">
        <v>749</v>
      </c>
      <c r="Q1523" s="71">
        <v>0</v>
      </c>
      <c r="R1523" s="71">
        <v>1</v>
      </c>
      <c r="S1523" s="71">
        <v>2</v>
      </c>
      <c r="T1523" s="71">
        <v>3</v>
      </c>
      <c r="U1523" s="71">
        <v>4</v>
      </c>
      <c r="V1523" s="71">
        <v>5</v>
      </c>
      <c r="W1523" s="71">
        <v>6</v>
      </c>
      <c r="X1523" s="71" t="s">
        <v>142</v>
      </c>
      <c r="Y1523" s="71" t="s">
        <v>172</v>
      </c>
      <c r="Z1523" s="71"/>
      <c r="AA1523" s="83" t="s">
        <v>382</v>
      </c>
      <c r="AB1523" s="71" t="s">
        <v>144</v>
      </c>
      <c r="AC1523" s="71"/>
      <c r="AD1523" s="71" t="s">
        <v>1990</v>
      </c>
      <c r="AE1523" s="69" t="s">
        <v>40</v>
      </c>
    </row>
    <row r="1524" spans="1:31" ht="45" hidden="1">
      <c r="A1524" t="str">
        <f t="shared" si="93"/>
        <v>ILEELG092022</v>
      </c>
      <c r="B1524" t="str">
        <f t="shared" si="94"/>
        <v>ILEELG092023</v>
      </c>
      <c r="C1524" t="str">
        <f t="shared" si="95"/>
        <v>ILEELG092024</v>
      </c>
      <c r="D1524" t="str">
        <f t="shared" si="96"/>
        <v>ILEELG092025</v>
      </c>
      <c r="E1524" t="str">
        <f t="shared" si="96"/>
        <v>ILEELG092026</v>
      </c>
      <c r="F1524" t="str">
        <f t="shared" si="96"/>
        <v>ILEELG092027</v>
      </c>
      <c r="G1524" t="s">
        <v>1990</v>
      </c>
      <c r="H1524" t="s">
        <v>1429</v>
      </c>
      <c r="I1524" s="38" t="str">
        <f>VLOOKUP(J1524,Planilha2!B:C,2,0)</f>
        <v>G09</v>
      </c>
      <c r="J1524" s="80" t="s">
        <v>66</v>
      </c>
      <c r="K1524" s="80" t="s">
        <v>145</v>
      </c>
      <c r="L1524" s="80" t="s">
        <v>67</v>
      </c>
      <c r="M1524" s="80" t="s">
        <v>164</v>
      </c>
      <c r="N1524" s="80" t="s">
        <v>631</v>
      </c>
      <c r="O1524" s="71" t="s">
        <v>1611</v>
      </c>
      <c r="P1524" s="69" t="s">
        <v>69</v>
      </c>
      <c r="Q1524" s="71">
        <v>3.5</v>
      </c>
      <c r="R1524" s="71">
        <v>3.7</v>
      </c>
      <c r="S1524" s="71">
        <v>3.9</v>
      </c>
      <c r="T1524" s="71">
        <v>4.0999999999999996</v>
      </c>
      <c r="U1524" s="71">
        <v>4.3</v>
      </c>
      <c r="V1524" s="71">
        <v>4.5</v>
      </c>
      <c r="W1524" s="71">
        <v>4.7</v>
      </c>
      <c r="X1524" s="71" t="s">
        <v>171</v>
      </c>
      <c r="Y1524" s="71" t="s">
        <v>172</v>
      </c>
      <c r="Z1524" s="71"/>
      <c r="AA1524" s="83" t="s">
        <v>382</v>
      </c>
      <c r="AB1524" s="71" t="s">
        <v>144</v>
      </c>
      <c r="AC1524" s="71"/>
      <c r="AD1524" s="71" t="s">
        <v>1990</v>
      </c>
      <c r="AE1524" s="69" t="s">
        <v>40</v>
      </c>
    </row>
    <row r="1525" spans="1:31" ht="45" hidden="1">
      <c r="A1525" t="str">
        <f t="shared" si="93"/>
        <v>ILEELG112022</v>
      </c>
      <c r="B1525" t="str">
        <f t="shared" si="94"/>
        <v>ILEELG112023</v>
      </c>
      <c r="C1525" t="str">
        <f t="shared" si="95"/>
        <v>ILEELG112024</v>
      </c>
      <c r="D1525" t="str">
        <f t="shared" si="96"/>
        <v>ILEELG112025</v>
      </c>
      <c r="E1525" t="str">
        <f t="shared" si="96"/>
        <v>ILEELG112026</v>
      </c>
      <c r="F1525" t="str">
        <f t="shared" si="96"/>
        <v>ILEELG112027</v>
      </c>
      <c r="G1525" t="s">
        <v>1990</v>
      </c>
      <c r="H1525" t="s">
        <v>1429</v>
      </c>
      <c r="I1525" s="38" t="str">
        <f>VLOOKUP(J1525,Planilha2!B:C,2,0)</f>
        <v>G11</v>
      </c>
      <c r="J1525" s="80" t="s">
        <v>71</v>
      </c>
      <c r="K1525" s="80" t="s">
        <v>145</v>
      </c>
      <c r="L1525" s="80" t="s">
        <v>67</v>
      </c>
      <c r="M1525" s="80" t="s">
        <v>164</v>
      </c>
      <c r="N1525" s="80" t="s">
        <v>631</v>
      </c>
      <c r="O1525" s="71" t="s">
        <v>1612</v>
      </c>
      <c r="P1525" s="69" t="s">
        <v>69</v>
      </c>
      <c r="Q1525" s="71">
        <v>3.67</v>
      </c>
      <c r="R1525" s="71">
        <v>3.85</v>
      </c>
      <c r="S1525" s="71">
        <v>4.03</v>
      </c>
      <c r="T1525" s="71">
        <v>4.21</v>
      </c>
      <c r="U1525" s="71">
        <v>4.3899999999999997</v>
      </c>
      <c r="V1525" s="71">
        <v>4.57</v>
      </c>
      <c r="W1525" s="71">
        <v>4.75</v>
      </c>
      <c r="X1525" s="71" t="s">
        <v>171</v>
      </c>
      <c r="Y1525" s="71" t="s">
        <v>172</v>
      </c>
      <c r="Z1525" s="71"/>
      <c r="AA1525" s="83" t="s">
        <v>382</v>
      </c>
      <c r="AB1525" s="71" t="s">
        <v>144</v>
      </c>
      <c r="AC1525" s="71"/>
      <c r="AD1525" s="71" t="s">
        <v>1990</v>
      </c>
      <c r="AE1525" s="69" t="s">
        <v>40</v>
      </c>
    </row>
    <row r="1526" spans="1:31" ht="45" hidden="1">
      <c r="A1526" t="str">
        <f t="shared" si="93"/>
        <v>ILEELG172022</v>
      </c>
      <c r="B1526" t="str">
        <f t="shared" si="94"/>
        <v>ILEELG172023</v>
      </c>
      <c r="C1526" t="str">
        <f t="shared" si="95"/>
        <v>ILEELG172024</v>
      </c>
      <c r="D1526" t="str">
        <f t="shared" si="96"/>
        <v>ILEELG172025</v>
      </c>
      <c r="E1526" t="str">
        <f t="shared" si="96"/>
        <v>ILEELG172026</v>
      </c>
      <c r="F1526" t="str">
        <f t="shared" si="96"/>
        <v>ILEELG172027</v>
      </c>
      <c r="G1526" t="s">
        <v>1990</v>
      </c>
      <c r="H1526" t="s">
        <v>1429</v>
      </c>
      <c r="I1526" s="38" t="str">
        <f>VLOOKUP(J1526,Planilha2!B:C,2,0)</f>
        <v>G17</v>
      </c>
      <c r="J1526" s="80" t="s">
        <v>750</v>
      </c>
      <c r="K1526" s="80" t="s">
        <v>165</v>
      </c>
      <c r="L1526" s="80" t="s">
        <v>751</v>
      </c>
      <c r="M1526" s="80" t="s">
        <v>164</v>
      </c>
      <c r="N1526" s="80" t="s">
        <v>1452</v>
      </c>
      <c r="O1526" s="71" t="s">
        <v>1461</v>
      </c>
      <c r="P1526" s="69" t="s">
        <v>44</v>
      </c>
      <c r="Q1526" s="71">
        <v>7.38</v>
      </c>
      <c r="R1526" s="71">
        <v>10</v>
      </c>
      <c r="S1526" s="71">
        <v>12</v>
      </c>
      <c r="T1526" s="71">
        <v>13</v>
      </c>
      <c r="U1526" s="71">
        <v>15</v>
      </c>
      <c r="V1526" s="71">
        <v>18</v>
      </c>
      <c r="W1526" s="71">
        <v>20</v>
      </c>
      <c r="X1526" s="71" t="s">
        <v>171</v>
      </c>
      <c r="Y1526" s="71" t="s">
        <v>172</v>
      </c>
      <c r="Z1526" s="71"/>
      <c r="AA1526" s="83" t="s">
        <v>382</v>
      </c>
      <c r="AB1526" s="71" t="s">
        <v>144</v>
      </c>
      <c r="AC1526" s="71"/>
      <c r="AD1526" s="71" t="s">
        <v>1990</v>
      </c>
      <c r="AE1526" s="69" t="s">
        <v>40</v>
      </c>
    </row>
    <row r="1527" spans="1:31" ht="45">
      <c r="A1527" t="str">
        <f t="shared" si="93"/>
        <v>ILEELEC012022</v>
      </c>
      <c r="B1527" t="str">
        <f t="shared" si="94"/>
        <v>ILEELEC012023</v>
      </c>
      <c r="C1527" t="str">
        <f t="shared" si="95"/>
        <v>ILEELEC012024</v>
      </c>
      <c r="D1527" t="str">
        <f t="shared" si="96"/>
        <v>ILEELEC012025</v>
      </c>
      <c r="E1527" t="str">
        <f t="shared" si="96"/>
        <v>ILEELEC012026</v>
      </c>
      <c r="F1527" t="str">
        <f t="shared" si="96"/>
        <v>ILEELEC012027</v>
      </c>
      <c r="G1527" t="s">
        <v>1990</v>
      </c>
      <c r="H1527" t="s">
        <v>1429</v>
      </c>
      <c r="I1527" s="38" t="str">
        <f>VLOOKUP(J1527,Planilha2!B:C,2,0)</f>
        <v>EC01</v>
      </c>
      <c r="J1527" s="80" t="s">
        <v>378</v>
      </c>
      <c r="K1527" s="80" t="s">
        <v>145</v>
      </c>
      <c r="L1527" s="80" t="s">
        <v>379</v>
      </c>
      <c r="M1527" s="80" t="s">
        <v>381</v>
      </c>
      <c r="N1527" s="80" t="s">
        <v>385</v>
      </c>
      <c r="O1527" s="71" t="s">
        <v>1572</v>
      </c>
      <c r="P1527" s="69" t="s">
        <v>44</v>
      </c>
      <c r="Q1527" s="71">
        <v>66.45</v>
      </c>
      <c r="R1527" s="71">
        <v>68</v>
      </c>
      <c r="S1527" s="71">
        <v>69.55</v>
      </c>
      <c r="T1527" s="71">
        <v>71.099999999999994</v>
      </c>
      <c r="U1527" s="71">
        <v>72.650000000000006</v>
      </c>
      <c r="V1527" s="71">
        <v>74.2</v>
      </c>
      <c r="W1527" s="71">
        <v>75.75</v>
      </c>
      <c r="X1527" s="71" t="s">
        <v>142</v>
      </c>
      <c r="Y1527" s="71" t="s">
        <v>172</v>
      </c>
      <c r="Z1527" s="71"/>
      <c r="AA1527" s="83" t="s">
        <v>382</v>
      </c>
      <c r="AB1527" s="71" t="s">
        <v>144</v>
      </c>
      <c r="AC1527" s="71"/>
      <c r="AD1527" s="71" t="s">
        <v>1990</v>
      </c>
      <c r="AE1527" s="69" t="s">
        <v>40</v>
      </c>
    </row>
    <row r="1528" spans="1:31" ht="45" hidden="1">
      <c r="A1528" t="str">
        <f t="shared" si="93"/>
        <v>ILEELExcluído2022</v>
      </c>
      <c r="B1528" t="str">
        <f t="shared" si="94"/>
        <v>ILEELExcluído2023</v>
      </c>
      <c r="C1528" t="str">
        <f t="shared" si="95"/>
        <v>ILEELExcluído2024</v>
      </c>
      <c r="D1528" t="str">
        <f t="shared" si="96"/>
        <v>ILEELExcluído2025</v>
      </c>
      <c r="E1528" t="str">
        <f t="shared" si="96"/>
        <v>ILEELExcluído2026</v>
      </c>
      <c r="F1528" t="str">
        <f t="shared" si="96"/>
        <v>ILEELExcluído2027</v>
      </c>
      <c r="G1528" t="s">
        <v>1990</v>
      </c>
      <c r="H1528" t="s">
        <v>1429</v>
      </c>
      <c r="I1528" s="38" t="str">
        <f>VLOOKUP(J1528,Planilha2!B:C,2,0)</f>
        <v>Excluído</v>
      </c>
      <c r="J1528" s="80" t="s">
        <v>1464</v>
      </c>
      <c r="K1528" s="80" t="s">
        <v>165</v>
      </c>
      <c r="L1528" s="80" t="s">
        <v>1465</v>
      </c>
      <c r="M1528" s="80" t="s">
        <v>164</v>
      </c>
      <c r="N1528" s="80" t="s">
        <v>1452</v>
      </c>
      <c r="O1528" s="71" t="s">
        <v>1466</v>
      </c>
      <c r="P1528" s="69" t="s">
        <v>44</v>
      </c>
      <c r="Q1528" s="71">
        <v>27.59</v>
      </c>
      <c r="R1528" s="71">
        <v>28.5</v>
      </c>
      <c r="S1528" s="71">
        <v>29</v>
      </c>
      <c r="T1528" s="71">
        <v>30</v>
      </c>
      <c r="U1528" s="71">
        <v>32</v>
      </c>
      <c r="V1528" s="71">
        <v>34</v>
      </c>
      <c r="W1528" s="71">
        <v>37</v>
      </c>
      <c r="X1528" s="71" t="s">
        <v>142</v>
      </c>
      <c r="Y1528" s="71" t="s">
        <v>172</v>
      </c>
      <c r="Z1528" s="71"/>
      <c r="AA1528" s="83" t="s">
        <v>382</v>
      </c>
      <c r="AB1528" s="71" t="s">
        <v>144</v>
      </c>
      <c r="AC1528" s="71"/>
      <c r="AD1528" s="71" t="s">
        <v>1990</v>
      </c>
      <c r="AE1528" s="69" t="s">
        <v>40</v>
      </c>
    </row>
    <row r="1529" spans="1:31" ht="60" hidden="1">
      <c r="A1529" t="str">
        <f t="shared" si="93"/>
        <v>ILEELG192022</v>
      </c>
      <c r="B1529" t="str">
        <f t="shared" si="94"/>
        <v>ILEELG192023</v>
      </c>
      <c r="C1529" t="str">
        <f t="shared" si="95"/>
        <v>ILEELG192024</v>
      </c>
      <c r="D1529" t="str">
        <f t="shared" si="96"/>
        <v>ILEELG192025</v>
      </c>
      <c r="E1529" t="str">
        <f t="shared" si="96"/>
        <v>ILEELG192026</v>
      </c>
      <c r="F1529" t="str">
        <f t="shared" si="96"/>
        <v>ILEELG192027</v>
      </c>
      <c r="G1529" t="s">
        <v>1990</v>
      </c>
      <c r="H1529" t="s">
        <v>1429</v>
      </c>
      <c r="I1529" s="38" t="str">
        <f>VLOOKUP(J1529,Planilha2!B:C,2,0)</f>
        <v>G19</v>
      </c>
      <c r="J1529" s="80" t="s">
        <v>759</v>
      </c>
      <c r="K1529" s="80" t="s">
        <v>165</v>
      </c>
      <c r="L1529" s="80" t="s">
        <v>760</v>
      </c>
      <c r="M1529" s="80" t="s">
        <v>164</v>
      </c>
      <c r="N1529" s="80" t="s">
        <v>1452</v>
      </c>
      <c r="O1529" s="71" t="s">
        <v>1574</v>
      </c>
      <c r="P1529" s="69" t="s">
        <v>44</v>
      </c>
      <c r="Q1529" s="81">
        <v>0.85699999999999998</v>
      </c>
      <c r="R1529" s="81">
        <v>0.85699999999999998</v>
      </c>
      <c r="S1529" s="81">
        <v>0.85699999999999998</v>
      </c>
      <c r="T1529" s="81">
        <v>0.85699999999999998</v>
      </c>
      <c r="U1529" s="81">
        <v>1</v>
      </c>
      <c r="V1529" s="81">
        <v>1</v>
      </c>
      <c r="W1529" s="81">
        <v>1</v>
      </c>
      <c r="X1529" s="71" t="s">
        <v>171</v>
      </c>
      <c r="Y1529" s="71" t="s">
        <v>172</v>
      </c>
      <c r="Z1529" s="71"/>
      <c r="AA1529" s="83" t="s">
        <v>382</v>
      </c>
      <c r="AB1529" s="71" t="s">
        <v>144</v>
      </c>
      <c r="AC1529" s="71"/>
      <c r="AD1529" s="71" t="s">
        <v>1990</v>
      </c>
      <c r="AE1529" s="69" t="s">
        <v>40</v>
      </c>
    </row>
    <row r="1530" spans="1:31" ht="45" hidden="1">
      <c r="A1530" t="str">
        <f t="shared" si="93"/>
        <v>ILEELG182022</v>
      </c>
      <c r="B1530" t="str">
        <f t="shared" si="94"/>
        <v>ILEELG182023</v>
      </c>
      <c r="C1530" t="str">
        <f t="shared" si="95"/>
        <v>ILEELG182024</v>
      </c>
      <c r="D1530" t="str">
        <f t="shared" si="96"/>
        <v>ILEELG182025</v>
      </c>
      <c r="E1530" t="str">
        <f t="shared" si="96"/>
        <v>ILEELG182026</v>
      </c>
      <c r="F1530" t="str">
        <f t="shared" si="96"/>
        <v>ILEELG182027</v>
      </c>
      <c r="G1530" t="s">
        <v>1990</v>
      </c>
      <c r="H1530" t="s">
        <v>1429</v>
      </c>
      <c r="I1530" s="38" t="str">
        <f>VLOOKUP(J1530,Planilha2!B:C,2,0)</f>
        <v>G18</v>
      </c>
      <c r="J1530" s="80" t="s">
        <v>755</v>
      </c>
      <c r="K1530" s="69" t="s">
        <v>165</v>
      </c>
      <c r="L1530" s="80" t="s">
        <v>1469</v>
      </c>
      <c r="M1530" s="80" t="s">
        <v>164</v>
      </c>
      <c r="N1530" s="80" t="s">
        <v>1452</v>
      </c>
      <c r="O1530" s="71" t="s">
        <v>1575</v>
      </c>
      <c r="P1530" s="69" t="s">
        <v>994</v>
      </c>
      <c r="Q1530" s="81">
        <v>0.14280000000000001</v>
      </c>
      <c r="R1530" s="81">
        <v>0.2</v>
      </c>
      <c r="S1530" s="81">
        <v>0.25</v>
      </c>
      <c r="T1530" s="81">
        <v>0.38</v>
      </c>
      <c r="U1530" s="81">
        <v>0.43</v>
      </c>
      <c r="V1530" s="81">
        <v>0.45</v>
      </c>
      <c r="W1530" s="81">
        <v>0.45</v>
      </c>
      <c r="X1530" s="71" t="s">
        <v>171</v>
      </c>
      <c r="Y1530" s="71" t="s">
        <v>172</v>
      </c>
      <c r="Z1530" s="71"/>
      <c r="AA1530" s="83" t="s">
        <v>382</v>
      </c>
      <c r="AB1530" s="71" t="s">
        <v>144</v>
      </c>
      <c r="AC1530" s="71"/>
      <c r="AD1530" s="71" t="s">
        <v>1990</v>
      </c>
      <c r="AE1530" s="69" t="s">
        <v>40</v>
      </c>
    </row>
    <row r="1531" spans="1:31" ht="45" hidden="1">
      <c r="A1531" t="str">
        <f t="shared" si="93"/>
        <v>ILEELG202022</v>
      </c>
      <c r="B1531" t="str">
        <f t="shared" si="94"/>
        <v>ILEELG202023</v>
      </c>
      <c r="C1531" t="str">
        <f t="shared" si="95"/>
        <v>ILEELG202024</v>
      </c>
      <c r="D1531" t="str">
        <f t="shared" si="96"/>
        <v>ILEELG202025</v>
      </c>
      <c r="E1531" t="str">
        <f t="shared" si="96"/>
        <v>ILEELG202026</v>
      </c>
      <c r="F1531" t="str">
        <f t="shared" si="96"/>
        <v>ILEELG202027</v>
      </c>
      <c r="G1531" t="s">
        <v>1990</v>
      </c>
      <c r="H1531" t="s">
        <v>1429</v>
      </c>
      <c r="I1531" s="38" t="str">
        <f>VLOOKUP(J1531,Planilha2!B:C,2,0)</f>
        <v>G20</v>
      </c>
      <c r="J1531" s="80" t="s">
        <v>762</v>
      </c>
      <c r="K1531" s="69" t="s">
        <v>165</v>
      </c>
      <c r="L1531" s="80" t="s">
        <v>1473</v>
      </c>
      <c r="M1531" s="80" t="s">
        <v>164</v>
      </c>
      <c r="N1531" s="80" t="s">
        <v>1452</v>
      </c>
      <c r="O1531" s="71" t="s">
        <v>1576</v>
      </c>
      <c r="P1531" s="69" t="s">
        <v>994</v>
      </c>
      <c r="Q1531" s="81">
        <v>0.57140000000000002</v>
      </c>
      <c r="R1531" s="81">
        <v>0.7</v>
      </c>
      <c r="S1531" s="81">
        <v>0.7</v>
      </c>
      <c r="T1531" s="81">
        <v>0.85</v>
      </c>
      <c r="U1531" s="81">
        <v>1</v>
      </c>
      <c r="V1531" s="81">
        <v>1</v>
      </c>
      <c r="W1531" s="81">
        <v>1</v>
      </c>
      <c r="X1531" s="71" t="s">
        <v>171</v>
      </c>
      <c r="Y1531" s="71" t="s">
        <v>172</v>
      </c>
      <c r="Z1531" s="71"/>
      <c r="AA1531" s="83" t="s">
        <v>382</v>
      </c>
      <c r="AB1531" s="71" t="s">
        <v>144</v>
      </c>
      <c r="AC1531" s="71"/>
      <c r="AD1531" s="71" t="s">
        <v>1990</v>
      </c>
      <c r="AE1531" s="69" t="s">
        <v>40</v>
      </c>
    </row>
    <row r="1532" spans="1:31" ht="45" hidden="1">
      <c r="A1532" t="str">
        <f t="shared" si="93"/>
        <v>ILEELPP022022</v>
      </c>
      <c r="B1532" t="str">
        <f t="shared" si="94"/>
        <v>ILEELPP022023</v>
      </c>
      <c r="C1532" t="str">
        <f t="shared" si="95"/>
        <v>ILEELPP022024</v>
      </c>
      <c r="D1532" t="str">
        <f t="shared" si="96"/>
        <v>ILEELPP022025</v>
      </c>
      <c r="E1532" t="str">
        <f t="shared" si="96"/>
        <v>ILEELPP022026</v>
      </c>
      <c r="F1532" t="str">
        <f t="shared" si="96"/>
        <v>ILEELPP022027</v>
      </c>
      <c r="G1532" t="s">
        <v>1990</v>
      </c>
      <c r="H1532" t="s">
        <v>1476</v>
      </c>
      <c r="I1532" s="38" t="str">
        <f>VLOOKUP(J1532,Planilha2!B:C,2,0)</f>
        <v>PP02</v>
      </c>
      <c r="J1532" s="80" t="s">
        <v>1615</v>
      </c>
      <c r="K1532" s="80" t="s">
        <v>145</v>
      </c>
      <c r="L1532" s="80" t="s">
        <v>1038</v>
      </c>
      <c r="M1532" s="80" t="s">
        <v>1040</v>
      </c>
      <c r="N1532" s="80" t="s">
        <v>1478</v>
      </c>
      <c r="O1532" s="86" t="s">
        <v>1479</v>
      </c>
      <c r="P1532" s="69" t="s">
        <v>69</v>
      </c>
      <c r="Q1532" s="75">
        <v>4</v>
      </c>
      <c r="R1532" s="75">
        <v>5</v>
      </c>
      <c r="S1532" s="75">
        <v>5</v>
      </c>
      <c r="T1532" s="75">
        <v>6</v>
      </c>
      <c r="U1532" s="75">
        <v>6</v>
      </c>
      <c r="V1532" s="75">
        <v>6</v>
      </c>
      <c r="W1532" s="75">
        <v>6</v>
      </c>
      <c r="X1532" s="71" t="s">
        <v>142</v>
      </c>
      <c r="Y1532" s="71" t="s">
        <v>172</v>
      </c>
      <c r="Z1532" s="71"/>
      <c r="AA1532" s="83" t="s">
        <v>382</v>
      </c>
      <c r="AB1532" s="71" t="s">
        <v>144</v>
      </c>
      <c r="AC1532" s="71"/>
      <c r="AD1532" s="71" t="s">
        <v>1990</v>
      </c>
      <c r="AE1532" s="69" t="s">
        <v>1030</v>
      </c>
    </row>
    <row r="1533" spans="1:31" ht="45" hidden="1">
      <c r="A1533" t="str">
        <f t="shared" si="93"/>
        <v>ILEELPP032022</v>
      </c>
      <c r="B1533" t="str">
        <f t="shared" si="94"/>
        <v>ILEELPP032023</v>
      </c>
      <c r="C1533" t="str">
        <f t="shared" si="95"/>
        <v>ILEELPP032024</v>
      </c>
      <c r="D1533" t="str">
        <f t="shared" si="96"/>
        <v>ILEELPP032025</v>
      </c>
      <c r="E1533" t="str">
        <f t="shared" si="96"/>
        <v>ILEELPP032026</v>
      </c>
      <c r="F1533" t="str">
        <f t="shared" si="96"/>
        <v>ILEELPP032027</v>
      </c>
      <c r="G1533" t="s">
        <v>1990</v>
      </c>
      <c r="H1533" t="s">
        <v>1476</v>
      </c>
      <c r="I1533" s="38" t="str">
        <f>VLOOKUP(J1533,Planilha2!B:C,2,0)</f>
        <v>PP03</v>
      </c>
      <c r="J1533" s="80" t="s">
        <v>1618</v>
      </c>
      <c r="K1533" s="80" t="s">
        <v>145</v>
      </c>
      <c r="L1533" s="80" t="s">
        <v>1619</v>
      </c>
      <c r="M1533" s="80" t="s">
        <v>139</v>
      </c>
      <c r="N1533" s="80" t="s">
        <v>1478</v>
      </c>
      <c r="O1533" s="86" t="s">
        <v>1484</v>
      </c>
      <c r="P1533" s="69" t="s">
        <v>309</v>
      </c>
      <c r="Q1533" s="75">
        <v>322</v>
      </c>
      <c r="R1533" s="75">
        <v>330</v>
      </c>
      <c r="S1533" s="75">
        <v>338</v>
      </c>
      <c r="T1533" s="75">
        <v>346</v>
      </c>
      <c r="U1533" s="75">
        <v>354</v>
      </c>
      <c r="V1533" s="75">
        <v>362</v>
      </c>
      <c r="W1533" s="75">
        <v>370</v>
      </c>
      <c r="X1533" s="71" t="s">
        <v>142</v>
      </c>
      <c r="Y1533" s="71" t="s">
        <v>172</v>
      </c>
      <c r="Z1533" s="71"/>
      <c r="AA1533" s="83" t="s">
        <v>382</v>
      </c>
      <c r="AB1533" s="71" t="s">
        <v>144</v>
      </c>
      <c r="AC1533" s="71"/>
      <c r="AD1533" s="71" t="s">
        <v>1990</v>
      </c>
      <c r="AE1533" s="69" t="s">
        <v>1030</v>
      </c>
    </row>
    <row r="1534" spans="1:31" ht="45" hidden="1">
      <c r="A1534" t="str">
        <f t="shared" si="93"/>
        <v>ILEELPP012022</v>
      </c>
      <c r="B1534" t="str">
        <f t="shared" si="94"/>
        <v>ILEELPP012023</v>
      </c>
      <c r="C1534" t="str">
        <f t="shared" si="95"/>
        <v>ILEELPP012024</v>
      </c>
      <c r="D1534" t="str">
        <f t="shared" si="96"/>
        <v>ILEELPP012025</v>
      </c>
      <c r="E1534" t="str">
        <f t="shared" si="96"/>
        <v>ILEELPP012026</v>
      </c>
      <c r="F1534" t="str">
        <f t="shared" si="96"/>
        <v>ILEELPP012027</v>
      </c>
      <c r="G1534" t="s">
        <v>1990</v>
      </c>
      <c r="H1534" t="s">
        <v>1476</v>
      </c>
      <c r="I1534" s="38" t="str">
        <f>VLOOKUP(J1534,Planilha2!B:C,2,0)</f>
        <v>PP01</v>
      </c>
      <c r="J1534" s="80" t="s">
        <v>1622</v>
      </c>
      <c r="K1534" s="80" t="s">
        <v>145</v>
      </c>
      <c r="L1534" s="80" t="s">
        <v>1623</v>
      </c>
      <c r="M1534" s="80" t="s">
        <v>139</v>
      </c>
      <c r="N1534" s="80" t="s">
        <v>1036</v>
      </c>
      <c r="O1534" s="86" t="s">
        <v>1624</v>
      </c>
      <c r="P1534" s="69" t="s">
        <v>994</v>
      </c>
      <c r="Q1534" s="75">
        <v>0</v>
      </c>
      <c r="R1534" s="75">
        <v>0</v>
      </c>
      <c r="S1534" s="75">
        <v>0</v>
      </c>
      <c r="T1534" s="75">
        <v>0</v>
      </c>
      <c r="U1534" s="75">
        <v>0</v>
      </c>
      <c r="V1534" s="75">
        <v>0</v>
      </c>
      <c r="W1534" s="75">
        <v>0</v>
      </c>
      <c r="X1534" s="71" t="s">
        <v>363</v>
      </c>
      <c r="Y1534" s="71" t="s">
        <v>172</v>
      </c>
      <c r="Z1534" s="71"/>
      <c r="AA1534" s="83" t="s">
        <v>382</v>
      </c>
      <c r="AB1534" s="71" t="s">
        <v>144</v>
      </c>
      <c r="AC1534" s="71"/>
      <c r="AD1534" s="71" t="s">
        <v>1990</v>
      </c>
      <c r="AE1534" s="69" t="s">
        <v>1030</v>
      </c>
    </row>
    <row r="1535" spans="1:31" ht="45" hidden="1">
      <c r="A1535" t="str">
        <f t="shared" si="93"/>
        <v>ILEELExcluído2022</v>
      </c>
      <c r="B1535" t="str">
        <f t="shared" si="94"/>
        <v>ILEELExcluído2023</v>
      </c>
      <c r="C1535" t="str">
        <f t="shared" si="95"/>
        <v>ILEELExcluído2024</v>
      </c>
      <c r="D1535" t="str">
        <f t="shared" si="96"/>
        <v>ILEELExcluído2025</v>
      </c>
      <c r="E1535" t="str">
        <f t="shared" si="96"/>
        <v>ILEELExcluído2026</v>
      </c>
      <c r="F1535" t="str">
        <f t="shared" si="96"/>
        <v>ILEELExcluído2027</v>
      </c>
      <c r="G1535" t="s">
        <v>1990</v>
      </c>
      <c r="H1535" t="s">
        <v>1476</v>
      </c>
      <c r="I1535" s="38" t="str">
        <f>VLOOKUP(J1535,Planilha2!B:C,2,0)</f>
        <v>Excluído</v>
      </c>
      <c r="J1535" s="80" t="s">
        <v>1489</v>
      </c>
      <c r="K1535" s="80" t="s">
        <v>165</v>
      </c>
      <c r="L1535" s="80" t="s">
        <v>1490</v>
      </c>
      <c r="M1535" s="80" t="s">
        <v>139</v>
      </c>
      <c r="N1535" s="80" t="s">
        <v>1036</v>
      </c>
      <c r="O1535" s="86" t="s">
        <v>1627</v>
      </c>
      <c r="P1535" s="69" t="s">
        <v>1070</v>
      </c>
      <c r="Q1535" s="75">
        <v>18</v>
      </c>
      <c r="R1535" s="75">
        <v>20</v>
      </c>
      <c r="S1535" s="75">
        <v>22</v>
      </c>
      <c r="T1535" s="75">
        <v>25</v>
      </c>
      <c r="U1535" s="75">
        <v>25</v>
      </c>
      <c r="V1535" s="75">
        <v>30</v>
      </c>
      <c r="W1535" s="75">
        <v>30</v>
      </c>
      <c r="X1535" s="71" t="s">
        <v>142</v>
      </c>
      <c r="Y1535" s="71" t="s">
        <v>172</v>
      </c>
      <c r="Z1535" s="71"/>
      <c r="AA1535" s="83" t="s">
        <v>382</v>
      </c>
      <c r="AB1535" s="71" t="s">
        <v>144</v>
      </c>
      <c r="AC1535" s="71"/>
      <c r="AD1535" s="71" t="s">
        <v>1990</v>
      </c>
      <c r="AE1535" s="69" t="s">
        <v>1030</v>
      </c>
    </row>
    <row r="1536" spans="1:31" ht="45" hidden="1">
      <c r="A1536" t="str">
        <f t="shared" si="93"/>
        <v>ILEELExcluído2022</v>
      </c>
      <c r="B1536" t="str">
        <f t="shared" si="94"/>
        <v>ILEELExcluído2023</v>
      </c>
      <c r="C1536" t="str">
        <f t="shared" si="95"/>
        <v>ILEELExcluído2024</v>
      </c>
      <c r="D1536" t="str">
        <f t="shared" si="96"/>
        <v>ILEELExcluído2025</v>
      </c>
      <c r="E1536" t="str">
        <f t="shared" si="96"/>
        <v>ILEELExcluído2026</v>
      </c>
      <c r="F1536" t="str">
        <f t="shared" si="96"/>
        <v>ILEELExcluído2027</v>
      </c>
      <c r="G1536" t="s">
        <v>1990</v>
      </c>
      <c r="H1536" t="s">
        <v>1476</v>
      </c>
      <c r="I1536" s="38" t="str">
        <f>VLOOKUP(J1536,Planilha2!B:C,2,0)</f>
        <v>Excluído</v>
      </c>
      <c r="J1536" s="80" t="s">
        <v>1493</v>
      </c>
      <c r="K1536" s="80" t="s">
        <v>165</v>
      </c>
      <c r="L1536" s="80" t="s">
        <v>1494</v>
      </c>
      <c r="M1536" s="80" t="s">
        <v>139</v>
      </c>
      <c r="N1536" s="80" t="s">
        <v>1036</v>
      </c>
      <c r="O1536" s="86" t="s">
        <v>1630</v>
      </c>
      <c r="P1536" s="69" t="s">
        <v>1070</v>
      </c>
      <c r="Q1536" s="75">
        <v>0</v>
      </c>
      <c r="R1536" s="75">
        <v>2</v>
      </c>
      <c r="S1536" s="75">
        <v>4</v>
      </c>
      <c r="T1536" s="75">
        <v>7</v>
      </c>
      <c r="U1536" s="75">
        <v>7</v>
      </c>
      <c r="V1536" s="75">
        <v>12</v>
      </c>
      <c r="W1536" s="75">
        <v>12</v>
      </c>
      <c r="X1536" s="71" t="s">
        <v>142</v>
      </c>
      <c r="Y1536" s="71" t="s">
        <v>172</v>
      </c>
      <c r="Z1536" s="71"/>
      <c r="AA1536" s="83" t="s">
        <v>382</v>
      </c>
      <c r="AB1536" s="71" t="s">
        <v>144</v>
      </c>
      <c r="AC1536" s="71"/>
      <c r="AD1536" s="71" t="s">
        <v>1990</v>
      </c>
      <c r="AE1536" s="69" t="s">
        <v>1030</v>
      </c>
    </row>
    <row r="1537" spans="1:31" ht="45" hidden="1">
      <c r="A1537" t="str">
        <f t="shared" si="93"/>
        <v>ILEELPP042022</v>
      </c>
      <c r="B1537" t="str">
        <f t="shared" si="94"/>
        <v>ILEELPP042023</v>
      </c>
      <c r="C1537" t="str">
        <f t="shared" si="95"/>
        <v>ILEELPP042024</v>
      </c>
      <c r="D1537" t="str">
        <f t="shared" si="96"/>
        <v>ILEELPP042025</v>
      </c>
      <c r="E1537" t="str">
        <f t="shared" si="96"/>
        <v>ILEELPP042026</v>
      </c>
      <c r="F1537" t="str">
        <f t="shared" si="96"/>
        <v>ILEELPP042027</v>
      </c>
      <c r="G1537" t="s">
        <v>1990</v>
      </c>
      <c r="H1537" t="s">
        <v>1476</v>
      </c>
      <c r="I1537" s="38" t="str">
        <f>VLOOKUP(J1537,Planilha2!B:C,2,0)</f>
        <v>PP04</v>
      </c>
      <c r="J1537" s="80" t="s">
        <v>1495</v>
      </c>
      <c r="K1537" s="80" t="s">
        <v>165</v>
      </c>
      <c r="L1537" s="80" t="s">
        <v>1496</v>
      </c>
      <c r="M1537" s="80" t="s">
        <v>139</v>
      </c>
      <c r="N1537" s="80" t="s">
        <v>1036</v>
      </c>
      <c r="O1537" s="86" t="s">
        <v>1826</v>
      </c>
      <c r="P1537" s="69" t="s">
        <v>44</v>
      </c>
      <c r="Q1537" s="75">
        <v>0</v>
      </c>
      <c r="R1537" s="75">
        <v>1</v>
      </c>
      <c r="S1537" s="75">
        <v>1</v>
      </c>
      <c r="T1537" s="75">
        <v>2</v>
      </c>
      <c r="U1537" s="75">
        <v>2</v>
      </c>
      <c r="V1537" s="75">
        <v>2</v>
      </c>
      <c r="W1537" s="75">
        <v>2</v>
      </c>
      <c r="X1537" s="71" t="s">
        <v>142</v>
      </c>
      <c r="Y1537" s="71" t="s">
        <v>172</v>
      </c>
      <c r="Z1537" s="71"/>
      <c r="AA1537" s="83" t="s">
        <v>382</v>
      </c>
      <c r="AB1537" s="71" t="s">
        <v>144</v>
      </c>
      <c r="AC1537" s="71"/>
      <c r="AD1537" s="71" t="s">
        <v>1990</v>
      </c>
      <c r="AE1537" s="69" t="s">
        <v>1030</v>
      </c>
    </row>
    <row r="1538" spans="1:31" ht="45" hidden="1">
      <c r="A1538" t="str">
        <f t="shared" si="93"/>
        <v>ILEEL?2022</v>
      </c>
      <c r="B1538" t="str">
        <f t="shared" si="94"/>
        <v>ILEEL?2023</v>
      </c>
      <c r="C1538" t="str">
        <f t="shared" si="95"/>
        <v>ILEEL?2024</v>
      </c>
      <c r="D1538" t="str">
        <f t="shared" si="96"/>
        <v>ILEEL?2025</v>
      </c>
      <c r="E1538" t="str">
        <f t="shared" si="96"/>
        <v>ILEEL?2026</v>
      </c>
      <c r="F1538" t="str">
        <f t="shared" si="96"/>
        <v>ILEEL?2027</v>
      </c>
      <c r="G1538" t="s">
        <v>1990</v>
      </c>
      <c r="H1538" t="s">
        <v>1476</v>
      </c>
      <c r="I1538" s="38" t="str">
        <f>VLOOKUP(J1538,Planilha2!B:C,2,0)</f>
        <v>?</v>
      </c>
      <c r="J1538" s="80" t="s">
        <v>1497</v>
      </c>
      <c r="K1538" s="80" t="s">
        <v>165</v>
      </c>
      <c r="L1538" s="80" t="s">
        <v>1498</v>
      </c>
      <c r="M1538" s="80" t="s">
        <v>139</v>
      </c>
      <c r="N1538" s="80" t="s">
        <v>1036</v>
      </c>
      <c r="O1538" s="86" t="s">
        <v>1827</v>
      </c>
      <c r="P1538" s="69"/>
      <c r="Q1538" s="75">
        <v>0</v>
      </c>
      <c r="R1538" s="75">
        <v>0</v>
      </c>
      <c r="S1538" s="75">
        <v>0</v>
      </c>
      <c r="T1538" s="75">
        <v>0</v>
      </c>
      <c r="U1538" s="75">
        <v>0</v>
      </c>
      <c r="V1538" s="75">
        <v>0</v>
      </c>
      <c r="W1538" s="75">
        <v>0</v>
      </c>
      <c r="X1538" s="71" t="s">
        <v>363</v>
      </c>
      <c r="Y1538" s="71" t="s">
        <v>172</v>
      </c>
      <c r="Z1538" s="71"/>
      <c r="AA1538" s="83"/>
      <c r="AB1538" s="71" t="s">
        <v>144</v>
      </c>
      <c r="AC1538" s="71"/>
      <c r="AD1538" s="71" t="s">
        <v>1990</v>
      </c>
      <c r="AE1538" s="69" t="s">
        <v>1030</v>
      </c>
    </row>
    <row r="1539" spans="1:31" ht="45" hidden="1">
      <c r="A1539" t="str">
        <f t="shared" si="93"/>
        <v>ILEELPP052022</v>
      </c>
      <c r="B1539" t="str">
        <f t="shared" si="94"/>
        <v>ILEELPP052023</v>
      </c>
      <c r="C1539" t="str">
        <f t="shared" si="95"/>
        <v>ILEELPP052024</v>
      </c>
      <c r="D1539" t="str">
        <f t="shared" si="96"/>
        <v>ILEELPP052025</v>
      </c>
      <c r="E1539" t="str">
        <f t="shared" si="96"/>
        <v>ILEELPP052026</v>
      </c>
      <c r="F1539" t="str">
        <f t="shared" si="96"/>
        <v>ILEELPP052027</v>
      </c>
      <c r="G1539" t="s">
        <v>1990</v>
      </c>
      <c r="H1539" t="s">
        <v>1476</v>
      </c>
      <c r="I1539" s="38" t="str">
        <f>VLOOKUP(J1539,Planilha2!B:C,2,0)</f>
        <v>PP05</v>
      </c>
      <c r="J1539" s="80" t="s">
        <v>1047</v>
      </c>
      <c r="K1539" s="80" t="s">
        <v>165</v>
      </c>
      <c r="L1539" s="80" t="s">
        <v>1048</v>
      </c>
      <c r="M1539" s="80" t="s">
        <v>139</v>
      </c>
      <c r="N1539" s="80" t="s">
        <v>1036</v>
      </c>
      <c r="O1539" s="86" t="s">
        <v>1829</v>
      </c>
      <c r="P1539" s="69"/>
      <c r="Q1539" s="75">
        <v>0</v>
      </c>
      <c r="R1539" s="75">
        <v>0</v>
      </c>
      <c r="S1539" s="75">
        <v>0</v>
      </c>
      <c r="T1539" s="75">
        <v>0</v>
      </c>
      <c r="U1539" s="75">
        <v>0</v>
      </c>
      <c r="V1539" s="75">
        <v>0</v>
      </c>
      <c r="W1539" s="75">
        <v>0</v>
      </c>
      <c r="X1539" s="71" t="s">
        <v>363</v>
      </c>
      <c r="Y1539" s="71" t="s">
        <v>172</v>
      </c>
      <c r="Z1539" s="71"/>
      <c r="AA1539" s="83"/>
      <c r="AB1539" s="71" t="s">
        <v>144</v>
      </c>
      <c r="AC1539" s="71"/>
      <c r="AD1539" s="71" t="s">
        <v>1990</v>
      </c>
      <c r="AE1539" s="69" t="s">
        <v>1030</v>
      </c>
    </row>
    <row r="1540" spans="1:31" ht="45" hidden="1">
      <c r="A1540" t="str">
        <f t="shared" ref="A1540:A1603" si="97">$G1540&amp;$I1540&amp;R$1</f>
        <v>ILEELPP062022</v>
      </c>
      <c r="B1540" t="str">
        <f t="shared" ref="B1540:B1603" si="98">$G1540&amp;$I1540&amp;S$1</f>
        <v>ILEELPP062023</v>
      </c>
      <c r="C1540" t="str">
        <f t="shared" ref="C1540:C1603" si="99">$G1540&amp;$I1540&amp;T$1</f>
        <v>ILEELPP062024</v>
      </c>
      <c r="D1540" t="str">
        <f t="shared" ref="D1540:F1603" si="100">$G1540&amp;$I1540&amp;U$1</f>
        <v>ILEELPP062025</v>
      </c>
      <c r="E1540" t="str">
        <f t="shared" si="100"/>
        <v>ILEELPP062026</v>
      </c>
      <c r="F1540" t="str">
        <f t="shared" si="100"/>
        <v>ILEELPP062027</v>
      </c>
      <c r="G1540" t="s">
        <v>1990</v>
      </c>
      <c r="H1540" t="s">
        <v>1476</v>
      </c>
      <c r="I1540" s="38" t="str">
        <f>VLOOKUP(J1540,Planilha2!B:C,2,0)</f>
        <v>PP06</v>
      </c>
      <c r="J1540" s="80" t="s">
        <v>1050</v>
      </c>
      <c r="K1540" s="80" t="s">
        <v>165</v>
      </c>
      <c r="L1540" s="80" t="s">
        <v>1499</v>
      </c>
      <c r="M1540" s="80" t="s">
        <v>139</v>
      </c>
      <c r="N1540" s="80" t="s">
        <v>1036</v>
      </c>
      <c r="O1540" s="86" t="s">
        <v>1799</v>
      </c>
      <c r="P1540" s="69"/>
      <c r="Q1540" s="75">
        <v>0</v>
      </c>
      <c r="R1540" s="75">
        <v>2</v>
      </c>
      <c r="S1540" s="75">
        <v>2</v>
      </c>
      <c r="T1540" s="75">
        <v>3</v>
      </c>
      <c r="U1540" s="75">
        <v>4</v>
      </c>
      <c r="V1540" s="75">
        <v>5</v>
      </c>
      <c r="W1540" s="75">
        <v>5</v>
      </c>
      <c r="X1540" s="71" t="s">
        <v>142</v>
      </c>
      <c r="Y1540" s="71" t="s">
        <v>172</v>
      </c>
      <c r="Z1540" s="71"/>
      <c r="AA1540" s="83"/>
      <c r="AB1540" s="71" t="s">
        <v>144</v>
      </c>
      <c r="AC1540" s="71"/>
      <c r="AD1540" s="71" t="s">
        <v>1990</v>
      </c>
      <c r="AE1540" s="69" t="s">
        <v>1030</v>
      </c>
    </row>
    <row r="1541" spans="1:31" ht="45" hidden="1">
      <c r="A1541" t="str">
        <f t="shared" si="97"/>
        <v>ILEELPP072022</v>
      </c>
      <c r="B1541" t="str">
        <f t="shared" si="98"/>
        <v>ILEELPP072023</v>
      </c>
      <c r="C1541" t="str">
        <f t="shared" si="99"/>
        <v>ILEELPP072024</v>
      </c>
      <c r="D1541" t="str">
        <f t="shared" si="100"/>
        <v>ILEELPP072025</v>
      </c>
      <c r="E1541" t="str">
        <f t="shared" si="100"/>
        <v>ILEELPP072026</v>
      </c>
      <c r="F1541" t="str">
        <f t="shared" si="100"/>
        <v>ILEELPP072027</v>
      </c>
      <c r="G1541" t="s">
        <v>1990</v>
      </c>
      <c r="H1541" t="s">
        <v>1476</v>
      </c>
      <c r="I1541" s="38" t="str">
        <f>VLOOKUP(J1541,Planilha2!B:C,2,0)</f>
        <v>PP07</v>
      </c>
      <c r="J1541" s="80" t="s">
        <v>1054</v>
      </c>
      <c r="K1541" s="80" t="s">
        <v>165</v>
      </c>
      <c r="L1541" s="80" t="s">
        <v>1055</v>
      </c>
      <c r="M1541" s="80" t="s">
        <v>139</v>
      </c>
      <c r="N1541" s="80" t="s">
        <v>1036</v>
      </c>
      <c r="O1541" s="86" t="s">
        <v>1991</v>
      </c>
      <c r="P1541" s="69"/>
      <c r="Q1541" s="75">
        <v>0</v>
      </c>
      <c r="R1541" s="75">
        <v>0</v>
      </c>
      <c r="S1541" s="75">
        <v>0</v>
      </c>
      <c r="T1541" s="75">
        <v>0</v>
      </c>
      <c r="U1541" s="75">
        <v>0</v>
      </c>
      <c r="V1541" s="75">
        <v>0</v>
      </c>
      <c r="W1541" s="75">
        <v>0</v>
      </c>
      <c r="X1541" s="71" t="s">
        <v>363</v>
      </c>
      <c r="Y1541" s="71" t="s">
        <v>172</v>
      </c>
      <c r="Z1541" s="71"/>
      <c r="AA1541" s="83"/>
      <c r="AB1541" s="71" t="s">
        <v>144</v>
      </c>
      <c r="AC1541" s="71"/>
      <c r="AD1541" s="71" t="s">
        <v>1990</v>
      </c>
      <c r="AE1541" s="69" t="s">
        <v>1030</v>
      </c>
    </row>
    <row r="1542" spans="1:31" ht="108.75" hidden="1">
      <c r="A1542" t="str">
        <f t="shared" si="97"/>
        <v>ILEELPP082022</v>
      </c>
      <c r="B1542" t="str">
        <f t="shared" si="98"/>
        <v>ILEELPP082023</v>
      </c>
      <c r="C1542" t="str">
        <f t="shared" si="99"/>
        <v>ILEELPP082024</v>
      </c>
      <c r="D1542" t="str">
        <f t="shared" si="100"/>
        <v>ILEELPP082025</v>
      </c>
      <c r="E1542" t="str">
        <f t="shared" si="100"/>
        <v>ILEELPP082026</v>
      </c>
      <c r="F1542" t="str">
        <f t="shared" si="100"/>
        <v>ILEELPP082027</v>
      </c>
      <c r="G1542" t="s">
        <v>1990</v>
      </c>
      <c r="H1542" t="s">
        <v>1476</v>
      </c>
      <c r="I1542" s="38" t="s">
        <v>112</v>
      </c>
      <c r="J1542" s="80" t="s">
        <v>1632</v>
      </c>
      <c r="K1542" s="80" t="s">
        <v>165</v>
      </c>
      <c r="L1542" s="80" t="s">
        <v>1058</v>
      </c>
      <c r="M1542" s="80" t="s">
        <v>381</v>
      </c>
      <c r="N1542" s="80" t="s">
        <v>1501</v>
      </c>
      <c r="O1542" s="86" t="s">
        <v>1877</v>
      </c>
      <c r="P1542" s="69" t="s">
        <v>44</v>
      </c>
      <c r="Q1542" s="75">
        <v>100</v>
      </c>
      <c r="R1542" s="75">
        <v>100</v>
      </c>
      <c r="S1542" s="75">
        <v>100</v>
      </c>
      <c r="T1542" s="75">
        <v>100</v>
      </c>
      <c r="U1542" s="75">
        <v>100</v>
      </c>
      <c r="V1542" s="75">
        <v>100</v>
      </c>
      <c r="W1542" s="75">
        <v>100</v>
      </c>
      <c r="X1542" s="71" t="s">
        <v>171</v>
      </c>
      <c r="Y1542" s="71" t="s">
        <v>172</v>
      </c>
      <c r="Z1542" s="71"/>
      <c r="AA1542" s="83" t="s">
        <v>382</v>
      </c>
      <c r="AB1542" s="71" t="s">
        <v>144</v>
      </c>
      <c r="AC1542" s="71"/>
      <c r="AD1542" s="71" t="s">
        <v>1990</v>
      </c>
      <c r="AE1542" s="69" t="s">
        <v>1030</v>
      </c>
    </row>
    <row r="1543" spans="1:31" ht="81" hidden="1">
      <c r="A1543" t="str">
        <f t="shared" si="97"/>
        <v>ILEELPP092022</v>
      </c>
      <c r="B1543" t="str">
        <f t="shared" si="98"/>
        <v>ILEELPP092023</v>
      </c>
      <c r="C1543" t="str">
        <f t="shared" si="99"/>
        <v>ILEELPP092024</v>
      </c>
      <c r="D1543" t="str">
        <f t="shared" si="100"/>
        <v>ILEELPP092025</v>
      </c>
      <c r="E1543" t="str">
        <f t="shared" si="100"/>
        <v>ILEELPP092026</v>
      </c>
      <c r="F1543" t="str">
        <f t="shared" si="100"/>
        <v>ILEELPP092027</v>
      </c>
      <c r="G1543" t="s">
        <v>1990</v>
      </c>
      <c r="H1543" t="s">
        <v>1476</v>
      </c>
      <c r="I1543" s="38" t="s">
        <v>113</v>
      </c>
      <c r="J1543" s="80" t="s">
        <v>1633</v>
      </c>
      <c r="K1543" s="80" t="s">
        <v>145</v>
      </c>
      <c r="L1543" s="80" t="s">
        <v>1634</v>
      </c>
      <c r="M1543" s="80" t="s">
        <v>164</v>
      </c>
      <c r="N1543" s="80" t="s">
        <v>1501</v>
      </c>
      <c r="O1543" s="86" t="s">
        <v>1635</v>
      </c>
      <c r="P1543" s="69" t="s">
        <v>44</v>
      </c>
      <c r="Q1543" s="75">
        <v>60</v>
      </c>
      <c r="R1543" s="75">
        <v>65</v>
      </c>
      <c r="S1543" s="75">
        <v>70</v>
      </c>
      <c r="T1543" s="75">
        <v>70</v>
      </c>
      <c r="U1543" s="75">
        <v>75</v>
      </c>
      <c r="V1543" s="75">
        <v>80</v>
      </c>
      <c r="W1543" s="75">
        <v>80</v>
      </c>
      <c r="X1543" s="71" t="s">
        <v>142</v>
      </c>
      <c r="Y1543" s="71" t="s">
        <v>172</v>
      </c>
      <c r="Z1543" s="71"/>
      <c r="AA1543" s="83" t="s">
        <v>382</v>
      </c>
      <c r="AB1543" s="71" t="s">
        <v>144</v>
      </c>
      <c r="AC1543" s="71"/>
      <c r="AD1543" s="71" t="s">
        <v>1990</v>
      </c>
      <c r="AE1543" s="69" t="s">
        <v>1030</v>
      </c>
    </row>
    <row r="1544" spans="1:31" ht="45" hidden="1">
      <c r="A1544" t="str">
        <f t="shared" si="97"/>
        <v>ILEELPP102022</v>
      </c>
      <c r="B1544" t="str">
        <f t="shared" si="98"/>
        <v>ILEELPP102023</v>
      </c>
      <c r="C1544" t="str">
        <f t="shared" si="99"/>
        <v>ILEELPP102024</v>
      </c>
      <c r="D1544" t="str">
        <f t="shared" si="100"/>
        <v>ILEELPP102025</v>
      </c>
      <c r="E1544" t="str">
        <f t="shared" si="100"/>
        <v>ILEELPP102026</v>
      </c>
      <c r="F1544" t="str">
        <f t="shared" si="100"/>
        <v>ILEELPP102027</v>
      </c>
      <c r="G1544" t="s">
        <v>1990</v>
      </c>
      <c r="H1544" t="s">
        <v>1476</v>
      </c>
      <c r="I1544" s="38" t="str">
        <f>VLOOKUP(J1544,Planilha2!B:C,2,0)</f>
        <v>PP10</v>
      </c>
      <c r="J1544" s="80" t="s">
        <v>1063</v>
      </c>
      <c r="K1544" s="80" t="s">
        <v>145</v>
      </c>
      <c r="L1544" s="80" t="s">
        <v>1508</v>
      </c>
      <c r="M1544" s="80" t="s">
        <v>164</v>
      </c>
      <c r="N1544" s="80" t="s">
        <v>1501</v>
      </c>
      <c r="O1544" s="86" t="s">
        <v>1509</v>
      </c>
      <c r="P1544" s="69" t="s">
        <v>749</v>
      </c>
      <c r="Q1544" s="75">
        <v>2</v>
      </c>
      <c r="R1544" s="75">
        <v>3</v>
      </c>
      <c r="S1544" s="75">
        <v>4</v>
      </c>
      <c r="T1544" s="75">
        <v>5</v>
      </c>
      <c r="U1544" s="75">
        <v>6</v>
      </c>
      <c r="V1544" s="75">
        <v>7</v>
      </c>
      <c r="W1544" s="75">
        <v>8</v>
      </c>
      <c r="X1544" s="71" t="s">
        <v>142</v>
      </c>
      <c r="Y1544" s="71" t="s">
        <v>172</v>
      </c>
      <c r="Z1544" s="71"/>
      <c r="AA1544" s="83" t="s">
        <v>382</v>
      </c>
      <c r="AB1544" s="71" t="s">
        <v>144</v>
      </c>
      <c r="AC1544" s="71"/>
      <c r="AD1544" s="71" t="s">
        <v>1990</v>
      </c>
      <c r="AE1544" s="69" t="s">
        <v>1030</v>
      </c>
    </row>
    <row r="1545" spans="1:31" ht="45" hidden="1">
      <c r="A1545" t="str">
        <f t="shared" si="97"/>
        <v>ILEELExcluído2022</v>
      </c>
      <c r="B1545" t="str">
        <f t="shared" si="98"/>
        <v>ILEELExcluído2023</v>
      </c>
      <c r="C1545" t="str">
        <f t="shared" si="99"/>
        <v>ILEELExcluído2024</v>
      </c>
      <c r="D1545" t="str">
        <f t="shared" si="100"/>
        <v>ILEELExcluído2025</v>
      </c>
      <c r="E1545" t="str">
        <f t="shared" si="100"/>
        <v>ILEELExcluído2026</v>
      </c>
      <c r="F1545" t="str">
        <f t="shared" si="100"/>
        <v>ILEELExcluído2027</v>
      </c>
      <c r="G1545" t="s">
        <v>1990</v>
      </c>
      <c r="H1545" t="s">
        <v>1476</v>
      </c>
      <c r="I1545" s="38" t="str">
        <f>VLOOKUP(J1545,Planilha2!B:C,2,0)</f>
        <v>Excluído</v>
      </c>
      <c r="J1545" s="80" t="s">
        <v>1511</v>
      </c>
      <c r="K1545" s="80" t="s">
        <v>165</v>
      </c>
      <c r="L1545" s="80" t="s">
        <v>1512</v>
      </c>
      <c r="M1545" s="80" t="s">
        <v>164</v>
      </c>
      <c r="N1545" s="80" t="s">
        <v>1501</v>
      </c>
      <c r="O1545" s="71" t="s">
        <v>1638</v>
      </c>
      <c r="P1545" s="69" t="s">
        <v>44</v>
      </c>
      <c r="Q1545" s="71">
        <v>58</v>
      </c>
      <c r="R1545" s="71">
        <v>58</v>
      </c>
      <c r="S1545" s="71">
        <v>60</v>
      </c>
      <c r="T1545" s="71">
        <v>60</v>
      </c>
      <c r="U1545" s="71">
        <v>62</v>
      </c>
      <c r="V1545" s="71">
        <v>62</v>
      </c>
      <c r="W1545" s="71">
        <v>64</v>
      </c>
      <c r="X1545" s="71" t="s">
        <v>171</v>
      </c>
      <c r="Y1545" s="71" t="s">
        <v>172</v>
      </c>
      <c r="Z1545" s="71"/>
      <c r="AA1545" s="83" t="s">
        <v>382</v>
      </c>
      <c r="AB1545" s="71" t="s">
        <v>144</v>
      </c>
      <c r="AC1545" s="71"/>
      <c r="AD1545" s="71" t="s">
        <v>1990</v>
      </c>
      <c r="AE1545" s="69" t="s">
        <v>1030</v>
      </c>
    </row>
    <row r="1546" spans="1:31" ht="45" hidden="1">
      <c r="A1546" t="str">
        <f t="shared" si="97"/>
        <v>ILEELExcluído2022</v>
      </c>
      <c r="B1546" t="str">
        <f t="shared" si="98"/>
        <v>ILEELExcluído2023</v>
      </c>
      <c r="C1546" t="str">
        <f t="shared" si="99"/>
        <v>ILEELExcluído2024</v>
      </c>
      <c r="D1546" t="str">
        <f t="shared" si="100"/>
        <v>ILEELExcluído2025</v>
      </c>
      <c r="E1546" t="str">
        <f t="shared" si="100"/>
        <v>ILEELExcluído2026</v>
      </c>
      <c r="F1546" t="str">
        <f t="shared" si="100"/>
        <v>ILEELExcluído2027</v>
      </c>
      <c r="G1546" t="s">
        <v>1990</v>
      </c>
      <c r="H1546" t="s">
        <v>1476</v>
      </c>
      <c r="I1546" s="38" t="str">
        <f>VLOOKUP(J1546,Planilha2!B:C,2,0)</f>
        <v>Excluído</v>
      </c>
      <c r="J1546" s="80" t="s">
        <v>1067</v>
      </c>
      <c r="K1546" s="80" t="s">
        <v>145</v>
      </c>
      <c r="L1546" s="80" t="s">
        <v>1068</v>
      </c>
      <c r="M1546" s="80" t="s">
        <v>164</v>
      </c>
      <c r="N1546" s="80" t="s">
        <v>1501</v>
      </c>
      <c r="O1546" s="71" t="s">
        <v>1513</v>
      </c>
      <c r="P1546" s="69" t="s">
        <v>1070</v>
      </c>
      <c r="Q1546" s="71">
        <v>50</v>
      </c>
      <c r="R1546" s="71">
        <v>51</v>
      </c>
      <c r="S1546" s="71">
        <v>53</v>
      </c>
      <c r="T1546" s="71">
        <v>55</v>
      </c>
      <c r="U1546" s="71">
        <v>57</v>
      </c>
      <c r="V1546" s="71">
        <v>60</v>
      </c>
      <c r="W1546" s="71">
        <v>62</v>
      </c>
      <c r="X1546" s="71" t="s">
        <v>171</v>
      </c>
      <c r="Y1546" s="71" t="s">
        <v>172</v>
      </c>
      <c r="Z1546" s="71"/>
      <c r="AA1546" s="83" t="s">
        <v>382</v>
      </c>
      <c r="AB1546" s="71" t="s">
        <v>144</v>
      </c>
      <c r="AC1546" s="71"/>
      <c r="AD1546" s="71" t="s">
        <v>1990</v>
      </c>
      <c r="AE1546" s="69" t="s">
        <v>1030</v>
      </c>
    </row>
    <row r="1547" spans="1:31" ht="45" hidden="1">
      <c r="A1547" t="str">
        <f t="shared" si="97"/>
        <v>ILEELExcluído2022</v>
      </c>
      <c r="B1547" t="str">
        <f t="shared" si="98"/>
        <v>ILEELExcluído2023</v>
      </c>
      <c r="C1547" t="str">
        <f t="shared" si="99"/>
        <v>ILEELExcluído2024</v>
      </c>
      <c r="D1547" t="str">
        <f t="shared" si="100"/>
        <v>ILEELExcluído2025</v>
      </c>
      <c r="E1547" t="str">
        <f t="shared" si="100"/>
        <v>ILEELExcluído2026</v>
      </c>
      <c r="F1547" t="str">
        <f t="shared" si="100"/>
        <v>ILEELExcluído2027</v>
      </c>
      <c r="G1547" t="s">
        <v>1990</v>
      </c>
      <c r="H1547" t="s">
        <v>1476</v>
      </c>
      <c r="I1547" s="38" t="str">
        <f>VLOOKUP(J1547,Planilha2!B:C,2,0)</f>
        <v>Excluído</v>
      </c>
      <c r="J1547" s="80" t="s">
        <v>1075</v>
      </c>
      <c r="K1547" s="80" t="s">
        <v>145</v>
      </c>
      <c r="L1547" s="80" t="s">
        <v>1076</v>
      </c>
      <c r="M1547" s="80" t="s">
        <v>164</v>
      </c>
      <c r="N1547" s="80" t="s">
        <v>1501</v>
      </c>
      <c r="O1547" s="71" t="s">
        <v>1586</v>
      </c>
      <c r="P1547" s="69" t="s">
        <v>1070</v>
      </c>
      <c r="Q1547" s="71">
        <v>7</v>
      </c>
      <c r="R1547" s="71">
        <v>9</v>
      </c>
      <c r="S1547" s="71">
        <v>11</v>
      </c>
      <c r="T1547" s="71">
        <v>13</v>
      </c>
      <c r="U1547" s="71">
        <v>15</v>
      </c>
      <c r="V1547" s="71">
        <v>17</v>
      </c>
      <c r="W1547" s="71">
        <v>20</v>
      </c>
      <c r="X1547" s="71" t="s">
        <v>171</v>
      </c>
      <c r="Y1547" s="71" t="s">
        <v>172</v>
      </c>
      <c r="Z1547" s="71"/>
      <c r="AA1547" s="83" t="s">
        <v>382</v>
      </c>
      <c r="AB1547" s="71" t="s">
        <v>144</v>
      </c>
      <c r="AC1547" s="71"/>
      <c r="AD1547" s="71" t="s">
        <v>1990</v>
      </c>
      <c r="AE1547" s="69" t="s">
        <v>1030</v>
      </c>
    </row>
    <row r="1548" spans="1:31" ht="45" hidden="1">
      <c r="A1548" t="str">
        <f t="shared" si="97"/>
        <v>ILEELExcluído2022</v>
      </c>
      <c r="B1548" t="str">
        <f t="shared" si="98"/>
        <v>ILEELExcluído2023</v>
      </c>
      <c r="C1548" t="str">
        <f t="shared" si="99"/>
        <v>ILEELExcluído2024</v>
      </c>
      <c r="D1548" t="str">
        <f t="shared" si="100"/>
        <v>ILEELExcluído2025</v>
      </c>
      <c r="E1548" t="str">
        <f t="shared" si="100"/>
        <v>ILEELExcluído2026</v>
      </c>
      <c r="F1548" t="str">
        <f t="shared" si="100"/>
        <v>ILEELExcluído2027</v>
      </c>
      <c r="G1548" t="s">
        <v>1990</v>
      </c>
      <c r="H1548" t="s">
        <v>1476</v>
      </c>
      <c r="I1548" s="38" t="str">
        <f>VLOOKUP(J1548,Planilha2!B:C,2,0)</f>
        <v>Excluído</v>
      </c>
      <c r="J1548" s="80" t="s">
        <v>1079</v>
      </c>
      <c r="K1548" s="80" t="s">
        <v>145</v>
      </c>
      <c r="L1548" s="80" t="s">
        <v>1080</v>
      </c>
      <c r="M1548" s="80" t="s">
        <v>164</v>
      </c>
      <c r="N1548" s="80" t="s">
        <v>1501</v>
      </c>
      <c r="O1548" s="71" t="s">
        <v>1587</v>
      </c>
      <c r="P1548" s="69" t="s">
        <v>1082</v>
      </c>
      <c r="Q1548" s="71">
        <v>4</v>
      </c>
      <c r="R1548" s="71">
        <v>4</v>
      </c>
      <c r="S1548" s="71">
        <v>5</v>
      </c>
      <c r="T1548" s="71">
        <v>5</v>
      </c>
      <c r="U1548" s="71">
        <v>6</v>
      </c>
      <c r="V1548" s="71">
        <v>6</v>
      </c>
      <c r="W1548" s="71">
        <v>6</v>
      </c>
      <c r="X1548" s="71" t="s">
        <v>142</v>
      </c>
      <c r="Y1548" s="71" t="s">
        <v>172</v>
      </c>
      <c r="Z1548" s="71"/>
      <c r="AA1548" s="83" t="s">
        <v>382</v>
      </c>
      <c r="AB1548" s="71" t="s">
        <v>144</v>
      </c>
      <c r="AC1548" s="71"/>
      <c r="AD1548" s="71" t="s">
        <v>1990</v>
      </c>
      <c r="AE1548" s="69" t="s">
        <v>1030</v>
      </c>
    </row>
    <row r="1549" spans="1:31" ht="45" hidden="1">
      <c r="A1549" t="str">
        <f t="shared" si="97"/>
        <v>ILEELExcluído2022</v>
      </c>
      <c r="B1549" t="str">
        <f t="shared" si="98"/>
        <v>ILEELExcluído2023</v>
      </c>
      <c r="C1549" t="str">
        <f t="shared" si="99"/>
        <v>ILEELExcluído2024</v>
      </c>
      <c r="D1549" t="str">
        <f t="shared" si="100"/>
        <v>ILEELExcluído2025</v>
      </c>
      <c r="E1549" t="str">
        <f t="shared" si="100"/>
        <v>ILEELExcluído2026</v>
      </c>
      <c r="F1549" t="str">
        <f t="shared" si="100"/>
        <v>ILEELExcluído2027</v>
      </c>
      <c r="G1549" t="s">
        <v>1990</v>
      </c>
      <c r="H1549" t="s">
        <v>1476</v>
      </c>
      <c r="I1549" s="38" t="str">
        <f>VLOOKUP(J1549,Planilha2!B:C,2,0)</f>
        <v>Excluído</v>
      </c>
      <c r="J1549" s="80" t="s">
        <v>1085</v>
      </c>
      <c r="K1549" s="80" t="s">
        <v>145</v>
      </c>
      <c r="L1549" s="80" t="s">
        <v>1086</v>
      </c>
      <c r="M1549" s="80" t="s">
        <v>139</v>
      </c>
      <c r="N1549" s="80" t="s">
        <v>1501</v>
      </c>
      <c r="O1549" s="71" t="s">
        <v>1516</v>
      </c>
      <c r="P1549" s="69" t="s">
        <v>1070</v>
      </c>
      <c r="Q1549" s="71">
        <v>5</v>
      </c>
      <c r="R1549" s="71">
        <v>6</v>
      </c>
      <c r="S1549" s="71">
        <v>6</v>
      </c>
      <c r="T1549" s="71">
        <v>7</v>
      </c>
      <c r="U1549" s="71">
        <v>7</v>
      </c>
      <c r="V1549" s="71">
        <v>8</v>
      </c>
      <c r="W1549" s="71">
        <v>8</v>
      </c>
      <c r="X1549" s="71" t="s">
        <v>142</v>
      </c>
      <c r="Y1549" s="71" t="s">
        <v>172</v>
      </c>
      <c r="Z1549" s="71"/>
      <c r="AA1549" s="83" t="s">
        <v>382</v>
      </c>
      <c r="AB1549" s="71" t="s">
        <v>144</v>
      </c>
      <c r="AC1549" s="71"/>
      <c r="AD1549" s="71" t="s">
        <v>1990</v>
      </c>
      <c r="AE1549" s="69" t="s">
        <v>1030</v>
      </c>
    </row>
    <row r="1550" spans="1:31" ht="45" hidden="1">
      <c r="A1550" t="str">
        <f t="shared" si="97"/>
        <v>ILEELExcluído2022</v>
      </c>
      <c r="B1550" t="str">
        <f t="shared" si="98"/>
        <v>ILEELExcluído2023</v>
      </c>
      <c r="C1550" t="str">
        <f t="shared" si="99"/>
        <v>ILEELExcluído2024</v>
      </c>
      <c r="D1550" t="str">
        <f t="shared" si="100"/>
        <v>ILEELExcluído2025</v>
      </c>
      <c r="E1550" t="str">
        <f t="shared" si="100"/>
        <v>ILEELExcluído2026</v>
      </c>
      <c r="F1550" t="str">
        <f t="shared" si="100"/>
        <v>ILEELExcluído2027</v>
      </c>
      <c r="G1550" t="s">
        <v>1990</v>
      </c>
      <c r="H1550" t="s">
        <v>1476</v>
      </c>
      <c r="I1550" s="38" t="str">
        <f>VLOOKUP(J1550,Planilha2!B:C,2,0)</f>
        <v>Excluído</v>
      </c>
      <c r="J1550" s="80" t="s">
        <v>1090</v>
      </c>
      <c r="K1550" s="80" t="s">
        <v>145</v>
      </c>
      <c r="L1550" s="80" t="s">
        <v>1091</v>
      </c>
      <c r="M1550" s="80" t="s">
        <v>139</v>
      </c>
      <c r="N1550" s="80" t="s">
        <v>1501</v>
      </c>
      <c r="O1550" s="71" t="s">
        <v>1517</v>
      </c>
      <c r="P1550" s="69" t="s">
        <v>1070</v>
      </c>
      <c r="Q1550" s="71">
        <v>25</v>
      </c>
      <c r="R1550" s="71">
        <v>25</v>
      </c>
      <c r="S1550" s="71">
        <v>26</v>
      </c>
      <c r="T1550" s="71">
        <v>26</v>
      </c>
      <c r="U1550" s="71">
        <v>27</v>
      </c>
      <c r="V1550" s="71">
        <v>28</v>
      </c>
      <c r="W1550" s="71">
        <v>30</v>
      </c>
      <c r="X1550" s="71" t="s">
        <v>142</v>
      </c>
      <c r="Y1550" s="71" t="s">
        <v>172</v>
      </c>
      <c r="Z1550" s="71"/>
      <c r="AA1550" s="83" t="s">
        <v>382</v>
      </c>
      <c r="AB1550" s="71" t="s">
        <v>144</v>
      </c>
      <c r="AC1550" s="71"/>
      <c r="AD1550" s="71" t="s">
        <v>1990</v>
      </c>
      <c r="AE1550" s="69" t="s">
        <v>1030</v>
      </c>
    </row>
    <row r="1551" spans="1:31" ht="45" hidden="1">
      <c r="A1551" t="str">
        <f t="shared" si="97"/>
        <v>ILEELExcluído2022</v>
      </c>
      <c r="B1551" t="str">
        <f t="shared" si="98"/>
        <v>ILEELExcluído2023</v>
      </c>
      <c r="C1551" t="str">
        <f t="shared" si="99"/>
        <v>ILEELExcluído2024</v>
      </c>
      <c r="D1551" t="str">
        <f t="shared" si="100"/>
        <v>ILEELExcluído2025</v>
      </c>
      <c r="E1551" t="str">
        <f t="shared" si="100"/>
        <v>ILEELExcluído2026</v>
      </c>
      <c r="F1551" t="str">
        <f t="shared" si="100"/>
        <v>ILEELExcluído2027</v>
      </c>
      <c r="G1551" t="s">
        <v>1990</v>
      </c>
      <c r="H1551" t="s">
        <v>1476</v>
      </c>
      <c r="I1551" s="38" t="str">
        <f>VLOOKUP(J1551,Planilha2!B:C,2,0)</f>
        <v>Excluído</v>
      </c>
      <c r="J1551" s="80" t="s">
        <v>1095</v>
      </c>
      <c r="K1551" s="80" t="s">
        <v>145</v>
      </c>
      <c r="L1551" s="80" t="s">
        <v>1096</v>
      </c>
      <c r="M1551" s="80" t="s">
        <v>139</v>
      </c>
      <c r="N1551" s="80" t="s">
        <v>1501</v>
      </c>
      <c r="O1551" s="71" t="s">
        <v>1646</v>
      </c>
      <c r="P1551" s="69" t="s">
        <v>1070</v>
      </c>
      <c r="Q1551" s="71">
        <v>24</v>
      </c>
      <c r="R1551" s="71">
        <v>24</v>
      </c>
      <c r="S1551" s="71">
        <v>24</v>
      </c>
      <c r="T1551" s="71">
        <v>24</v>
      </c>
      <c r="U1551" s="71">
        <v>24</v>
      </c>
      <c r="V1551" s="71">
        <v>24</v>
      </c>
      <c r="W1551" s="71">
        <v>24</v>
      </c>
      <c r="X1551" s="71" t="s">
        <v>142</v>
      </c>
      <c r="Y1551" s="71" t="s">
        <v>172</v>
      </c>
      <c r="Z1551" s="71"/>
      <c r="AA1551" s="83" t="s">
        <v>382</v>
      </c>
      <c r="AB1551" s="71" t="s">
        <v>144</v>
      </c>
      <c r="AC1551" s="71"/>
      <c r="AD1551" s="71" t="s">
        <v>1990</v>
      </c>
      <c r="AE1551" s="69" t="s">
        <v>1030</v>
      </c>
    </row>
    <row r="1552" spans="1:31" ht="45" hidden="1">
      <c r="A1552" t="str">
        <f t="shared" si="97"/>
        <v>ILEELEC092022</v>
      </c>
      <c r="B1552" t="str">
        <f t="shared" si="98"/>
        <v>ILEELEC092023</v>
      </c>
      <c r="C1552" t="str">
        <f t="shared" si="99"/>
        <v>ILEELEC092024</v>
      </c>
      <c r="D1552" t="str">
        <f t="shared" si="100"/>
        <v>ILEELEC092025</v>
      </c>
      <c r="E1552" t="str">
        <f t="shared" si="100"/>
        <v>ILEELEC092026</v>
      </c>
      <c r="F1552" t="str">
        <f t="shared" si="100"/>
        <v>ILEELEC092027</v>
      </c>
      <c r="G1552" t="s">
        <v>1990</v>
      </c>
      <c r="H1552" t="s">
        <v>1519</v>
      </c>
      <c r="I1552" s="38" t="str">
        <f>VLOOKUP(J1552,Planilha2!B:C,2,0)</f>
        <v>EC09</v>
      </c>
      <c r="J1552" s="87" t="s">
        <v>1648</v>
      </c>
      <c r="K1552" s="88" t="s">
        <v>165</v>
      </c>
      <c r="L1552" s="87" t="s">
        <v>419</v>
      </c>
      <c r="M1552" s="87" t="s">
        <v>381</v>
      </c>
      <c r="N1552" s="87" t="s">
        <v>385</v>
      </c>
      <c r="O1552" s="71" t="s">
        <v>1521</v>
      </c>
      <c r="P1552" s="69" t="s">
        <v>44</v>
      </c>
      <c r="Q1552" s="71">
        <v>78</v>
      </c>
      <c r="R1552" s="71">
        <v>78</v>
      </c>
      <c r="S1552" s="71">
        <v>79</v>
      </c>
      <c r="T1552" s="71">
        <v>80</v>
      </c>
      <c r="U1552" s="71">
        <v>81</v>
      </c>
      <c r="V1552" s="71">
        <v>82</v>
      </c>
      <c r="W1552" s="71">
        <v>83</v>
      </c>
      <c r="X1552" s="71" t="s">
        <v>142</v>
      </c>
      <c r="Y1552" s="71" t="s">
        <v>172</v>
      </c>
      <c r="Z1552" s="71"/>
      <c r="AA1552" s="83" t="s">
        <v>1523</v>
      </c>
      <c r="AB1552" s="71" t="s">
        <v>144</v>
      </c>
      <c r="AC1552" s="71"/>
      <c r="AD1552" s="71" t="s">
        <v>1990</v>
      </c>
      <c r="AE1552" s="69" t="s">
        <v>377</v>
      </c>
    </row>
    <row r="1553" spans="1:31" ht="45" hidden="1">
      <c r="A1553" t="str">
        <f t="shared" si="97"/>
        <v>ILEELEC102022</v>
      </c>
      <c r="B1553" t="str">
        <f t="shared" si="98"/>
        <v>ILEELEC102023</v>
      </c>
      <c r="C1553" t="str">
        <f t="shared" si="99"/>
        <v>ILEELEC102024</v>
      </c>
      <c r="D1553" t="str">
        <f t="shared" si="100"/>
        <v>ILEELEC102025</v>
      </c>
      <c r="E1553" t="str">
        <f t="shared" si="100"/>
        <v>ILEELEC102026</v>
      </c>
      <c r="F1553" t="str">
        <f t="shared" si="100"/>
        <v>ILEELEC102027</v>
      </c>
      <c r="G1553" t="s">
        <v>1990</v>
      </c>
      <c r="H1553" t="s">
        <v>1519</v>
      </c>
      <c r="I1553" s="38" t="str">
        <f>VLOOKUP(J1553,Planilha2!B:C,2,0)</f>
        <v>EC10</v>
      </c>
      <c r="J1553" s="87" t="s">
        <v>1649</v>
      </c>
      <c r="K1553" s="88" t="s">
        <v>165</v>
      </c>
      <c r="L1553" s="87" t="s">
        <v>422</v>
      </c>
      <c r="M1553" s="87" t="s">
        <v>381</v>
      </c>
      <c r="N1553" s="87" t="s">
        <v>385</v>
      </c>
      <c r="O1553" s="71" t="s">
        <v>1526</v>
      </c>
      <c r="P1553" s="69" t="s">
        <v>44</v>
      </c>
      <c r="Q1553" s="71">
        <v>50</v>
      </c>
      <c r="R1553" s="71">
        <v>52</v>
      </c>
      <c r="S1553" s="71">
        <v>54</v>
      </c>
      <c r="T1553" s="71">
        <v>56</v>
      </c>
      <c r="U1553" s="71">
        <v>58</v>
      </c>
      <c r="V1553" s="71">
        <v>60</v>
      </c>
      <c r="W1553" s="71">
        <v>62</v>
      </c>
      <c r="X1553" s="71" t="s">
        <v>142</v>
      </c>
      <c r="Y1553" s="71" t="s">
        <v>172</v>
      </c>
      <c r="Z1553" s="71"/>
      <c r="AA1553" s="83" t="s">
        <v>1523</v>
      </c>
      <c r="AB1553" s="71" t="s">
        <v>144</v>
      </c>
      <c r="AC1553" s="71"/>
      <c r="AD1553" s="71" t="s">
        <v>1990</v>
      </c>
      <c r="AE1553" s="69" t="s">
        <v>377</v>
      </c>
    </row>
    <row r="1554" spans="1:31" ht="45" hidden="1">
      <c r="A1554" t="str">
        <f t="shared" si="97"/>
        <v>ILEELEC082022</v>
      </c>
      <c r="B1554" t="str">
        <f t="shared" si="98"/>
        <v>ILEELEC082023</v>
      </c>
      <c r="C1554" t="str">
        <f t="shared" si="99"/>
        <v>ILEELEC082024</v>
      </c>
      <c r="D1554" t="str">
        <f t="shared" si="100"/>
        <v>ILEELEC082025</v>
      </c>
      <c r="E1554" t="str">
        <f t="shared" si="100"/>
        <v>ILEELEC082026</v>
      </c>
      <c r="F1554" t="str">
        <f t="shared" si="100"/>
        <v>ILEELEC082027</v>
      </c>
      <c r="G1554" t="s">
        <v>1990</v>
      </c>
      <c r="H1554" t="s">
        <v>1519</v>
      </c>
      <c r="I1554" s="38" t="str">
        <f>VLOOKUP(J1554,Planilha2!B:C,2,0)</f>
        <v>EC08</v>
      </c>
      <c r="J1554" s="87" t="s">
        <v>415</v>
      </c>
      <c r="K1554" s="88" t="s">
        <v>145</v>
      </c>
      <c r="L1554" s="89" t="s">
        <v>1528</v>
      </c>
      <c r="M1554" s="87" t="s">
        <v>381</v>
      </c>
      <c r="N1554" s="87" t="s">
        <v>1529</v>
      </c>
      <c r="O1554" s="71" t="s">
        <v>1650</v>
      </c>
      <c r="P1554" s="69" t="s">
        <v>44</v>
      </c>
      <c r="Q1554" s="71">
        <v>70.58</v>
      </c>
      <c r="R1554" s="71">
        <v>100</v>
      </c>
      <c r="S1554" s="71">
        <v>100</v>
      </c>
      <c r="T1554" s="71">
        <v>100</v>
      </c>
      <c r="U1554" s="71">
        <v>100</v>
      </c>
      <c r="V1554" s="71">
        <v>100</v>
      </c>
      <c r="W1554" s="71">
        <v>100</v>
      </c>
      <c r="X1554" s="71" t="s">
        <v>171</v>
      </c>
      <c r="Y1554" s="71" t="s">
        <v>172</v>
      </c>
      <c r="Z1554" s="71"/>
      <c r="AA1554" s="83" t="s">
        <v>1523</v>
      </c>
      <c r="AB1554" s="71" t="s">
        <v>144</v>
      </c>
      <c r="AC1554" s="71"/>
      <c r="AD1554" s="71" t="s">
        <v>1990</v>
      </c>
      <c r="AE1554" s="69" t="s">
        <v>377</v>
      </c>
    </row>
    <row r="1555" spans="1:31" ht="45" hidden="1">
      <c r="A1555" t="str">
        <f t="shared" si="97"/>
        <v>ILEELEC282022</v>
      </c>
      <c r="B1555" t="str">
        <f t="shared" si="98"/>
        <v>ILEELEC282023</v>
      </c>
      <c r="C1555" t="str">
        <f t="shared" si="99"/>
        <v>ILEELEC282024</v>
      </c>
      <c r="D1555" t="str">
        <f t="shared" si="100"/>
        <v>ILEELEC282025</v>
      </c>
      <c r="E1555" t="str">
        <f t="shared" si="100"/>
        <v>ILEELEC282026</v>
      </c>
      <c r="F1555" t="str">
        <f t="shared" si="100"/>
        <v>ILEELEC282027</v>
      </c>
      <c r="G1555" t="s">
        <v>1990</v>
      </c>
      <c r="H1555" t="s">
        <v>1519</v>
      </c>
      <c r="I1555" s="38" t="str">
        <f>VLOOKUP(J1555,Planilha2!B:C,2,0)</f>
        <v>EC28</v>
      </c>
      <c r="J1555" s="87" t="s">
        <v>503</v>
      </c>
      <c r="K1555" s="88" t="s">
        <v>165</v>
      </c>
      <c r="L1555" s="89" t="s">
        <v>504</v>
      </c>
      <c r="M1555" s="87" t="s">
        <v>381</v>
      </c>
      <c r="N1555" s="87" t="s">
        <v>1530</v>
      </c>
      <c r="O1555" s="71" t="s">
        <v>1589</v>
      </c>
      <c r="P1555" s="69" t="s">
        <v>44</v>
      </c>
      <c r="Q1555" s="71">
        <v>100</v>
      </c>
      <c r="R1555" s="71">
        <v>100</v>
      </c>
      <c r="S1555" s="71">
        <v>100</v>
      </c>
      <c r="T1555" s="71">
        <v>100</v>
      </c>
      <c r="U1555" s="71">
        <v>100</v>
      </c>
      <c r="V1555" s="71">
        <v>100</v>
      </c>
      <c r="W1555" s="71">
        <v>100</v>
      </c>
      <c r="X1555" s="71" t="s">
        <v>171</v>
      </c>
      <c r="Y1555" s="71" t="s">
        <v>172</v>
      </c>
      <c r="Z1555" s="71"/>
      <c r="AA1555" s="83" t="s">
        <v>1523</v>
      </c>
      <c r="AB1555" s="71" t="s">
        <v>144</v>
      </c>
      <c r="AC1555" s="71"/>
      <c r="AD1555" s="71" t="s">
        <v>1990</v>
      </c>
      <c r="AE1555" s="69" t="s">
        <v>377</v>
      </c>
    </row>
    <row r="1556" spans="1:31" ht="45" hidden="1">
      <c r="A1556" t="str">
        <f t="shared" si="97"/>
        <v>ILEELEC052022</v>
      </c>
      <c r="B1556" t="str">
        <f t="shared" si="98"/>
        <v>ILEELEC052023</v>
      </c>
      <c r="C1556" t="str">
        <f t="shared" si="99"/>
        <v>ILEELEC052024</v>
      </c>
      <c r="D1556" t="str">
        <f t="shared" si="100"/>
        <v>ILEELEC052025</v>
      </c>
      <c r="E1556" t="str">
        <f t="shared" si="100"/>
        <v>ILEELEC052026</v>
      </c>
      <c r="F1556" t="str">
        <f t="shared" si="100"/>
        <v>ILEELEC052027</v>
      </c>
      <c r="G1556" t="s">
        <v>1990</v>
      </c>
      <c r="H1556" t="s">
        <v>1519</v>
      </c>
      <c r="I1556" s="38" t="str">
        <f>VLOOKUP(J1556,Planilha2!B:C,2,0)</f>
        <v>EC05</v>
      </c>
      <c r="J1556" s="80" t="s">
        <v>403</v>
      </c>
      <c r="K1556" s="88" t="s">
        <v>165</v>
      </c>
      <c r="L1556" s="80" t="s">
        <v>404</v>
      </c>
      <c r="M1556" s="80" t="s">
        <v>164</v>
      </c>
      <c r="N1556" s="80" t="s">
        <v>1529</v>
      </c>
      <c r="O1556" s="71" t="s">
        <v>1533</v>
      </c>
      <c r="P1556" s="69" t="s">
        <v>309</v>
      </c>
      <c r="Q1556" s="71">
        <v>16</v>
      </c>
      <c r="R1556" s="71">
        <v>17</v>
      </c>
      <c r="S1556" s="71">
        <v>18</v>
      </c>
      <c r="T1556" s="71">
        <v>19</v>
      </c>
      <c r="U1556" s="71">
        <v>20</v>
      </c>
      <c r="V1556" s="71">
        <v>21</v>
      </c>
      <c r="W1556" s="71">
        <v>22</v>
      </c>
      <c r="X1556" s="71" t="s">
        <v>142</v>
      </c>
      <c r="Y1556" s="71" t="s">
        <v>172</v>
      </c>
      <c r="Z1556" s="71"/>
      <c r="AA1556" s="83" t="s">
        <v>1523</v>
      </c>
      <c r="AB1556" s="71" t="s">
        <v>144</v>
      </c>
      <c r="AC1556" s="71"/>
      <c r="AD1556" s="71" t="s">
        <v>1990</v>
      </c>
      <c r="AE1556" s="69" t="s">
        <v>377</v>
      </c>
    </row>
    <row r="1557" spans="1:31" ht="45" hidden="1">
      <c r="A1557" t="str">
        <f t="shared" si="97"/>
        <v>ILEELEC072022</v>
      </c>
      <c r="B1557" t="str">
        <f t="shared" si="98"/>
        <v>ILEELEC072023</v>
      </c>
      <c r="C1557" t="str">
        <f t="shared" si="99"/>
        <v>ILEELEC072024</v>
      </c>
      <c r="D1557" t="str">
        <f t="shared" si="100"/>
        <v>ILEELEC072025</v>
      </c>
      <c r="E1557" t="str">
        <f t="shared" si="100"/>
        <v>ILEELEC072026</v>
      </c>
      <c r="F1557" t="str">
        <f t="shared" si="100"/>
        <v>ILEELEC072027</v>
      </c>
      <c r="G1557" t="s">
        <v>1990</v>
      </c>
      <c r="H1557" t="s">
        <v>1519</v>
      </c>
      <c r="I1557" s="38" t="str">
        <f>VLOOKUP(J1557,Planilha2!B:C,2,0)</f>
        <v>EC07</v>
      </c>
      <c r="J1557" s="87" t="s">
        <v>1534</v>
      </c>
      <c r="K1557" s="88" t="s">
        <v>165</v>
      </c>
      <c r="L1557" s="89" t="s">
        <v>1535</v>
      </c>
      <c r="M1557" s="87" t="s">
        <v>381</v>
      </c>
      <c r="N1557" s="87" t="s">
        <v>1529</v>
      </c>
      <c r="O1557" s="71" t="s">
        <v>1590</v>
      </c>
      <c r="P1557" s="69" t="s">
        <v>44</v>
      </c>
      <c r="Q1557" s="71">
        <v>0</v>
      </c>
      <c r="R1557" s="71">
        <v>30</v>
      </c>
      <c r="S1557" s="71">
        <v>50</v>
      </c>
      <c r="T1557" s="71">
        <v>75</v>
      </c>
      <c r="U1557" s="71">
        <v>100</v>
      </c>
      <c r="V1557" s="71">
        <v>100</v>
      </c>
      <c r="W1557" s="71">
        <v>100</v>
      </c>
      <c r="X1557" s="71" t="s">
        <v>171</v>
      </c>
      <c r="Y1557" s="71" t="s">
        <v>172</v>
      </c>
      <c r="Z1557" s="71"/>
      <c r="AA1557" s="83" t="s">
        <v>1523</v>
      </c>
      <c r="AB1557" s="71" t="s">
        <v>144</v>
      </c>
      <c r="AC1557" s="71"/>
      <c r="AD1557" s="71" t="s">
        <v>1990</v>
      </c>
      <c r="AE1557" s="69" t="s">
        <v>377</v>
      </c>
    </row>
    <row r="1558" spans="1:31" ht="45" hidden="1">
      <c r="A1558" t="str">
        <f t="shared" si="97"/>
        <v>ILEELEC332022</v>
      </c>
      <c r="B1558" t="str">
        <f t="shared" si="98"/>
        <v>ILEELEC332023</v>
      </c>
      <c r="C1558" t="str">
        <f t="shared" si="99"/>
        <v>ILEELEC332024</v>
      </c>
      <c r="D1558" t="str">
        <f t="shared" si="100"/>
        <v>ILEELEC332025</v>
      </c>
      <c r="E1558" t="str">
        <f t="shared" si="100"/>
        <v>ILEELEC332026</v>
      </c>
      <c r="F1558" t="str">
        <f t="shared" si="100"/>
        <v>ILEELEC332027</v>
      </c>
      <c r="G1558" t="s">
        <v>1990</v>
      </c>
      <c r="H1558" t="s">
        <v>1519</v>
      </c>
      <c r="I1558" s="38" t="str">
        <f>VLOOKUP(J1558,Planilha2!B:C,2,0)</f>
        <v>EC33</v>
      </c>
      <c r="J1558" s="87" t="s">
        <v>527</v>
      </c>
      <c r="K1558" s="88" t="s">
        <v>165</v>
      </c>
      <c r="L1558" s="87" t="s">
        <v>528</v>
      </c>
      <c r="M1558" s="88" t="s">
        <v>164</v>
      </c>
      <c r="N1558" s="87" t="s">
        <v>1529</v>
      </c>
      <c r="O1558" s="71" t="s">
        <v>1652</v>
      </c>
      <c r="P1558" s="69" t="s">
        <v>530</v>
      </c>
      <c r="Q1558" s="71">
        <v>1</v>
      </c>
      <c r="R1558" s="71">
        <v>1</v>
      </c>
      <c r="S1558" s="71">
        <v>2</v>
      </c>
      <c r="T1558" s="71">
        <v>2</v>
      </c>
      <c r="U1558" s="71">
        <v>3</v>
      </c>
      <c r="V1558" s="71">
        <v>3</v>
      </c>
      <c r="W1558" s="71">
        <v>3</v>
      </c>
      <c r="X1558" s="71" t="s">
        <v>363</v>
      </c>
      <c r="Y1558" s="71" t="s">
        <v>172</v>
      </c>
      <c r="Z1558" s="71"/>
      <c r="AA1558" s="83" t="s">
        <v>1523</v>
      </c>
      <c r="AB1558" s="71" t="s">
        <v>144</v>
      </c>
      <c r="AC1558" s="71"/>
      <c r="AD1558" s="71" t="s">
        <v>1990</v>
      </c>
      <c r="AE1558" s="69" t="s">
        <v>377</v>
      </c>
    </row>
    <row r="1559" spans="1:31" ht="45" hidden="1">
      <c r="A1559" t="str">
        <f t="shared" si="97"/>
        <v>ILEELGP012022</v>
      </c>
      <c r="B1559" t="str">
        <f t="shared" si="98"/>
        <v>ILEELGP012023</v>
      </c>
      <c r="C1559" t="str">
        <f t="shared" si="99"/>
        <v>ILEELGP012024</v>
      </c>
      <c r="D1559" t="str">
        <f t="shared" si="100"/>
        <v>ILEELGP012025</v>
      </c>
      <c r="E1559" t="str">
        <f t="shared" si="100"/>
        <v>ILEELGP012026</v>
      </c>
      <c r="F1559" t="str">
        <f t="shared" si="100"/>
        <v>ILEELGP012027</v>
      </c>
      <c r="G1559" t="s">
        <v>1990</v>
      </c>
      <c r="H1559" t="s">
        <v>1536</v>
      </c>
      <c r="I1559" s="38" t="str">
        <f>VLOOKUP(J1559,Planilha2!B:C,2,0)</f>
        <v>GP01</v>
      </c>
      <c r="J1559" s="69" t="s">
        <v>552</v>
      </c>
      <c r="K1559" s="69" t="s">
        <v>145</v>
      </c>
      <c r="L1559" s="69" t="s">
        <v>1537</v>
      </c>
      <c r="M1559" s="80" t="s">
        <v>139</v>
      </c>
      <c r="N1559" s="78" t="s">
        <v>558</v>
      </c>
      <c r="O1559" s="71" t="s">
        <v>1538</v>
      </c>
      <c r="P1559" s="69" t="s">
        <v>44</v>
      </c>
      <c r="Q1559" s="71">
        <v>30.97</v>
      </c>
      <c r="R1559" s="71">
        <v>32</v>
      </c>
      <c r="S1559" s="71">
        <v>33.03</v>
      </c>
      <c r="T1559" s="71">
        <v>34.06</v>
      </c>
      <c r="U1559" s="71">
        <v>35.090000000000003</v>
      </c>
      <c r="V1559" s="71">
        <v>36.119999999999997</v>
      </c>
      <c r="W1559" s="71">
        <v>37.15</v>
      </c>
      <c r="X1559" s="71" t="s">
        <v>142</v>
      </c>
      <c r="Y1559" s="71" t="s">
        <v>172</v>
      </c>
      <c r="Z1559" s="71"/>
      <c r="AA1559" s="69" t="s">
        <v>555</v>
      </c>
      <c r="AB1559" s="71" t="s">
        <v>144</v>
      </c>
      <c r="AC1559" s="71"/>
      <c r="AD1559" s="71" t="s">
        <v>1990</v>
      </c>
      <c r="AE1559" s="69" t="s">
        <v>551</v>
      </c>
    </row>
    <row r="1560" spans="1:31" ht="45" hidden="1">
      <c r="A1560" t="str">
        <f t="shared" si="97"/>
        <v>ILEELGP022022</v>
      </c>
      <c r="B1560" t="str">
        <f t="shared" si="98"/>
        <v>ILEELGP022023</v>
      </c>
      <c r="C1560" t="str">
        <f t="shared" si="99"/>
        <v>ILEELGP022024</v>
      </c>
      <c r="D1560" t="str">
        <f t="shared" si="100"/>
        <v>ILEELGP022025</v>
      </c>
      <c r="E1560" t="str">
        <f t="shared" si="100"/>
        <v>ILEELGP022026</v>
      </c>
      <c r="F1560" t="str">
        <f t="shared" si="100"/>
        <v>ILEELGP022027</v>
      </c>
      <c r="G1560" t="s">
        <v>1990</v>
      </c>
      <c r="H1560" t="s">
        <v>1536</v>
      </c>
      <c r="I1560" s="38" t="str">
        <f>VLOOKUP(J1560,Planilha2!B:C,2,0)</f>
        <v>GP02</v>
      </c>
      <c r="J1560" s="69" t="s">
        <v>560</v>
      </c>
      <c r="K1560" s="69" t="s">
        <v>165</v>
      </c>
      <c r="L1560" s="69" t="s">
        <v>1539</v>
      </c>
      <c r="M1560" s="80" t="s">
        <v>139</v>
      </c>
      <c r="N1560" s="78" t="s">
        <v>558</v>
      </c>
      <c r="O1560" s="71" t="s">
        <v>1591</v>
      </c>
      <c r="P1560" s="69" t="s">
        <v>44</v>
      </c>
      <c r="Q1560" s="71">
        <v>82.3</v>
      </c>
      <c r="R1560" s="71">
        <v>83</v>
      </c>
      <c r="S1560" s="71">
        <v>83.7</v>
      </c>
      <c r="T1560" s="71">
        <v>84.4</v>
      </c>
      <c r="U1560" s="71">
        <v>85.1</v>
      </c>
      <c r="V1560" s="71">
        <v>85.8</v>
      </c>
      <c r="W1560" s="71">
        <v>86.5</v>
      </c>
      <c r="X1560" s="71" t="s">
        <v>142</v>
      </c>
      <c r="Y1560" s="71" t="s">
        <v>172</v>
      </c>
      <c r="Z1560" s="71"/>
      <c r="AA1560" s="69" t="s">
        <v>563</v>
      </c>
      <c r="AB1560" s="71" t="s">
        <v>144</v>
      </c>
      <c r="AC1560" s="71"/>
      <c r="AD1560" s="71" t="s">
        <v>1990</v>
      </c>
      <c r="AE1560" s="69" t="s">
        <v>551</v>
      </c>
    </row>
    <row r="1561" spans="1:31" ht="45" hidden="1">
      <c r="A1561" t="str">
        <f t="shared" si="97"/>
        <v>ILEELGP032022</v>
      </c>
      <c r="B1561" t="str">
        <f t="shared" si="98"/>
        <v>ILEELGP032023</v>
      </c>
      <c r="C1561" t="str">
        <f t="shared" si="99"/>
        <v>ILEELGP032024</v>
      </c>
      <c r="D1561" t="str">
        <f t="shared" si="100"/>
        <v>ILEELGP032025</v>
      </c>
      <c r="E1561" t="str">
        <f t="shared" si="100"/>
        <v>ILEELGP032026</v>
      </c>
      <c r="F1561" t="str">
        <f t="shared" si="100"/>
        <v>ILEELGP032027</v>
      </c>
      <c r="G1561" t="s">
        <v>1990</v>
      </c>
      <c r="H1561" t="s">
        <v>1536</v>
      </c>
      <c r="I1561" s="38" t="str">
        <f>VLOOKUP(J1561,Planilha2!B:C,2,0)</f>
        <v>GP03</v>
      </c>
      <c r="J1561" s="69" t="s">
        <v>567</v>
      </c>
      <c r="K1561" s="69" t="s">
        <v>145</v>
      </c>
      <c r="L1561" s="69"/>
      <c r="M1561" s="80" t="s">
        <v>139</v>
      </c>
      <c r="N1561" s="78" t="s">
        <v>558</v>
      </c>
      <c r="O1561" s="71" t="s">
        <v>1592</v>
      </c>
      <c r="P1561" s="69" t="s">
        <v>569</v>
      </c>
      <c r="Q1561" s="71">
        <v>87.5</v>
      </c>
      <c r="R1561" s="71">
        <v>88</v>
      </c>
      <c r="S1561" s="71">
        <v>88.5</v>
      </c>
      <c r="T1561" s="71">
        <v>89</v>
      </c>
      <c r="U1561" s="71">
        <v>89.5</v>
      </c>
      <c r="V1561" s="71">
        <v>90</v>
      </c>
      <c r="W1561" s="71">
        <v>90.5</v>
      </c>
      <c r="X1561" s="71" t="s">
        <v>142</v>
      </c>
      <c r="Y1561" s="71" t="s">
        <v>172</v>
      </c>
      <c r="Z1561" s="71"/>
      <c r="AA1561" s="80" t="s">
        <v>570</v>
      </c>
      <c r="AB1561" s="71" t="s">
        <v>144</v>
      </c>
      <c r="AC1561" s="71"/>
      <c r="AD1561" s="71" t="s">
        <v>1990</v>
      </c>
      <c r="AE1561" s="69" t="s">
        <v>551</v>
      </c>
    </row>
    <row r="1562" spans="1:31" ht="45" hidden="1">
      <c r="A1562" t="str">
        <f t="shared" si="97"/>
        <v>ILEELGP042022</v>
      </c>
      <c r="B1562" t="str">
        <f t="shared" si="98"/>
        <v>ILEELGP042023</v>
      </c>
      <c r="C1562" t="str">
        <f t="shared" si="99"/>
        <v>ILEELGP042024</v>
      </c>
      <c r="D1562" t="str">
        <f t="shared" si="100"/>
        <v>ILEELGP042025</v>
      </c>
      <c r="E1562" t="str">
        <f t="shared" si="100"/>
        <v>ILEELGP042026</v>
      </c>
      <c r="F1562" t="str">
        <f t="shared" si="100"/>
        <v>ILEELGP042027</v>
      </c>
      <c r="G1562" t="s">
        <v>1990</v>
      </c>
      <c r="H1562" t="s">
        <v>1536</v>
      </c>
      <c r="I1562" s="38" t="str">
        <f>VLOOKUP(J1562,Planilha2!B:C,2,0)</f>
        <v>GP04</v>
      </c>
      <c r="J1562" s="69" t="s">
        <v>574</v>
      </c>
      <c r="K1562" s="69" t="s">
        <v>165</v>
      </c>
      <c r="L1562" s="69"/>
      <c r="M1562" s="78" t="s">
        <v>164</v>
      </c>
      <c r="N1562" s="78" t="s">
        <v>558</v>
      </c>
      <c r="O1562" s="71"/>
      <c r="P1562" s="69" t="s">
        <v>44</v>
      </c>
      <c r="Q1562" s="71"/>
      <c r="R1562" s="71"/>
      <c r="S1562" s="71"/>
      <c r="T1562" s="71"/>
      <c r="U1562" s="71"/>
      <c r="V1562" s="71"/>
      <c r="W1562" s="71"/>
      <c r="X1562" s="71"/>
      <c r="Y1562" s="71"/>
      <c r="Z1562" s="71"/>
      <c r="AA1562" s="69" t="s">
        <v>1541</v>
      </c>
      <c r="AB1562" s="71" t="s">
        <v>144</v>
      </c>
      <c r="AC1562" s="71"/>
      <c r="AD1562" s="71" t="s">
        <v>1990</v>
      </c>
      <c r="AE1562" s="69" t="s">
        <v>551</v>
      </c>
    </row>
    <row r="1563" spans="1:31" ht="45" hidden="1">
      <c r="A1563" t="str">
        <f t="shared" si="97"/>
        <v>ILEELGP052022</v>
      </c>
      <c r="B1563" t="str">
        <f t="shared" si="98"/>
        <v>ILEELGP052023</v>
      </c>
      <c r="C1563" t="str">
        <f t="shared" si="99"/>
        <v>ILEELGP052024</v>
      </c>
      <c r="D1563" t="str">
        <f t="shared" si="100"/>
        <v>ILEELGP052025</v>
      </c>
      <c r="E1563" t="str">
        <f t="shared" si="100"/>
        <v>ILEELGP052026</v>
      </c>
      <c r="F1563" t="str">
        <f t="shared" si="100"/>
        <v>ILEELGP052027</v>
      </c>
      <c r="G1563" t="s">
        <v>1990</v>
      </c>
      <c r="H1563" t="s">
        <v>1536</v>
      </c>
      <c r="I1563" s="38" t="str">
        <f>VLOOKUP(J1563,Planilha2!B:C,2,0)</f>
        <v>GP05</v>
      </c>
      <c r="J1563" s="69" t="s">
        <v>577</v>
      </c>
      <c r="K1563" s="69" t="s">
        <v>165</v>
      </c>
      <c r="L1563" s="69"/>
      <c r="M1563" s="78" t="s">
        <v>164</v>
      </c>
      <c r="N1563" s="78" t="s">
        <v>558</v>
      </c>
      <c r="O1563" s="71"/>
      <c r="P1563" s="69" t="s">
        <v>44</v>
      </c>
      <c r="Q1563" s="71"/>
      <c r="R1563" s="71"/>
      <c r="S1563" s="71"/>
      <c r="T1563" s="71"/>
      <c r="U1563" s="71"/>
      <c r="V1563" s="71"/>
      <c r="W1563" s="71"/>
      <c r="X1563" s="71"/>
      <c r="Y1563" s="71"/>
      <c r="Z1563" s="71"/>
      <c r="AA1563" s="69" t="s">
        <v>1542</v>
      </c>
      <c r="AB1563" s="71" t="s">
        <v>144</v>
      </c>
      <c r="AC1563" s="71"/>
      <c r="AD1563" s="71" t="s">
        <v>1990</v>
      </c>
      <c r="AE1563" s="69" t="s">
        <v>551</v>
      </c>
    </row>
    <row r="1564" spans="1:31" ht="45" hidden="1">
      <c r="A1564" t="str">
        <f t="shared" si="97"/>
        <v>ILEELGP062022</v>
      </c>
      <c r="B1564" t="str">
        <f t="shared" si="98"/>
        <v>ILEELGP062023</v>
      </c>
      <c r="C1564" t="str">
        <f t="shared" si="99"/>
        <v>ILEELGP062024</v>
      </c>
      <c r="D1564" t="str">
        <f t="shared" si="100"/>
        <v>ILEELGP062025</v>
      </c>
      <c r="E1564" t="str">
        <f t="shared" si="100"/>
        <v>ILEELGP062026</v>
      </c>
      <c r="F1564" t="str">
        <f t="shared" si="100"/>
        <v>ILEELGP062027</v>
      </c>
      <c r="G1564" t="s">
        <v>1990</v>
      </c>
      <c r="H1564" t="s">
        <v>1536</v>
      </c>
      <c r="I1564" s="38" t="str">
        <f>VLOOKUP(J1564,Planilha2!B:C,2,0)</f>
        <v>GP06</v>
      </c>
      <c r="J1564" s="69" t="s">
        <v>579</v>
      </c>
      <c r="K1564" s="69" t="s">
        <v>165</v>
      </c>
      <c r="L1564" s="69"/>
      <c r="M1564" s="78" t="s">
        <v>164</v>
      </c>
      <c r="N1564" s="78" t="s">
        <v>558</v>
      </c>
      <c r="O1564" s="71" t="s">
        <v>1543</v>
      </c>
      <c r="P1564" s="69" t="s">
        <v>44</v>
      </c>
      <c r="Q1564" s="71">
        <v>4.82</v>
      </c>
      <c r="R1564" s="71">
        <v>5</v>
      </c>
      <c r="S1564" s="71">
        <v>6</v>
      </c>
      <c r="T1564" s="71">
        <v>6</v>
      </c>
      <c r="U1564" s="71">
        <v>6.5</v>
      </c>
      <c r="V1564" s="71">
        <v>6.5</v>
      </c>
      <c r="W1564" s="71">
        <v>7</v>
      </c>
      <c r="X1564" s="71" t="s">
        <v>142</v>
      </c>
      <c r="Y1564" s="71" t="s">
        <v>172</v>
      </c>
      <c r="Z1564" s="71"/>
      <c r="AA1564" s="69" t="s">
        <v>555</v>
      </c>
      <c r="AB1564" s="71" t="s">
        <v>144</v>
      </c>
      <c r="AC1564" s="71"/>
      <c r="AD1564" s="71" t="s">
        <v>1990</v>
      </c>
      <c r="AE1564" s="69" t="s">
        <v>551</v>
      </c>
    </row>
    <row r="1565" spans="1:31" ht="45" hidden="1">
      <c r="A1565" t="str">
        <f t="shared" si="97"/>
        <v>ILEELGP072022</v>
      </c>
      <c r="B1565" t="str">
        <f t="shared" si="98"/>
        <v>ILEELGP072023</v>
      </c>
      <c r="C1565" t="str">
        <f t="shared" si="99"/>
        <v>ILEELGP072024</v>
      </c>
      <c r="D1565" t="str">
        <f t="shared" si="100"/>
        <v>ILEELGP072025</v>
      </c>
      <c r="E1565" t="str">
        <f t="shared" si="100"/>
        <v>ILEELGP072026</v>
      </c>
      <c r="F1565" t="str">
        <f t="shared" si="100"/>
        <v>ILEELGP072027</v>
      </c>
      <c r="G1565" t="s">
        <v>1990</v>
      </c>
      <c r="H1565" t="s">
        <v>1536</v>
      </c>
      <c r="I1565" s="38" t="str">
        <f>VLOOKUP(J1565,Planilha2!B:C,2,0)</f>
        <v>GP07</v>
      </c>
      <c r="J1565" s="69" t="s">
        <v>583</v>
      </c>
      <c r="K1565" s="69" t="s">
        <v>165</v>
      </c>
      <c r="L1565" s="69"/>
      <c r="M1565" s="78" t="s">
        <v>164</v>
      </c>
      <c r="N1565" s="78" t="s">
        <v>558</v>
      </c>
      <c r="O1565" s="71" t="s">
        <v>1544</v>
      </c>
      <c r="P1565" s="69" t="s">
        <v>44</v>
      </c>
      <c r="Q1565" s="71">
        <v>2.34</v>
      </c>
      <c r="R1565" s="71">
        <v>2.5</v>
      </c>
      <c r="S1565" s="71">
        <v>2.8</v>
      </c>
      <c r="T1565" s="71">
        <v>3</v>
      </c>
      <c r="U1565" s="71">
        <v>3.5</v>
      </c>
      <c r="V1565" s="71">
        <v>3.5</v>
      </c>
      <c r="W1565" s="71">
        <v>4</v>
      </c>
      <c r="X1565" s="71" t="s">
        <v>142</v>
      </c>
      <c r="Y1565" s="71" t="s">
        <v>172</v>
      </c>
      <c r="Z1565" s="71"/>
      <c r="AA1565" s="69" t="s">
        <v>555</v>
      </c>
      <c r="AB1565" s="71" t="s">
        <v>144</v>
      </c>
      <c r="AC1565" s="71"/>
      <c r="AD1565" s="71" t="s">
        <v>1990</v>
      </c>
      <c r="AE1565" s="69" t="s">
        <v>551</v>
      </c>
    </row>
    <row r="1566" spans="1:31" ht="60" hidden="1">
      <c r="A1566" t="str">
        <f t="shared" si="97"/>
        <v>ILEELI012022</v>
      </c>
      <c r="B1566" t="str">
        <f t="shared" si="98"/>
        <v>ILEELI012023</v>
      </c>
      <c r="C1566" t="str">
        <f t="shared" si="99"/>
        <v>ILEELI012024</v>
      </c>
      <c r="D1566" t="str">
        <f t="shared" si="100"/>
        <v>ILEELI012025</v>
      </c>
      <c r="E1566" t="str">
        <f t="shared" si="100"/>
        <v>ILEELI012026</v>
      </c>
      <c r="F1566" t="str">
        <f t="shared" si="100"/>
        <v>ILEELI012027</v>
      </c>
      <c r="G1566" t="s">
        <v>1990</v>
      </c>
      <c r="H1566" t="s">
        <v>1545</v>
      </c>
      <c r="I1566" s="38" t="str">
        <f>VLOOKUP(J1566,Planilha2!B:C,2,0)</f>
        <v>I01</v>
      </c>
      <c r="J1566" s="87" t="s">
        <v>923</v>
      </c>
      <c r="K1566" s="87" t="s">
        <v>145</v>
      </c>
      <c r="L1566" s="87" t="s">
        <v>924</v>
      </c>
      <c r="M1566" s="87" t="s">
        <v>926</v>
      </c>
      <c r="N1566" s="92" t="s">
        <v>164</v>
      </c>
      <c r="O1566" s="71" t="s">
        <v>1546</v>
      </c>
      <c r="P1566" s="69" t="s">
        <v>749</v>
      </c>
      <c r="Q1566" s="71">
        <v>0</v>
      </c>
      <c r="R1566" s="71">
        <v>1</v>
      </c>
      <c r="S1566" s="71">
        <v>1</v>
      </c>
      <c r="T1566" s="71">
        <v>2</v>
      </c>
      <c r="U1566" s="71">
        <v>2</v>
      </c>
      <c r="V1566" s="71">
        <v>3</v>
      </c>
      <c r="W1566" s="71">
        <v>3</v>
      </c>
      <c r="X1566" s="71" t="s">
        <v>142</v>
      </c>
      <c r="Y1566" s="71" t="s">
        <v>172</v>
      </c>
      <c r="Z1566" s="71"/>
      <c r="AA1566" s="80" t="s">
        <v>1547</v>
      </c>
      <c r="AB1566" s="71" t="s">
        <v>144</v>
      </c>
      <c r="AC1566" s="71"/>
      <c r="AD1566" s="71" t="s">
        <v>1990</v>
      </c>
      <c r="AE1566" s="69" t="s">
        <v>922</v>
      </c>
    </row>
    <row r="1567" spans="1:31" ht="60" hidden="1">
      <c r="A1567" t="str">
        <f t="shared" si="97"/>
        <v>ILEELI022022</v>
      </c>
      <c r="B1567" t="str">
        <f t="shared" si="98"/>
        <v>ILEELI022023</v>
      </c>
      <c r="C1567" t="str">
        <f t="shared" si="99"/>
        <v>ILEELI022024</v>
      </c>
      <c r="D1567" t="str">
        <f t="shared" si="100"/>
        <v>ILEELI022025</v>
      </c>
      <c r="E1567" t="str">
        <f t="shared" si="100"/>
        <v>ILEELI022026</v>
      </c>
      <c r="F1567" t="str">
        <f t="shared" si="100"/>
        <v>ILEELI022027</v>
      </c>
      <c r="G1567" t="s">
        <v>1990</v>
      </c>
      <c r="H1567" t="s">
        <v>1545</v>
      </c>
      <c r="I1567" s="38" t="str">
        <f>VLOOKUP(J1567,Planilha2!B:C,2,0)</f>
        <v>I02</v>
      </c>
      <c r="J1567" s="87" t="s">
        <v>931</v>
      </c>
      <c r="K1567" s="87" t="s">
        <v>145</v>
      </c>
      <c r="L1567" s="87" t="s">
        <v>932</v>
      </c>
      <c r="M1567" s="87" t="s">
        <v>926</v>
      </c>
      <c r="N1567" s="92" t="s">
        <v>164</v>
      </c>
      <c r="O1567" s="71" t="s">
        <v>1548</v>
      </c>
      <c r="P1567" s="69" t="s">
        <v>749</v>
      </c>
      <c r="Q1567" s="71">
        <v>5</v>
      </c>
      <c r="R1567" s="71">
        <v>6</v>
      </c>
      <c r="S1567" s="71">
        <v>7</v>
      </c>
      <c r="T1567" s="71">
        <v>8</v>
      </c>
      <c r="U1567" s="71">
        <v>9</v>
      </c>
      <c r="V1567" s="71">
        <v>10</v>
      </c>
      <c r="W1567" s="71">
        <v>11</v>
      </c>
      <c r="X1567" s="71" t="s">
        <v>142</v>
      </c>
      <c r="Y1567" s="71" t="s">
        <v>172</v>
      </c>
      <c r="Z1567" s="71"/>
      <c r="AA1567" s="80" t="s">
        <v>1547</v>
      </c>
      <c r="AB1567" s="71" t="s">
        <v>144</v>
      </c>
      <c r="AC1567" s="71"/>
      <c r="AD1567" s="71" t="s">
        <v>1990</v>
      </c>
      <c r="AE1567" s="69" t="s">
        <v>922</v>
      </c>
    </row>
    <row r="1568" spans="1:31" ht="60" hidden="1">
      <c r="A1568" t="str">
        <f t="shared" si="97"/>
        <v>ILEELI052022</v>
      </c>
      <c r="B1568" t="str">
        <f t="shared" si="98"/>
        <v>ILEELI052023</v>
      </c>
      <c r="C1568" t="str">
        <f t="shared" si="99"/>
        <v>ILEELI052024</v>
      </c>
      <c r="D1568" t="str">
        <f t="shared" si="100"/>
        <v>ILEELI052025</v>
      </c>
      <c r="E1568" t="str">
        <f t="shared" si="100"/>
        <v>ILEELI052026</v>
      </c>
      <c r="F1568" t="str">
        <f t="shared" si="100"/>
        <v>ILEELI052027</v>
      </c>
      <c r="G1568" t="s">
        <v>1990</v>
      </c>
      <c r="H1568" t="s">
        <v>1545</v>
      </c>
      <c r="I1568" s="38" t="str">
        <f>VLOOKUP(J1568,Planilha2!B:C,2,0)</f>
        <v>I05</v>
      </c>
      <c r="J1568" s="87" t="s">
        <v>948</v>
      </c>
      <c r="K1568" s="87" t="s">
        <v>145</v>
      </c>
      <c r="L1568" s="87" t="s">
        <v>949</v>
      </c>
      <c r="M1568" s="87" t="s">
        <v>926</v>
      </c>
      <c r="N1568" s="92" t="s">
        <v>164</v>
      </c>
      <c r="O1568" s="71" t="s">
        <v>1594</v>
      </c>
      <c r="P1568" s="69" t="s">
        <v>749</v>
      </c>
      <c r="Q1568" s="71">
        <v>0</v>
      </c>
      <c r="R1568" s="71">
        <v>1</v>
      </c>
      <c r="S1568" s="71">
        <v>1</v>
      </c>
      <c r="T1568" s="71">
        <v>2</v>
      </c>
      <c r="U1568" s="71">
        <v>2</v>
      </c>
      <c r="V1568" s="71">
        <v>3</v>
      </c>
      <c r="W1568" s="71">
        <v>3</v>
      </c>
      <c r="X1568" s="71" t="s">
        <v>142</v>
      </c>
      <c r="Y1568" s="71" t="s">
        <v>172</v>
      </c>
      <c r="Z1568" s="71"/>
      <c r="AA1568" s="80" t="s">
        <v>1547</v>
      </c>
      <c r="AB1568" s="71" t="s">
        <v>144</v>
      </c>
      <c r="AC1568" s="71"/>
      <c r="AD1568" s="71" t="s">
        <v>1990</v>
      </c>
      <c r="AE1568" s="69" t="s">
        <v>922</v>
      </c>
    </row>
    <row r="1569" spans="1:31" ht="60" hidden="1">
      <c r="A1569" t="str">
        <f t="shared" si="97"/>
        <v>ILEELI062022</v>
      </c>
      <c r="B1569" t="str">
        <f t="shared" si="98"/>
        <v>ILEELI062023</v>
      </c>
      <c r="C1569" t="str">
        <f t="shared" si="99"/>
        <v>ILEELI062024</v>
      </c>
      <c r="D1569" t="str">
        <f t="shared" si="100"/>
        <v>ILEELI062025</v>
      </c>
      <c r="E1569" t="str">
        <f t="shared" si="100"/>
        <v>ILEELI062026</v>
      </c>
      <c r="F1569" t="str">
        <f t="shared" si="100"/>
        <v>ILEELI062027</v>
      </c>
      <c r="G1569" t="s">
        <v>1990</v>
      </c>
      <c r="H1569" t="s">
        <v>1545</v>
      </c>
      <c r="I1569" s="38" t="str">
        <f>VLOOKUP(J1569,Planilha2!B:C,2,0)</f>
        <v>I06</v>
      </c>
      <c r="J1569" s="87" t="s">
        <v>954</v>
      </c>
      <c r="K1569" s="87" t="s">
        <v>145</v>
      </c>
      <c r="L1569" s="87" t="s">
        <v>955</v>
      </c>
      <c r="M1569" s="87" t="s">
        <v>926</v>
      </c>
      <c r="N1569" s="92" t="s">
        <v>164</v>
      </c>
      <c r="O1569" s="71" t="s">
        <v>1550</v>
      </c>
      <c r="P1569" s="69" t="s">
        <v>749</v>
      </c>
      <c r="Q1569" s="71">
        <v>0</v>
      </c>
      <c r="R1569" s="71">
        <v>1</v>
      </c>
      <c r="S1569" s="71">
        <v>1</v>
      </c>
      <c r="T1569" s="71">
        <v>2</v>
      </c>
      <c r="U1569" s="71">
        <v>2</v>
      </c>
      <c r="V1569" s="71">
        <v>3</v>
      </c>
      <c r="W1569" s="71">
        <v>3</v>
      </c>
      <c r="X1569" s="71" t="s">
        <v>142</v>
      </c>
      <c r="Y1569" s="71" t="s">
        <v>172</v>
      </c>
      <c r="Z1569" s="71"/>
      <c r="AA1569" s="80" t="s">
        <v>1547</v>
      </c>
      <c r="AB1569" s="71" t="s">
        <v>144</v>
      </c>
      <c r="AC1569" s="71"/>
      <c r="AD1569" s="71" t="s">
        <v>1990</v>
      </c>
      <c r="AE1569" s="69" t="s">
        <v>922</v>
      </c>
    </row>
    <row r="1570" spans="1:31" ht="60" hidden="1">
      <c r="A1570" t="str">
        <f t="shared" si="97"/>
        <v>ILEELI072022</v>
      </c>
      <c r="B1570" t="str">
        <f t="shared" si="98"/>
        <v>ILEELI072023</v>
      </c>
      <c r="C1570" t="str">
        <f t="shared" si="99"/>
        <v>ILEELI072024</v>
      </c>
      <c r="D1570" t="str">
        <f t="shared" si="100"/>
        <v>ILEELI072025</v>
      </c>
      <c r="E1570" t="str">
        <f t="shared" si="100"/>
        <v>ILEELI072026</v>
      </c>
      <c r="F1570" t="str">
        <f t="shared" si="100"/>
        <v>ILEELI072027</v>
      </c>
      <c r="G1570" t="s">
        <v>1990</v>
      </c>
      <c r="H1570" t="s">
        <v>1545</v>
      </c>
      <c r="I1570" s="38" t="str">
        <f>VLOOKUP(J1570,Planilha2!B:C,2,0)</f>
        <v>I07</v>
      </c>
      <c r="J1570" s="87" t="s">
        <v>958</v>
      </c>
      <c r="K1570" s="87" t="s">
        <v>145</v>
      </c>
      <c r="L1570" s="87" t="s">
        <v>959</v>
      </c>
      <c r="M1570" s="87" t="s">
        <v>926</v>
      </c>
      <c r="N1570" s="92" t="s">
        <v>164</v>
      </c>
      <c r="O1570" s="71" t="s">
        <v>1552</v>
      </c>
      <c r="P1570" s="69" t="s">
        <v>749</v>
      </c>
      <c r="Q1570" s="71">
        <v>7</v>
      </c>
      <c r="R1570" s="71">
        <v>8</v>
      </c>
      <c r="S1570" s="71">
        <v>9</v>
      </c>
      <c r="T1570" s="71">
        <v>10</v>
      </c>
      <c r="U1570" s="71">
        <v>11</v>
      </c>
      <c r="V1570" s="71">
        <v>12</v>
      </c>
      <c r="W1570" s="71">
        <v>13</v>
      </c>
      <c r="X1570" s="71" t="s">
        <v>142</v>
      </c>
      <c r="Y1570" s="71" t="s">
        <v>172</v>
      </c>
      <c r="Z1570" s="71"/>
      <c r="AA1570" s="80" t="s">
        <v>1547</v>
      </c>
      <c r="AB1570" s="71" t="s">
        <v>144</v>
      </c>
      <c r="AC1570" s="71"/>
      <c r="AD1570" s="71" t="s">
        <v>1990</v>
      </c>
      <c r="AE1570" s="69" t="s">
        <v>922</v>
      </c>
    </row>
    <row r="1571" spans="1:31" ht="60" hidden="1">
      <c r="A1571" t="str">
        <f t="shared" si="97"/>
        <v>ILEELI082022</v>
      </c>
      <c r="B1571" t="str">
        <f t="shared" si="98"/>
        <v>ILEELI082023</v>
      </c>
      <c r="C1571" t="str">
        <f t="shared" si="99"/>
        <v>ILEELI082024</v>
      </c>
      <c r="D1571" t="str">
        <f t="shared" si="100"/>
        <v>ILEELI082025</v>
      </c>
      <c r="E1571" t="str">
        <f t="shared" si="100"/>
        <v>ILEELI082026</v>
      </c>
      <c r="F1571" t="str">
        <f t="shared" si="100"/>
        <v>ILEELI082027</v>
      </c>
      <c r="G1571" t="s">
        <v>1990</v>
      </c>
      <c r="H1571" t="s">
        <v>1545</v>
      </c>
      <c r="I1571" s="38" t="str">
        <f>VLOOKUP(J1571,Planilha2!B:C,2,0)</f>
        <v>I08</v>
      </c>
      <c r="J1571" s="87" t="s">
        <v>964</v>
      </c>
      <c r="K1571" s="87" t="s">
        <v>145</v>
      </c>
      <c r="L1571" s="87" t="s">
        <v>965</v>
      </c>
      <c r="M1571" s="87" t="s">
        <v>926</v>
      </c>
      <c r="N1571" s="92" t="s">
        <v>164</v>
      </c>
      <c r="O1571" s="71" t="s">
        <v>1553</v>
      </c>
      <c r="P1571" s="69" t="s">
        <v>749</v>
      </c>
      <c r="Q1571" s="71">
        <v>2</v>
      </c>
      <c r="R1571" s="71">
        <v>2</v>
      </c>
      <c r="S1571" s="71">
        <v>2</v>
      </c>
      <c r="T1571" s="71">
        <v>3</v>
      </c>
      <c r="U1571" s="71">
        <v>3</v>
      </c>
      <c r="V1571" s="71">
        <v>4</v>
      </c>
      <c r="W1571" s="71">
        <v>4</v>
      </c>
      <c r="X1571" s="71" t="s">
        <v>142</v>
      </c>
      <c r="Y1571" s="71" t="s">
        <v>172</v>
      </c>
      <c r="Z1571" s="71"/>
      <c r="AA1571" s="80" t="s">
        <v>1547</v>
      </c>
      <c r="AB1571" s="71" t="s">
        <v>144</v>
      </c>
      <c r="AC1571" s="71"/>
      <c r="AD1571" s="71" t="s">
        <v>1990</v>
      </c>
      <c r="AE1571" s="69" t="s">
        <v>922</v>
      </c>
    </row>
    <row r="1572" spans="1:31" ht="60" hidden="1">
      <c r="A1572" t="str">
        <f t="shared" si="97"/>
        <v>ILEELI122022</v>
      </c>
      <c r="B1572" t="str">
        <f t="shared" si="98"/>
        <v>ILEELI122023</v>
      </c>
      <c r="C1572" t="str">
        <f t="shared" si="99"/>
        <v>ILEELI122024</v>
      </c>
      <c r="D1572" t="str">
        <f t="shared" si="100"/>
        <v>ILEELI122025</v>
      </c>
      <c r="E1572" t="str">
        <f t="shared" si="100"/>
        <v>ILEELI122026</v>
      </c>
      <c r="F1572" t="str">
        <f t="shared" si="100"/>
        <v>ILEELI122027</v>
      </c>
      <c r="G1572" t="s">
        <v>1990</v>
      </c>
      <c r="H1572" t="s">
        <v>1545</v>
      </c>
      <c r="I1572" s="38" t="str">
        <f>VLOOKUP(J1572,Planilha2!B:C,2,0)</f>
        <v>I12</v>
      </c>
      <c r="J1572" s="87" t="s">
        <v>980</v>
      </c>
      <c r="K1572" s="87" t="s">
        <v>145</v>
      </c>
      <c r="L1572" s="87" t="s">
        <v>1554</v>
      </c>
      <c r="M1572" s="87" t="s">
        <v>983</v>
      </c>
      <c r="N1572" s="92" t="s">
        <v>164</v>
      </c>
      <c r="O1572" s="71" t="s">
        <v>1595</v>
      </c>
      <c r="P1572" s="69" t="s">
        <v>44</v>
      </c>
      <c r="Q1572" s="71">
        <v>2</v>
      </c>
      <c r="R1572" s="71">
        <v>3</v>
      </c>
      <c r="S1572" s="71">
        <v>4</v>
      </c>
      <c r="T1572" s="71">
        <v>5</v>
      </c>
      <c r="U1572" s="71">
        <v>6</v>
      </c>
      <c r="V1572" s="71">
        <v>7</v>
      </c>
      <c r="W1572" s="71">
        <v>8</v>
      </c>
      <c r="X1572" s="71" t="s">
        <v>142</v>
      </c>
      <c r="Y1572" s="71" t="s">
        <v>172</v>
      </c>
      <c r="Z1572" s="71"/>
      <c r="AA1572" s="80" t="s">
        <v>1547</v>
      </c>
      <c r="AB1572" s="71" t="s">
        <v>144</v>
      </c>
      <c r="AC1572" s="71"/>
      <c r="AD1572" s="71" t="s">
        <v>1990</v>
      </c>
      <c r="AE1572" s="69" t="s">
        <v>922</v>
      </c>
    </row>
    <row r="1573" spans="1:31" ht="60" hidden="1">
      <c r="A1573" t="str">
        <f t="shared" si="97"/>
        <v>ILEELI132022</v>
      </c>
      <c r="B1573" t="str">
        <f t="shared" si="98"/>
        <v>ILEELI132023</v>
      </c>
      <c r="C1573" t="str">
        <f t="shared" si="99"/>
        <v>ILEELI132024</v>
      </c>
      <c r="D1573" t="str">
        <f t="shared" si="100"/>
        <v>ILEELI132025</v>
      </c>
      <c r="E1573" t="str">
        <f t="shared" si="100"/>
        <v>ILEELI132026</v>
      </c>
      <c r="F1573" t="str">
        <f t="shared" si="100"/>
        <v>ILEELI132027</v>
      </c>
      <c r="G1573" t="s">
        <v>1990</v>
      </c>
      <c r="H1573" t="s">
        <v>1545</v>
      </c>
      <c r="I1573" s="38" t="str">
        <f>VLOOKUP(J1573,Planilha2!B:C,2,0)</f>
        <v>I13</v>
      </c>
      <c r="J1573" s="87" t="s">
        <v>985</v>
      </c>
      <c r="K1573" s="87" t="s">
        <v>145</v>
      </c>
      <c r="L1573" s="87" t="s">
        <v>986</v>
      </c>
      <c r="M1573" s="87" t="s">
        <v>988</v>
      </c>
      <c r="N1573" s="87" t="s">
        <v>1021</v>
      </c>
      <c r="O1573" s="71" t="s">
        <v>1555</v>
      </c>
      <c r="P1573" s="69" t="s">
        <v>44</v>
      </c>
      <c r="Q1573" s="71">
        <v>100</v>
      </c>
      <c r="R1573" s="71">
        <v>100</v>
      </c>
      <c r="S1573" s="71">
        <v>100</v>
      </c>
      <c r="T1573" s="71">
        <v>100</v>
      </c>
      <c r="U1573" s="71">
        <v>100</v>
      </c>
      <c r="V1573" s="71">
        <v>100</v>
      </c>
      <c r="W1573" s="71">
        <v>100</v>
      </c>
      <c r="X1573" s="71" t="s">
        <v>142</v>
      </c>
      <c r="Y1573" s="71" t="s">
        <v>172</v>
      </c>
      <c r="Z1573" s="71"/>
      <c r="AA1573" s="80" t="s">
        <v>1547</v>
      </c>
      <c r="AB1573" s="71" t="s">
        <v>144</v>
      </c>
      <c r="AC1573" s="71"/>
      <c r="AD1573" s="71" t="s">
        <v>1990</v>
      </c>
      <c r="AE1573" s="69" t="s">
        <v>922</v>
      </c>
    </row>
    <row r="1574" spans="1:31" ht="45" hidden="1">
      <c r="A1574" t="str">
        <f t="shared" si="97"/>
        <v>INBIOG072022</v>
      </c>
      <c r="B1574" t="str">
        <f t="shared" si="98"/>
        <v>INBIOG072023</v>
      </c>
      <c r="C1574" t="str">
        <f t="shared" si="99"/>
        <v>INBIOG072024</v>
      </c>
      <c r="D1574" t="str">
        <f t="shared" si="100"/>
        <v>INBIOG072025</v>
      </c>
      <c r="E1574" t="str">
        <f t="shared" si="100"/>
        <v>INBIOG072026</v>
      </c>
      <c r="F1574" t="str">
        <f t="shared" si="100"/>
        <v>INBIOG072027</v>
      </c>
      <c r="G1574" t="s">
        <v>1992</v>
      </c>
      <c r="H1574" t="s">
        <v>1429</v>
      </c>
      <c r="I1574" s="38" t="str">
        <f>VLOOKUP(J1574,Planilha2!B:C,2,0)</f>
        <v>G07</v>
      </c>
      <c r="J1574" s="80" t="s">
        <v>1430</v>
      </c>
      <c r="K1574" s="80" t="s">
        <v>145</v>
      </c>
      <c r="L1574" s="80" t="s">
        <v>63</v>
      </c>
      <c r="M1574" s="80" t="s">
        <v>715</v>
      </c>
      <c r="N1574" s="80" t="s">
        <v>1431</v>
      </c>
      <c r="O1574" s="71" t="s">
        <v>1432</v>
      </c>
      <c r="P1574" s="69" t="s">
        <v>44</v>
      </c>
      <c r="Q1574" s="71">
        <v>21</v>
      </c>
      <c r="R1574" s="71">
        <v>31</v>
      </c>
      <c r="S1574" s="71">
        <v>41</v>
      </c>
      <c r="T1574" s="71">
        <v>51</v>
      </c>
      <c r="U1574" s="71">
        <v>61</v>
      </c>
      <c r="V1574" s="71">
        <v>71</v>
      </c>
      <c r="W1574" s="71">
        <v>81</v>
      </c>
      <c r="X1574" s="71" t="s">
        <v>142</v>
      </c>
      <c r="Y1574" s="71" t="s">
        <v>172</v>
      </c>
      <c r="Z1574" s="71" t="s">
        <v>1993</v>
      </c>
      <c r="AA1574" s="83" t="s">
        <v>382</v>
      </c>
      <c r="AB1574" s="71" t="s">
        <v>144</v>
      </c>
      <c r="AC1574" s="71" t="s">
        <v>1994</v>
      </c>
      <c r="AD1574" s="71" t="s">
        <v>1431</v>
      </c>
      <c r="AE1574" s="69" t="s">
        <v>40</v>
      </c>
    </row>
    <row r="1575" spans="1:31" ht="60" hidden="1">
      <c r="A1575" t="str">
        <f t="shared" si="97"/>
        <v>INBIOG012022</v>
      </c>
      <c r="B1575" t="str">
        <f t="shared" si="98"/>
        <v>INBIOG012023</v>
      </c>
      <c r="C1575" t="str">
        <f t="shared" si="99"/>
        <v>INBIOG012024</v>
      </c>
      <c r="D1575" t="str">
        <f t="shared" si="100"/>
        <v>INBIOG012025</v>
      </c>
      <c r="E1575" t="str">
        <f t="shared" si="100"/>
        <v>INBIOG012026</v>
      </c>
      <c r="F1575" t="str">
        <f t="shared" si="100"/>
        <v>INBIOG012027</v>
      </c>
      <c r="G1575" t="s">
        <v>1992</v>
      </c>
      <c r="H1575" t="s">
        <v>1429</v>
      </c>
      <c r="I1575" s="38" t="str">
        <f>VLOOKUP(J1575,Planilha2!B:C,2,0)</f>
        <v>G01</v>
      </c>
      <c r="J1575" s="80" t="s">
        <v>41</v>
      </c>
      <c r="K1575" s="80" t="s">
        <v>145</v>
      </c>
      <c r="L1575" s="80" t="s">
        <v>1598</v>
      </c>
      <c r="M1575" s="80" t="s">
        <v>715</v>
      </c>
      <c r="N1575" s="80" t="s">
        <v>1431</v>
      </c>
      <c r="O1575" s="71" t="s">
        <v>1435</v>
      </c>
      <c r="P1575" s="69" t="s">
        <v>44</v>
      </c>
      <c r="Q1575" s="71">
        <v>66.930000000000007</v>
      </c>
      <c r="R1575" s="71">
        <v>71</v>
      </c>
      <c r="S1575" s="71">
        <v>76</v>
      </c>
      <c r="T1575" s="71">
        <v>81</v>
      </c>
      <c r="U1575" s="71">
        <v>86</v>
      </c>
      <c r="V1575" s="71">
        <v>91</v>
      </c>
      <c r="W1575" s="71">
        <v>96</v>
      </c>
      <c r="X1575" s="71" t="s">
        <v>142</v>
      </c>
      <c r="Y1575" s="71" t="s">
        <v>172</v>
      </c>
      <c r="Z1575" s="71" t="s">
        <v>1993</v>
      </c>
      <c r="AA1575" s="83" t="s">
        <v>382</v>
      </c>
      <c r="AB1575" s="71" t="s">
        <v>144</v>
      </c>
      <c r="AC1575" s="71" t="s">
        <v>1994</v>
      </c>
      <c r="AD1575" s="71" t="s">
        <v>1431</v>
      </c>
      <c r="AE1575" s="69" t="s">
        <v>40</v>
      </c>
    </row>
    <row r="1576" spans="1:31" ht="45" hidden="1">
      <c r="A1576" t="str">
        <f t="shared" si="97"/>
        <v>INBIOG022022</v>
      </c>
      <c r="B1576" t="str">
        <f t="shared" si="98"/>
        <v>INBIOG022023</v>
      </c>
      <c r="C1576" t="str">
        <f t="shared" si="99"/>
        <v>INBIOG022024</v>
      </c>
      <c r="D1576" t="str">
        <f t="shared" si="100"/>
        <v>INBIOG022025</v>
      </c>
      <c r="E1576" t="str">
        <f t="shared" si="100"/>
        <v>INBIOG022026</v>
      </c>
      <c r="F1576" t="str">
        <f t="shared" si="100"/>
        <v>INBIOG022027</v>
      </c>
      <c r="G1576" t="s">
        <v>1992</v>
      </c>
      <c r="H1576" t="s">
        <v>1429</v>
      </c>
      <c r="I1576" s="38" t="str">
        <f>VLOOKUP(J1576,Planilha2!B:C,2,0)</f>
        <v>G02</v>
      </c>
      <c r="J1576" s="80" t="s">
        <v>1600</v>
      </c>
      <c r="K1576" s="80" t="s">
        <v>145</v>
      </c>
      <c r="L1576" s="80"/>
      <c r="M1576" s="80" t="s">
        <v>717</v>
      </c>
      <c r="N1576" s="80" t="s">
        <v>1431</v>
      </c>
      <c r="O1576" s="71" t="s">
        <v>1561</v>
      </c>
      <c r="P1576" s="69" t="s">
        <v>44</v>
      </c>
      <c r="Q1576" s="71">
        <v>5.77</v>
      </c>
      <c r="R1576" s="71">
        <v>5</v>
      </c>
      <c r="S1576" s="71">
        <v>4.5</v>
      </c>
      <c r="T1576" s="71">
        <v>4</v>
      </c>
      <c r="U1576" s="71">
        <v>3.5</v>
      </c>
      <c r="V1576" s="71">
        <v>3</v>
      </c>
      <c r="W1576" s="71">
        <v>2.5</v>
      </c>
      <c r="X1576" s="71" t="s">
        <v>142</v>
      </c>
      <c r="Y1576" s="71" t="s">
        <v>172</v>
      </c>
      <c r="Z1576" s="71" t="s">
        <v>1993</v>
      </c>
      <c r="AA1576" s="83" t="s">
        <v>382</v>
      </c>
      <c r="AB1576" s="71" t="s">
        <v>144</v>
      </c>
      <c r="AC1576" s="71" t="s">
        <v>1994</v>
      </c>
      <c r="AD1576" s="71" t="s">
        <v>1431</v>
      </c>
      <c r="AE1576" s="69" t="s">
        <v>40</v>
      </c>
    </row>
    <row r="1577" spans="1:31" ht="45" hidden="1">
      <c r="A1577" t="str">
        <f t="shared" si="97"/>
        <v>INBIOG032022</v>
      </c>
      <c r="B1577" t="str">
        <f t="shared" si="98"/>
        <v>INBIOG032023</v>
      </c>
      <c r="C1577" t="str">
        <f t="shared" si="99"/>
        <v>INBIOG032024</v>
      </c>
      <c r="D1577" t="str">
        <f t="shared" si="100"/>
        <v>INBIOG032025</v>
      </c>
      <c r="E1577" t="str">
        <f t="shared" si="100"/>
        <v>INBIOG032026</v>
      </c>
      <c r="F1577" t="str">
        <f t="shared" si="100"/>
        <v>INBIOG032027</v>
      </c>
      <c r="G1577" t="s">
        <v>1992</v>
      </c>
      <c r="H1577" t="s">
        <v>1429</v>
      </c>
      <c r="I1577" s="38" t="str">
        <f>VLOOKUP(J1577,Planilha2!B:C,2,0)</f>
        <v>G03</v>
      </c>
      <c r="J1577" s="80" t="s">
        <v>1602</v>
      </c>
      <c r="K1577" s="80" t="s">
        <v>165</v>
      </c>
      <c r="L1577" s="84" t="s">
        <v>1439</v>
      </c>
      <c r="M1577" s="80" t="s">
        <v>717</v>
      </c>
      <c r="N1577" s="80" t="s">
        <v>1431</v>
      </c>
      <c r="O1577" s="71" t="s">
        <v>1563</v>
      </c>
      <c r="P1577" s="69" t="s">
        <v>44</v>
      </c>
      <c r="Q1577" s="71">
        <v>7.08</v>
      </c>
      <c r="R1577" s="71">
        <v>6.5</v>
      </c>
      <c r="S1577" s="71">
        <v>6</v>
      </c>
      <c r="T1577" s="71">
        <v>5.5</v>
      </c>
      <c r="U1577" s="71">
        <v>5</v>
      </c>
      <c r="V1577" s="71">
        <v>4.5</v>
      </c>
      <c r="W1577" s="71">
        <v>4</v>
      </c>
      <c r="X1577" s="71" t="s">
        <v>142</v>
      </c>
      <c r="Y1577" s="71" t="s">
        <v>172</v>
      </c>
      <c r="Z1577" s="71" t="s">
        <v>1993</v>
      </c>
      <c r="AA1577" s="83" t="s">
        <v>382</v>
      </c>
      <c r="AB1577" s="71" t="s">
        <v>144</v>
      </c>
      <c r="AC1577" s="71" t="s">
        <v>1994</v>
      </c>
      <c r="AD1577" s="71" t="s">
        <v>1431</v>
      </c>
      <c r="AE1577" s="69" t="s">
        <v>40</v>
      </c>
    </row>
    <row r="1578" spans="1:31" ht="45" hidden="1">
      <c r="A1578" t="str">
        <f t="shared" si="97"/>
        <v>INBIOG042022</v>
      </c>
      <c r="B1578" t="str">
        <f t="shared" si="98"/>
        <v>INBIOG042023</v>
      </c>
      <c r="C1578" t="str">
        <f t="shared" si="99"/>
        <v>INBIOG042024</v>
      </c>
      <c r="D1578" t="str">
        <f t="shared" si="100"/>
        <v>INBIOG042025</v>
      </c>
      <c r="E1578" t="str">
        <f t="shared" si="100"/>
        <v>INBIOG042026</v>
      </c>
      <c r="F1578" t="str">
        <f t="shared" si="100"/>
        <v>INBIOG042027</v>
      </c>
      <c r="G1578" t="s">
        <v>1992</v>
      </c>
      <c r="H1578" t="s">
        <v>1429</v>
      </c>
      <c r="I1578" s="38" t="str">
        <f>VLOOKUP(J1578,Planilha2!B:C,2,0)</f>
        <v>G04</v>
      </c>
      <c r="J1578" s="80" t="s">
        <v>1603</v>
      </c>
      <c r="K1578" s="80" t="s">
        <v>145</v>
      </c>
      <c r="L1578" s="80"/>
      <c r="M1578" s="80" t="s">
        <v>717</v>
      </c>
      <c r="N1578" s="80" t="s">
        <v>1431</v>
      </c>
      <c r="O1578" s="71" t="s">
        <v>1566</v>
      </c>
      <c r="P1578" s="69" t="s">
        <v>44</v>
      </c>
      <c r="Q1578" s="71">
        <v>73.91</v>
      </c>
      <c r="R1578" s="71">
        <v>70</v>
      </c>
      <c r="S1578" s="71">
        <v>65</v>
      </c>
      <c r="T1578" s="71">
        <v>60</v>
      </c>
      <c r="U1578" s="71">
        <v>55</v>
      </c>
      <c r="V1578" s="71">
        <v>50</v>
      </c>
      <c r="W1578" s="71">
        <v>45</v>
      </c>
      <c r="X1578" s="71" t="s">
        <v>142</v>
      </c>
      <c r="Y1578" s="71" t="s">
        <v>172</v>
      </c>
      <c r="Z1578" s="71" t="s">
        <v>1993</v>
      </c>
      <c r="AA1578" s="83" t="s">
        <v>382</v>
      </c>
      <c r="AB1578" s="71" t="s">
        <v>144</v>
      </c>
      <c r="AC1578" s="71" t="s">
        <v>1994</v>
      </c>
      <c r="AD1578" s="71" t="s">
        <v>1431</v>
      </c>
      <c r="AE1578" s="69" t="s">
        <v>40</v>
      </c>
    </row>
    <row r="1579" spans="1:31" ht="45" hidden="1">
      <c r="A1579" t="str">
        <f t="shared" si="97"/>
        <v>INBIOG052022</v>
      </c>
      <c r="B1579" t="str">
        <f t="shared" si="98"/>
        <v>INBIOG052023</v>
      </c>
      <c r="C1579" t="str">
        <f t="shared" si="99"/>
        <v>INBIOG052024</v>
      </c>
      <c r="D1579" t="str">
        <f t="shared" si="100"/>
        <v>INBIOG052025</v>
      </c>
      <c r="E1579" t="str">
        <f t="shared" si="100"/>
        <v>INBIOG052026</v>
      </c>
      <c r="F1579" t="str">
        <f t="shared" si="100"/>
        <v>INBIOG052027</v>
      </c>
      <c r="G1579" t="s">
        <v>1992</v>
      </c>
      <c r="H1579" t="s">
        <v>1429</v>
      </c>
      <c r="I1579" s="38" t="str">
        <f>VLOOKUP(J1579,Planilha2!B:C,2,0)</f>
        <v>G05</v>
      </c>
      <c r="J1579" s="80" t="s">
        <v>1605</v>
      </c>
      <c r="K1579" s="80" t="s">
        <v>165</v>
      </c>
      <c r="L1579" s="84" t="s">
        <v>1439</v>
      </c>
      <c r="M1579" s="80" t="s">
        <v>717</v>
      </c>
      <c r="N1579" s="80" t="s">
        <v>1431</v>
      </c>
      <c r="O1579" s="71" t="s">
        <v>1447</v>
      </c>
      <c r="P1579" s="69" t="s">
        <v>44</v>
      </c>
      <c r="Q1579" s="71">
        <v>69.8</v>
      </c>
      <c r="R1579" s="71">
        <v>65</v>
      </c>
      <c r="S1579" s="71">
        <v>60</v>
      </c>
      <c r="T1579" s="71">
        <v>55</v>
      </c>
      <c r="U1579" s="71">
        <v>50</v>
      </c>
      <c r="V1579" s="71">
        <v>45</v>
      </c>
      <c r="W1579" s="71">
        <v>40</v>
      </c>
      <c r="X1579" s="71" t="s">
        <v>142</v>
      </c>
      <c r="Y1579" s="71" t="s">
        <v>172</v>
      </c>
      <c r="Z1579" s="71" t="s">
        <v>1993</v>
      </c>
      <c r="AA1579" s="83" t="s">
        <v>382</v>
      </c>
      <c r="AB1579" s="71" t="s">
        <v>144</v>
      </c>
      <c r="AC1579" s="71" t="s">
        <v>1994</v>
      </c>
      <c r="AD1579" s="71" t="s">
        <v>1431</v>
      </c>
      <c r="AE1579" s="69" t="s">
        <v>40</v>
      </c>
    </row>
    <row r="1580" spans="1:31" ht="45" hidden="1">
      <c r="A1580" t="str">
        <f t="shared" si="97"/>
        <v>INBIOExcluído2022</v>
      </c>
      <c r="B1580" t="str">
        <f t="shared" si="98"/>
        <v>INBIOExcluído2023</v>
      </c>
      <c r="C1580" t="str">
        <f t="shared" si="99"/>
        <v>INBIOExcluído2024</v>
      </c>
      <c r="D1580" t="str">
        <f t="shared" si="100"/>
        <v>INBIOExcluído2025</v>
      </c>
      <c r="E1580" t="str">
        <f t="shared" si="100"/>
        <v>INBIOExcluído2026</v>
      </c>
      <c r="F1580" t="str">
        <f t="shared" si="100"/>
        <v>INBIOExcluído2027</v>
      </c>
      <c r="G1580" t="s">
        <v>1992</v>
      </c>
      <c r="H1580" t="s">
        <v>1429</v>
      </c>
      <c r="I1580" s="38" t="str">
        <f>VLOOKUP(J1580,Planilha2!B:C,2,0)</f>
        <v>Excluído</v>
      </c>
      <c r="J1580" s="80" t="s">
        <v>1449</v>
      </c>
      <c r="K1580" s="80" t="s">
        <v>165</v>
      </c>
      <c r="L1580" s="80" t="s">
        <v>1450</v>
      </c>
      <c r="M1580" s="80" t="s">
        <v>1451</v>
      </c>
      <c r="N1580" s="80" t="s">
        <v>1452</v>
      </c>
      <c r="O1580" s="71" t="s">
        <v>1453</v>
      </c>
      <c r="P1580" s="69" t="s">
        <v>44</v>
      </c>
      <c r="Q1580" s="71">
        <v>0</v>
      </c>
      <c r="R1580" s="71">
        <v>0.8</v>
      </c>
      <c r="S1580" s="71">
        <v>0.8</v>
      </c>
      <c r="T1580" s="71">
        <v>0.8</v>
      </c>
      <c r="U1580" s="71">
        <v>0.8</v>
      </c>
      <c r="V1580" s="71">
        <v>0.8</v>
      </c>
      <c r="W1580" s="71">
        <v>0.8</v>
      </c>
      <c r="X1580" s="71" t="s">
        <v>142</v>
      </c>
      <c r="Y1580" s="71" t="s">
        <v>172</v>
      </c>
      <c r="Z1580" s="71" t="s">
        <v>1993</v>
      </c>
      <c r="AA1580" s="83" t="s">
        <v>382</v>
      </c>
      <c r="AB1580" s="71" t="s">
        <v>144</v>
      </c>
      <c r="AC1580" s="71" t="s">
        <v>1994</v>
      </c>
      <c r="AD1580" s="71" t="s">
        <v>1431</v>
      </c>
      <c r="AE1580" s="69" t="s">
        <v>40</v>
      </c>
    </row>
    <row r="1581" spans="1:31" ht="45" hidden="1">
      <c r="A1581" t="str">
        <f t="shared" si="97"/>
        <v>INBIOG062022</v>
      </c>
      <c r="B1581" t="str">
        <f t="shared" si="98"/>
        <v>INBIOG062023</v>
      </c>
      <c r="C1581" t="str">
        <f t="shared" si="99"/>
        <v>INBIOG062024</v>
      </c>
      <c r="D1581" t="str">
        <f t="shared" si="100"/>
        <v>INBIOG062025</v>
      </c>
      <c r="E1581" t="str">
        <f t="shared" si="100"/>
        <v>INBIOG062026</v>
      </c>
      <c r="F1581" t="str">
        <f t="shared" si="100"/>
        <v>INBIOG062027</v>
      </c>
      <c r="G1581" t="s">
        <v>1992</v>
      </c>
      <c r="H1581" t="s">
        <v>1429</v>
      </c>
      <c r="I1581" s="38" t="str">
        <f>VLOOKUP(J1581,Planilha2!B:C,2,0)</f>
        <v>G06</v>
      </c>
      <c r="J1581" s="80" t="s">
        <v>58</v>
      </c>
      <c r="K1581" s="80" t="s">
        <v>145</v>
      </c>
      <c r="L1581" s="80" t="s">
        <v>59</v>
      </c>
      <c r="M1581" s="80" t="s">
        <v>164</v>
      </c>
      <c r="N1581" s="80" t="s">
        <v>1431</v>
      </c>
      <c r="O1581" s="71" t="s">
        <v>1570</v>
      </c>
      <c r="P1581" s="69" t="s">
        <v>44</v>
      </c>
      <c r="Q1581" s="71">
        <v>28.36</v>
      </c>
      <c r="R1581" s="71">
        <v>30</v>
      </c>
      <c r="S1581" s="71">
        <v>40</v>
      </c>
      <c r="T1581" s="71">
        <v>50</v>
      </c>
      <c r="U1581" s="71">
        <v>60</v>
      </c>
      <c r="V1581" s="71">
        <v>70</v>
      </c>
      <c r="W1581" s="71">
        <v>80</v>
      </c>
      <c r="X1581" s="71" t="s">
        <v>142</v>
      </c>
      <c r="Y1581" s="71" t="s">
        <v>172</v>
      </c>
      <c r="Z1581" s="71" t="s">
        <v>1993</v>
      </c>
      <c r="AA1581" s="83" t="s">
        <v>382</v>
      </c>
      <c r="AB1581" s="71" t="s">
        <v>144</v>
      </c>
      <c r="AC1581" s="71" t="s">
        <v>1994</v>
      </c>
      <c r="AD1581" s="71" t="s">
        <v>1431</v>
      </c>
      <c r="AE1581" s="69" t="s">
        <v>40</v>
      </c>
    </row>
    <row r="1582" spans="1:31" ht="60" hidden="1">
      <c r="A1582" t="str">
        <f t="shared" si="97"/>
        <v>INBIOG082022</v>
      </c>
      <c r="B1582" t="str">
        <f t="shared" si="98"/>
        <v>INBIOG082023</v>
      </c>
      <c r="C1582" t="str">
        <f t="shared" si="99"/>
        <v>INBIOG082024</v>
      </c>
      <c r="D1582" t="str">
        <f t="shared" si="100"/>
        <v>INBIOG082025</v>
      </c>
      <c r="E1582" t="str">
        <f t="shared" si="100"/>
        <v>INBIOG082026</v>
      </c>
      <c r="F1582" t="str">
        <f t="shared" si="100"/>
        <v>INBIOG082027</v>
      </c>
      <c r="G1582" t="s">
        <v>1992</v>
      </c>
      <c r="H1582" t="s">
        <v>1429</v>
      </c>
      <c r="I1582" s="38" t="str">
        <f>VLOOKUP(J1582,Planilha2!B:C,2,0)</f>
        <v>G08</v>
      </c>
      <c r="J1582" s="80" t="s">
        <v>722</v>
      </c>
      <c r="K1582" s="80" t="s">
        <v>145</v>
      </c>
      <c r="L1582" s="80" t="s">
        <v>723</v>
      </c>
      <c r="M1582" s="80" t="s">
        <v>185</v>
      </c>
      <c r="N1582" s="80" t="s">
        <v>1431</v>
      </c>
      <c r="O1582" s="71" t="s">
        <v>1607</v>
      </c>
      <c r="P1582" s="69" t="s">
        <v>44</v>
      </c>
      <c r="Q1582" s="71">
        <v>37.799999999999997</v>
      </c>
      <c r="R1582" s="71">
        <v>35</v>
      </c>
      <c r="S1582" s="71">
        <v>30</v>
      </c>
      <c r="T1582" s="71">
        <v>25</v>
      </c>
      <c r="U1582" s="71">
        <v>20</v>
      </c>
      <c r="V1582" s="71">
        <v>15</v>
      </c>
      <c r="W1582" s="71">
        <v>10</v>
      </c>
      <c r="X1582" s="71" t="s">
        <v>142</v>
      </c>
      <c r="Y1582" s="71" t="s">
        <v>172</v>
      </c>
      <c r="Z1582" s="71" t="s">
        <v>1993</v>
      </c>
      <c r="AA1582" s="83" t="s">
        <v>382</v>
      </c>
      <c r="AB1582" s="71" t="s">
        <v>144</v>
      </c>
      <c r="AC1582" s="71" t="s">
        <v>1994</v>
      </c>
      <c r="AD1582" s="71" t="s">
        <v>1431</v>
      </c>
      <c r="AE1582" s="69" t="s">
        <v>40</v>
      </c>
    </row>
    <row r="1583" spans="1:31" ht="45" hidden="1">
      <c r="A1583" t="str">
        <f t="shared" si="97"/>
        <v>INBIOG152022</v>
      </c>
      <c r="B1583" t="str">
        <f t="shared" si="98"/>
        <v>INBIOG152023</v>
      </c>
      <c r="C1583" t="str">
        <f t="shared" si="99"/>
        <v>INBIOG152024</v>
      </c>
      <c r="D1583" t="str">
        <f t="shared" si="100"/>
        <v>INBIOG152025</v>
      </c>
      <c r="E1583" t="str">
        <f t="shared" si="100"/>
        <v>INBIOG152026</v>
      </c>
      <c r="F1583" t="str">
        <f t="shared" si="100"/>
        <v>INBIOG152027</v>
      </c>
      <c r="G1583" t="s">
        <v>1992</v>
      </c>
      <c r="H1583" t="s">
        <v>1429</v>
      </c>
      <c r="I1583" s="38" t="str">
        <f>VLOOKUP(J1583,Planilha2!B:C,2,0)</f>
        <v>G15</v>
      </c>
      <c r="J1583" s="80" t="s">
        <v>743</v>
      </c>
      <c r="K1583" s="80" t="s">
        <v>145</v>
      </c>
      <c r="L1583" s="80" t="s">
        <v>744</v>
      </c>
      <c r="M1583" s="80" t="s">
        <v>164</v>
      </c>
      <c r="N1583" s="80" t="s">
        <v>1431</v>
      </c>
      <c r="O1583" s="71" t="s">
        <v>1456</v>
      </c>
      <c r="P1583" s="69" t="s">
        <v>44</v>
      </c>
      <c r="Q1583" s="71">
        <v>0</v>
      </c>
      <c r="R1583" s="71">
        <v>100</v>
      </c>
      <c r="S1583" s="71">
        <v>100</v>
      </c>
      <c r="T1583" s="71">
        <v>100</v>
      </c>
      <c r="U1583" s="71">
        <v>100</v>
      </c>
      <c r="V1583" s="71">
        <v>100</v>
      </c>
      <c r="W1583" s="71">
        <v>100</v>
      </c>
      <c r="X1583" s="71" t="s">
        <v>171</v>
      </c>
      <c r="Y1583" s="71" t="s">
        <v>172</v>
      </c>
      <c r="Z1583" s="71" t="s">
        <v>1993</v>
      </c>
      <c r="AA1583" s="83" t="s">
        <v>382</v>
      </c>
      <c r="AB1583" s="71" t="s">
        <v>144</v>
      </c>
      <c r="AC1583" s="71" t="s">
        <v>1994</v>
      </c>
      <c r="AD1583" s="71" t="s">
        <v>1431</v>
      </c>
      <c r="AE1583" s="69" t="s">
        <v>40</v>
      </c>
    </row>
    <row r="1584" spans="1:31" ht="45" hidden="1">
      <c r="A1584" t="str">
        <f t="shared" si="97"/>
        <v>INBIOG162022</v>
      </c>
      <c r="B1584" t="str">
        <f t="shared" si="98"/>
        <v>INBIOG162023</v>
      </c>
      <c r="C1584" t="str">
        <f t="shared" si="99"/>
        <v>INBIOG162024</v>
      </c>
      <c r="D1584" t="str">
        <f t="shared" si="100"/>
        <v>INBIOG162025</v>
      </c>
      <c r="E1584" t="str">
        <f t="shared" si="100"/>
        <v>INBIOG162026</v>
      </c>
      <c r="F1584" t="str">
        <f t="shared" si="100"/>
        <v>INBIOG162027</v>
      </c>
      <c r="G1584" t="s">
        <v>1992</v>
      </c>
      <c r="H1584" t="s">
        <v>1429</v>
      </c>
      <c r="I1584" s="38" t="str">
        <f>VLOOKUP(J1584,Planilha2!B:C,2,0)</f>
        <v>G16</v>
      </c>
      <c r="J1584" s="80" t="s">
        <v>1457</v>
      </c>
      <c r="K1584" s="80" t="s">
        <v>165</v>
      </c>
      <c r="L1584" s="80" t="s">
        <v>747</v>
      </c>
      <c r="M1584" s="80" t="s">
        <v>164</v>
      </c>
      <c r="N1584" s="80" t="s">
        <v>631</v>
      </c>
      <c r="O1584" s="71" t="s">
        <v>1458</v>
      </c>
      <c r="P1584" s="69" t="s">
        <v>749</v>
      </c>
      <c r="Q1584" s="71">
        <v>0.49</v>
      </c>
      <c r="R1584" s="71">
        <v>0.5</v>
      </c>
      <c r="S1584" s="71">
        <v>1</v>
      </c>
      <c r="T1584" s="71">
        <v>1.5</v>
      </c>
      <c r="U1584" s="71">
        <v>2</v>
      </c>
      <c r="V1584" s="71">
        <v>2.5</v>
      </c>
      <c r="W1584" s="71">
        <v>3</v>
      </c>
      <c r="X1584" s="71" t="s">
        <v>363</v>
      </c>
      <c r="Y1584" s="71" t="s">
        <v>172</v>
      </c>
      <c r="Z1584" s="71" t="s">
        <v>1993</v>
      </c>
      <c r="AA1584" s="83" t="s">
        <v>382</v>
      </c>
      <c r="AB1584" s="71" t="s">
        <v>144</v>
      </c>
      <c r="AC1584" s="71" t="s">
        <v>1994</v>
      </c>
      <c r="AD1584" s="71" t="s">
        <v>1431</v>
      </c>
      <c r="AE1584" s="69" t="s">
        <v>40</v>
      </c>
    </row>
    <row r="1585" spans="1:31" ht="45" hidden="1">
      <c r="A1585" t="str">
        <f t="shared" si="97"/>
        <v>INBIOG092022</v>
      </c>
      <c r="B1585" t="str">
        <f t="shared" si="98"/>
        <v>INBIOG092023</v>
      </c>
      <c r="C1585" t="str">
        <f t="shared" si="99"/>
        <v>INBIOG092024</v>
      </c>
      <c r="D1585" t="str">
        <f t="shared" si="100"/>
        <v>INBIOG092025</v>
      </c>
      <c r="E1585" t="str">
        <f t="shared" si="100"/>
        <v>INBIOG092026</v>
      </c>
      <c r="F1585" t="str">
        <f t="shared" si="100"/>
        <v>INBIOG092027</v>
      </c>
      <c r="G1585" t="s">
        <v>1992</v>
      </c>
      <c r="H1585" t="s">
        <v>1429</v>
      </c>
      <c r="I1585" s="38" t="str">
        <f>VLOOKUP(J1585,Planilha2!B:C,2,0)</f>
        <v>G09</v>
      </c>
      <c r="J1585" s="80" t="s">
        <v>66</v>
      </c>
      <c r="K1585" s="80" t="s">
        <v>145</v>
      </c>
      <c r="L1585" s="80" t="s">
        <v>67</v>
      </c>
      <c r="M1585" s="80" t="s">
        <v>164</v>
      </c>
      <c r="N1585" s="80" t="s">
        <v>631</v>
      </c>
      <c r="O1585" s="71" t="s">
        <v>1611</v>
      </c>
      <c r="P1585" s="69" t="s">
        <v>69</v>
      </c>
      <c r="Q1585" s="71">
        <v>3.5</v>
      </c>
      <c r="R1585" s="71">
        <v>4</v>
      </c>
      <c r="S1585" s="71">
        <v>4</v>
      </c>
      <c r="T1585" s="71">
        <v>4</v>
      </c>
      <c r="U1585" s="71">
        <v>4</v>
      </c>
      <c r="V1585" s="71">
        <v>5</v>
      </c>
      <c r="W1585" s="71">
        <v>5</v>
      </c>
      <c r="X1585" s="71" t="s">
        <v>142</v>
      </c>
      <c r="Y1585" s="71" t="s">
        <v>172</v>
      </c>
      <c r="Z1585" s="71" t="s">
        <v>1993</v>
      </c>
      <c r="AA1585" s="83" t="s">
        <v>382</v>
      </c>
      <c r="AB1585" s="71" t="s">
        <v>144</v>
      </c>
      <c r="AC1585" s="71" t="s">
        <v>1994</v>
      </c>
      <c r="AD1585" s="71" t="s">
        <v>631</v>
      </c>
      <c r="AE1585" s="69" t="s">
        <v>40</v>
      </c>
    </row>
    <row r="1586" spans="1:31" ht="45" hidden="1">
      <c r="A1586" t="str">
        <f t="shared" si="97"/>
        <v>INBIOG112022</v>
      </c>
      <c r="B1586" t="str">
        <f t="shared" si="98"/>
        <v>INBIOG112023</v>
      </c>
      <c r="C1586" t="str">
        <f t="shared" si="99"/>
        <v>INBIOG112024</v>
      </c>
      <c r="D1586" t="str">
        <f t="shared" si="100"/>
        <v>INBIOG112025</v>
      </c>
      <c r="E1586" t="str">
        <f t="shared" si="100"/>
        <v>INBIOG112026</v>
      </c>
      <c r="F1586" t="str">
        <f t="shared" si="100"/>
        <v>INBIOG112027</v>
      </c>
      <c r="G1586" t="s">
        <v>1992</v>
      </c>
      <c r="H1586" t="s">
        <v>1429</v>
      </c>
      <c r="I1586" s="38" t="str">
        <f>VLOOKUP(J1586,Planilha2!B:C,2,0)</f>
        <v>G11</v>
      </c>
      <c r="J1586" s="80" t="s">
        <v>71</v>
      </c>
      <c r="K1586" s="80" t="s">
        <v>145</v>
      </c>
      <c r="L1586" s="80" t="s">
        <v>67</v>
      </c>
      <c r="M1586" s="80" t="s">
        <v>164</v>
      </c>
      <c r="N1586" s="80" t="s">
        <v>631</v>
      </c>
      <c r="O1586" s="71" t="s">
        <v>1612</v>
      </c>
      <c r="P1586" s="69" t="s">
        <v>69</v>
      </c>
      <c r="Q1586" s="71">
        <v>4</v>
      </c>
      <c r="R1586" s="71">
        <v>5</v>
      </c>
      <c r="S1586" s="71">
        <v>5</v>
      </c>
      <c r="T1586" s="71">
        <v>5</v>
      </c>
      <c r="U1586" s="71">
        <v>5</v>
      </c>
      <c r="V1586" s="71">
        <v>5</v>
      </c>
      <c r="W1586" s="71">
        <v>5</v>
      </c>
      <c r="X1586" s="71" t="s">
        <v>142</v>
      </c>
      <c r="Y1586" s="71" t="s">
        <v>172</v>
      </c>
      <c r="Z1586" s="71" t="s">
        <v>1993</v>
      </c>
      <c r="AA1586" s="83" t="s">
        <v>382</v>
      </c>
      <c r="AB1586" s="71" t="s">
        <v>144</v>
      </c>
      <c r="AC1586" s="71" t="s">
        <v>1994</v>
      </c>
      <c r="AD1586" s="71" t="s">
        <v>631</v>
      </c>
      <c r="AE1586" s="69" t="s">
        <v>40</v>
      </c>
    </row>
    <row r="1587" spans="1:31" ht="45" hidden="1">
      <c r="A1587" t="str">
        <f t="shared" si="97"/>
        <v>INBIOG172022</v>
      </c>
      <c r="B1587" t="str">
        <f t="shared" si="98"/>
        <v>INBIOG172023</v>
      </c>
      <c r="C1587" t="str">
        <f t="shared" si="99"/>
        <v>INBIOG172024</v>
      </c>
      <c r="D1587" t="str">
        <f t="shared" si="100"/>
        <v>INBIOG172025</v>
      </c>
      <c r="E1587" t="str">
        <f t="shared" si="100"/>
        <v>INBIOG172026</v>
      </c>
      <c r="F1587" t="str">
        <f t="shared" si="100"/>
        <v>INBIOG172027</v>
      </c>
      <c r="G1587" t="s">
        <v>1992</v>
      </c>
      <c r="H1587" t="s">
        <v>1429</v>
      </c>
      <c r="I1587" s="38" t="str">
        <f>VLOOKUP(J1587,Planilha2!B:C,2,0)</f>
        <v>G17</v>
      </c>
      <c r="J1587" s="80" t="s">
        <v>750</v>
      </c>
      <c r="K1587" s="80" t="s">
        <v>165</v>
      </c>
      <c r="L1587" s="80" t="s">
        <v>751</v>
      </c>
      <c r="M1587" s="80" t="s">
        <v>164</v>
      </c>
      <c r="N1587" s="80" t="s">
        <v>1452</v>
      </c>
      <c r="O1587" s="71" t="s">
        <v>1461</v>
      </c>
      <c r="P1587" s="69" t="s">
        <v>44</v>
      </c>
      <c r="Q1587" s="71">
        <v>8.0299999999999994</v>
      </c>
      <c r="R1587" s="71">
        <v>8.5</v>
      </c>
      <c r="S1587" s="71">
        <v>9</v>
      </c>
      <c r="T1587" s="71">
        <v>10</v>
      </c>
      <c r="U1587" s="71">
        <v>11</v>
      </c>
      <c r="V1587" s="71">
        <v>12</v>
      </c>
      <c r="W1587" s="71">
        <v>13</v>
      </c>
      <c r="X1587" s="71" t="s">
        <v>363</v>
      </c>
      <c r="Y1587" s="71" t="s">
        <v>172</v>
      </c>
      <c r="Z1587" s="71" t="s">
        <v>1993</v>
      </c>
      <c r="AA1587" s="83" t="s">
        <v>382</v>
      </c>
      <c r="AB1587" s="71" t="s">
        <v>144</v>
      </c>
      <c r="AC1587" s="71" t="s">
        <v>1994</v>
      </c>
      <c r="AD1587" s="71" t="s">
        <v>1995</v>
      </c>
      <c r="AE1587" s="69" t="s">
        <v>40</v>
      </c>
    </row>
    <row r="1588" spans="1:31" ht="45">
      <c r="A1588" t="str">
        <f t="shared" si="97"/>
        <v>INBIOEC012022</v>
      </c>
      <c r="B1588" t="str">
        <f t="shared" si="98"/>
        <v>INBIOEC012023</v>
      </c>
      <c r="C1588" t="str">
        <f t="shared" si="99"/>
        <v>INBIOEC012024</v>
      </c>
      <c r="D1588" t="str">
        <f t="shared" si="100"/>
        <v>INBIOEC012025</v>
      </c>
      <c r="E1588" t="str">
        <f t="shared" si="100"/>
        <v>INBIOEC012026</v>
      </c>
      <c r="F1588" t="str">
        <f t="shared" si="100"/>
        <v>INBIOEC012027</v>
      </c>
      <c r="G1588" t="s">
        <v>1992</v>
      </c>
      <c r="H1588" t="s">
        <v>1429</v>
      </c>
      <c r="I1588" s="38" t="str">
        <f>VLOOKUP(J1588,Planilha2!B:C,2,0)</f>
        <v>EC01</v>
      </c>
      <c r="J1588" s="80" t="s">
        <v>378</v>
      </c>
      <c r="K1588" s="80" t="s">
        <v>145</v>
      </c>
      <c r="L1588" s="80" t="s">
        <v>379</v>
      </c>
      <c r="M1588" s="80" t="s">
        <v>381</v>
      </c>
      <c r="N1588" s="80" t="s">
        <v>385</v>
      </c>
      <c r="O1588" s="71" t="s">
        <v>1463</v>
      </c>
      <c r="P1588" s="69" t="s">
        <v>44</v>
      </c>
      <c r="Q1588" s="71">
        <v>46.56</v>
      </c>
      <c r="R1588" s="71">
        <v>50</v>
      </c>
      <c r="S1588" s="71">
        <v>55</v>
      </c>
      <c r="T1588" s="71">
        <v>60</v>
      </c>
      <c r="U1588" s="71">
        <v>65</v>
      </c>
      <c r="V1588" s="71">
        <v>70</v>
      </c>
      <c r="W1588" s="71">
        <v>75</v>
      </c>
      <c r="X1588" s="71" t="s">
        <v>142</v>
      </c>
      <c r="Y1588" s="71" t="s">
        <v>172</v>
      </c>
      <c r="Z1588" s="71" t="s">
        <v>1993</v>
      </c>
      <c r="AA1588" s="83" t="s">
        <v>382</v>
      </c>
      <c r="AB1588" s="71" t="s">
        <v>144</v>
      </c>
      <c r="AC1588" s="71" t="s">
        <v>1994</v>
      </c>
      <c r="AD1588" s="71" t="s">
        <v>1771</v>
      </c>
      <c r="AE1588" s="69" t="s">
        <v>40</v>
      </c>
    </row>
    <row r="1589" spans="1:31" ht="45" hidden="1">
      <c r="A1589" t="str">
        <f t="shared" si="97"/>
        <v>INBIOExcluído2022</v>
      </c>
      <c r="B1589" t="str">
        <f t="shared" si="98"/>
        <v>INBIOExcluído2023</v>
      </c>
      <c r="C1589" t="str">
        <f t="shared" si="99"/>
        <v>INBIOExcluído2024</v>
      </c>
      <c r="D1589" t="str">
        <f t="shared" si="100"/>
        <v>INBIOExcluído2025</v>
      </c>
      <c r="E1589" t="str">
        <f t="shared" si="100"/>
        <v>INBIOExcluído2026</v>
      </c>
      <c r="F1589" t="str">
        <f t="shared" si="100"/>
        <v>INBIOExcluído2027</v>
      </c>
      <c r="G1589" t="s">
        <v>1992</v>
      </c>
      <c r="H1589" t="s">
        <v>1429</v>
      </c>
      <c r="I1589" s="38" t="str">
        <f>VLOOKUP(J1589,Planilha2!B:C,2,0)</f>
        <v>Excluído</v>
      </c>
      <c r="J1589" s="80" t="s">
        <v>1464</v>
      </c>
      <c r="K1589" s="80" t="s">
        <v>165</v>
      </c>
      <c r="L1589" s="80" t="s">
        <v>1465</v>
      </c>
      <c r="M1589" s="80" t="s">
        <v>164</v>
      </c>
      <c r="N1589" s="80" t="s">
        <v>1452</v>
      </c>
      <c r="O1589" s="71" t="s">
        <v>1466</v>
      </c>
      <c r="P1589" s="69" t="s">
        <v>44</v>
      </c>
      <c r="Q1589" s="71">
        <v>0</v>
      </c>
      <c r="R1589" s="71">
        <v>10</v>
      </c>
      <c r="S1589" s="71">
        <v>20</v>
      </c>
      <c r="T1589" s="71">
        <v>30</v>
      </c>
      <c r="U1589" s="71">
        <v>40</v>
      </c>
      <c r="V1589" s="71">
        <v>50</v>
      </c>
      <c r="W1589" s="71">
        <v>60</v>
      </c>
      <c r="X1589" s="71" t="s">
        <v>171</v>
      </c>
      <c r="Y1589" s="71" t="s">
        <v>172</v>
      </c>
      <c r="Z1589" s="71" t="s">
        <v>1993</v>
      </c>
      <c r="AA1589" s="83" t="s">
        <v>382</v>
      </c>
      <c r="AB1589" s="71" t="s">
        <v>144</v>
      </c>
      <c r="AC1589" s="71" t="s">
        <v>1994</v>
      </c>
      <c r="AD1589" s="71" t="s">
        <v>1996</v>
      </c>
      <c r="AE1589" s="69" t="s">
        <v>40</v>
      </c>
    </row>
    <row r="1590" spans="1:31" ht="60" hidden="1">
      <c r="A1590" t="str">
        <f t="shared" si="97"/>
        <v>INBIOG192022</v>
      </c>
      <c r="B1590" t="str">
        <f t="shared" si="98"/>
        <v>INBIOG192023</v>
      </c>
      <c r="C1590" t="str">
        <f t="shared" si="99"/>
        <v>INBIOG192024</v>
      </c>
      <c r="D1590" t="str">
        <f t="shared" si="100"/>
        <v>INBIOG192025</v>
      </c>
      <c r="E1590" t="str">
        <f t="shared" si="100"/>
        <v>INBIOG192026</v>
      </c>
      <c r="F1590" t="str">
        <f t="shared" si="100"/>
        <v>INBIOG192027</v>
      </c>
      <c r="G1590" t="s">
        <v>1992</v>
      </c>
      <c r="H1590" t="s">
        <v>1429</v>
      </c>
      <c r="I1590" s="38" t="str">
        <f>VLOOKUP(J1590,Planilha2!B:C,2,0)</f>
        <v>G19</v>
      </c>
      <c r="J1590" s="80" t="s">
        <v>759</v>
      </c>
      <c r="K1590" s="80" t="s">
        <v>165</v>
      </c>
      <c r="L1590" s="80" t="s">
        <v>760</v>
      </c>
      <c r="M1590" s="80" t="s">
        <v>164</v>
      </c>
      <c r="N1590" s="80" t="s">
        <v>1452</v>
      </c>
      <c r="O1590" s="71" t="s">
        <v>1574</v>
      </c>
      <c r="P1590" s="69" t="s">
        <v>44</v>
      </c>
      <c r="Q1590" s="71">
        <v>0</v>
      </c>
      <c r="R1590" s="71">
        <v>100</v>
      </c>
      <c r="S1590" s="71">
        <v>100</v>
      </c>
      <c r="T1590" s="71">
        <v>100</v>
      </c>
      <c r="U1590" s="71">
        <v>100</v>
      </c>
      <c r="V1590" s="71">
        <v>100</v>
      </c>
      <c r="W1590" s="71">
        <v>100</v>
      </c>
      <c r="X1590" s="71" t="s">
        <v>171</v>
      </c>
      <c r="Y1590" s="71" t="s">
        <v>172</v>
      </c>
      <c r="Z1590" s="71" t="s">
        <v>1993</v>
      </c>
      <c r="AA1590" s="83" t="s">
        <v>382</v>
      </c>
      <c r="AB1590" s="71" t="s">
        <v>144</v>
      </c>
      <c r="AC1590" s="71" t="s">
        <v>1994</v>
      </c>
      <c r="AD1590" s="71" t="s">
        <v>1996</v>
      </c>
      <c r="AE1590" s="69" t="s">
        <v>40</v>
      </c>
    </row>
    <row r="1591" spans="1:31" ht="45" hidden="1">
      <c r="A1591" t="str">
        <f t="shared" si="97"/>
        <v>INBIOG182022</v>
      </c>
      <c r="B1591" t="str">
        <f t="shared" si="98"/>
        <v>INBIOG182023</v>
      </c>
      <c r="C1591" t="str">
        <f t="shared" si="99"/>
        <v>INBIOG182024</v>
      </c>
      <c r="D1591" t="str">
        <f t="shared" si="100"/>
        <v>INBIOG182025</v>
      </c>
      <c r="E1591" t="str">
        <f t="shared" si="100"/>
        <v>INBIOG182026</v>
      </c>
      <c r="F1591" t="str">
        <f t="shared" si="100"/>
        <v>INBIOG182027</v>
      </c>
      <c r="G1591" t="s">
        <v>1992</v>
      </c>
      <c r="H1591" t="s">
        <v>1429</v>
      </c>
      <c r="I1591" s="38" t="str">
        <f>VLOOKUP(J1591,Planilha2!B:C,2,0)</f>
        <v>G18</v>
      </c>
      <c r="J1591" s="80" t="s">
        <v>755</v>
      </c>
      <c r="K1591" s="69" t="s">
        <v>165</v>
      </c>
      <c r="L1591" s="80" t="s">
        <v>1469</v>
      </c>
      <c r="M1591" s="80" t="s">
        <v>164</v>
      </c>
      <c r="N1591" s="80" t="s">
        <v>1452</v>
      </c>
      <c r="O1591" s="71" t="s">
        <v>1575</v>
      </c>
      <c r="P1591" s="69" t="s">
        <v>994</v>
      </c>
      <c r="Q1591" s="71">
        <v>0</v>
      </c>
      <c r="R1591" s="71">
        <v>100</v>
      </c>
      <c r="S1591" s="71">
        <v>100</v>
      </c>
      <c r="T1591" s="71">
        <v>100</v>
      </c>
      <c r="U1591" s="71">
        <v>100</v>
      </c>
      <c r="V1591" s="71">
        <v>100</v>
      </c>
      <c r="W1591" s="71">
        <v>100</v>
      </c>
      <c r="X1591" s="71" t="s">
        <v>171</v>
      </c>
      <c r="Y1591" s="71" t="s">
        <v>172</v>
      </c>
      <c r="Z1591" s="71" t="s">
        <v>1993</v>
      </c>
      <c r="AA1591" s="83" t="s">
        <v>382</v>
      </c>
      <c r="AB1591" s="71" t="s">
        <v>144</v>
      </c>
      <c r="AC1591" s="71" t="s">
        <v>1994</v>
      </c>
      <c r="AD1591" s="71" t="s">
        <v>1996</v>
      </c>
      <c r="AE1591" s="69" t="s">
        <v>40</v>
      </c>
    </row>
    <row r="1592" spans="1:31" ht="45" hidden="1">
      <c r="A1592" t="str">
        <f t="shared" si="97"/>
        <v>INBIOG202022</v>
      </c>
      <c r="B1592" t="str">
        <f t="shared" si="98"/>
        <v>INBIOG202023</v>
      </c>
      <c r="C1592" t="str">
        <f t="shared" si="99"/>
        <v>INBIOG202024</v>
      </c>
      <c r="D1592" t="str">
        <f t="shared" si="100"/>
        <v>INBIOG202025</v>
      </c>
      <c r="E1592" t="str">
        <f t="shared" si="100"/>
        <v>INBIOG202026</v>
      </c>
      <c r="F1592" t="str">
        <f t="shared" si="100"/>
        <v>INBIOG202027</v>
      </c>
      <c r="G1592" t="s">
        <v>1992</v>
      </c>
      <c r="H1592" t="s">
        <v>1429</v>
      </c>
      <c r="I1592" s="38" t="str">
        <f>VLOOKUP(J1592,Planilha2!B:C,2,0)</f>
        <v>G20</v>
      </c>
      <c r="J1592" s="80" t="s">
        <v>762</v>
      </c>
      <c r="K1592" s="69" t="s">
        <v>165</v>
      </c>
      <c r="L1592" s="80" t="s">
        <v>1473</v>
      </c>
      <c r="M1592" s="80" t="s">
        <v>164</v>
      </c>
      <c r="N1592" s="80" t="s">
        <v>1452</v>
      </c>
      <c r="O1592" s="71" t="s">
        <v>1576</v>
      </c>
      <c r="P1592" s="69" t="s">
        <v>994</v>
      </c>
      <c r="Q1592" s="71">
        <v>0</v>
      </c>
      <c r="R1592" s="71">
        <v>100</v>
      </c>
      <c r="S1592" s="71">
        <v>100</v>
      </c>
      <c r="T1592" s="71">
        <v>100</v>
      </c>
      <c r="U1592" s="71">
        <v>100</v>
      </c>
      <c r="V1592" s="71">
        <v>100</v>
      </c>
      <c r="W1592" s="71">
        <v>100</v>
      </c>
      <c r="X1592" s="71" t="s">
        <v>171</v>
      </c>
      <c r="Y1592" s="71" t="s">
        <v>172</v>
      </c>
      <c r="Z1592" s="71" t="s">
        <v>1993</v>
      </c>
      <c r="AA1592" s="83" t="s">
        <v>382</v>
      </c>
      <c r="AB1592" s="71" t="s">
        <v>144</v>
      </c>
      <c r="AC1592" s="71" t="s">
        <v>1994</v>
      </c>
      <c r="AD1592" s="71" t="s">
        <v>1996</v>
      </c>
      <c r="AE1592" s="69" t="s">
        <v>40</v>
      </c>
    </row>
    <row r="1593" spans="1:31" ht="45" hidden="1">
      <c r="A1593" t="str">
        <f t="shared" si="97"/>
        <v>INBIOPP022022</v>
      </c>
      <c r="B1593" t="str">
        <f t="shared" si="98"/>
        <v>INBIOPP022023</v>
      </c>
      <c r="C1593" t="str">
        <f t="shared" si="99"/>
        <v>INBIOPP022024</v>
      </c>
      <c r="D1593" t="str">
        <f t="shared" si="100"/>
        <v>INBIOPP022025</v>
      </c>
      <c r="E1593" t="str">
        <f t="shared" si="100"/>
        <v>INBIOPP022026</v>
      </c>
      <c r="F1593" t="str">
        <f t="shared" si="100"/>
        <v>INBIOPP022027</v>
      </c>
      <c r="G1593" t="s">
        <v>1992</v>
      </c>
      <c r="H1593" t="s">
        <v>1476</v>
      </c>
      <c r="I1593" s="38" t="str">
        <f>VLOOKUP(J1593,Planilha2!B:C,2,0)</f>
        <v>PP02</v>
      </c>
      <c r="J1593" s="80" t="s">
        <v>1615</v>
      </c>
      <c r="K1593" s="80" t="s">
        <v>145</v>
      </c>
      <c r="L1593" s="80" t="s">
        <v>1038</v>
      </c>
      <c r="M1593" s="80" t="s">
        <v>1040</v>
      </c>
      <c r="N1593" s="80" t="s">
        <v>1478</v>
      </c>
      <c r="O1593" s="86" t="s">
        <v>1479</v>
      </c>
      <c r="P1593" s="69" t="s">
        <v>69</v>
      </c>
      <c r="Q1593" s="75">
        <v>4.5</v>
      </c>
      <c r="R1593" s="75">
        <v>5</v>
      </c>
      <c r="S1593" s="75">
        <v>5</v>
      </c>
      <c r="T1593" s="75">
        <v>5</v>
      </c>
      <c r="U1593" s="75">
        <v>6</v>
      </c>
      <c r="V1593" s="75">
        <v>6</v>
      </c>
      <c r="W1593" s="75">
        <v>6</v>
      </c>
      <c r="X1593" s="71" t="s">
        <v>142</v>
      </c>
      <c r="Y1593" s="71" t="s">
        <v>172</v>
      </c>
      <c r="Z1593" s="71" t="s">
        <v>1993</v>
      </c>
      <c r="AA1593" s="83" t="s">
        <v>382</v>
      </c>
      <c r="AB1593" s="71" t="s">
        <v>341</v>
      </c>
      <c r="AC1593" s="71" t="s">
        <v>1997</v>
      </c>
      <c r="AD1593" s="71" t="s">
        <v>1998</v>
      </c>
      <c r="AE1593" s="69" t="s">
        <v>1030</v>
      </c>
    </row>
    <row r="1594" spans="1:31" ht="45" hidden="1">
      <c r="A1594" t="str">
        <f t="shared" si="97"/>
        <v>INBIOPP032022</v>
      </c>
      <c r="B1594" t="str">
        <f t="shared" si="98"/>
        <v>INBIOPP032023</v>
      </c>
      <c r="C1594" t="str">
        <f t="shared" si="99"/>
        <v>INBIOPP032024</v>
      </c>
      <c r="D1594" t="str">
        <f t="shared" si="100"/>
        <v>INBIOPP032025</v>
      </c>
      <c r="E1594" t="str">
        <f t="shared" si="100"/>
        <v>INBIOPP032026</v>
      </c>
      <c r="F1594" t="str">
        <f t="shared" si="100"/>
        <v>INBIOPP032027</v>
      </c>
      <c r="G1594" t="s">
        <v>1992</v>
      </c>
      <c r="H1594" t="s">
        <v>1476</v>
      </c>
      <c r="I1594" s="38" t="str">
        <f>VLOOKUP(J1594,Planilha2!B:C,2,0)</f>
        <v>PP03</v>
      </c>
      <c r="J1594" s="80" t="s">
        <v>1618</v>
      </c>
      <c r="K1594" s="80" t="s">
        <v>145</v>
      </c>
      <c r="L1594" s="80" t="s">
        <v>1619</v>
      </c>
      <c r="M1594" s="80" t="s">
        <v>139</v>
      </c>
      <c r="N1594" s="80" t="s">
        <v>1478</v>
      </c>
      <c r="O1594" s="86" t="s">
        <v>1620</v>
      </c>
      <c r="P1594" s="69" t="s">
        <v>309</v>
      </c>
      <c r="Q1594" s="75">
        <v>104</v>
      </c>
      <c r="R1594" s="75">
        <v>100</v>
      </c>
      <c r="S1594" s="75">
        <v>100</v>
      </c>
      <c r="T1594" s="75">
        <v>100</v>
      </c>
      <c r="U1594" s="75">
        <v>100</v>
      </c>
      <c r="V1594" s="75">
        <v>100</v>
      </c>
      <c r="W1594" s="75">
        <v>100</v>
      </c>
      <c r="X1594" s="71" t="s">
        <v>363</v>
      </c>
      <c r="Y1594" s="71" t="s">
        <v>172</v>
      </c>
      <c r="Z1594" s="71" t="s">
        <v>1993</v>
      </c>
      <c r="AA1594" s="83" t="s">
        <v>382</v>
      </c>
      <c r="AB1594" s="71" t="s">
        <v>341</v>
      </c>
      <c r="AC1594" s="71" t="s">
        <v>1997</v>
      </c>
      <c r="AD1594" s="71" t="s">
        <v>1998</v>
      </c>
      <c r="AE1594" s="69" t="s">
        <v>1030</v>
      </c>
    </row>
    <row r="1595" spans="1:31" ht="45" hidden="1">
      <c r="A1595" t="str">
        <f t="shared" si="97"/>
        <v>INBIOPP012022</v>
      </c>
      <c r="B1595" t="str">
        <f t="shared" si="98"/>
        <v>INBIOPP012023</v>
      </c>
      <c r="C1595" t="str">
        <f t="shared" si="99"/>
        <v>INBIOPP012024</v>
      </c>
      <c r="D1595" t="str">
        <f t="shared" si="100"/>
        <v>INBIOPP012025</v>
      </c>
      <c r="E1595" t="str">
        <f t="shared" si="100"/>
        <v>INBIOPP012026</v>
      </c>
      <c r="F1595" t="str">
        <f t="shared" si="100"/>
        <v>INBIOPP012027</v>
      </c>
      <c r="G1595" t="s">
        <v>1992</v>
      </c>
      <c r="H1595" t="s">
        <v>1476</v>
      </c>
      <c r="I1595" s="38" t="str">
        <f>VLOOKUP(J1595,Planilha2!B:C,2,0)</f>
        <v>PP01</v>
      </c>
      <c r="J1595" s="80" t="s">
        <v>1622</v>
      </c>
      <c r="K1595" s="80" t="s">
        <v>145</v>
      </c>
      <c r="L1595" s="80" t="s">
        <v>1623</v>
      </c>
      <c r="M1595" s="80" t="s">
        <v>139</v>
      </c>
      <c r="N1595" s="80" t="s">
        <v>1036</v>
      </c>
      <c r="O1595" s="86" t="s">
        <v>1488</v>
      </c>
      <c r="P1595" s="69" t="s">
        <v>994</v>
      </c>
      <c r="Q1595" s="75">
        <v>3</v>
      </c>
      <c r="R1595" s="75">
        <v>4</v>
      </c>
      <c r="S1595" s="75">
        <v>4</v>
      </c>
      <c r="T1595" s="75">
        <v>4</v>
      </c>
      <c r="U1595" s="75">
        <v>4</v>
      </c>
      <c r="V1595" s="75">
        <v>4</v>
      </c>
      <c r="W1595" s="75">
        <v>4</v>
      </c>
      <c r="X1595" s="71" t="s">
        <v>142</v>
      </c>
      <c r="Y1595" s="71" t="s">
        <v>172</v>
      </c>
      <c r="Z1595" s="71" t="s">
        <v>1794</v>
      </c>
      <c r="AA1595" s="83" t="s">
        <v>382</v>
      </c>
      <c r="AB1595" s="71" t="s">
        <v>341</v>
      </c>
      <c r="AC1595" s="71" t="s">
        <v>1997</v>
      </c>
      <c r="AD1595" s="71" t="s">
        <v>1998</v>
      </c>
      <c r="AE1595" s="69" t="s">
        <v>1030</v>
      </c>
    </row>
    <row r="1596" spans="1:31" ht="45" hidden="1">
      <c r="A1596" t="str">
        <f t="shared" si="97"/>
        <v>INBIOExcluído2022</v>
      </c>
      <c r="B1596" t="str">
        <f t="shared" si="98"/>
        <v>INBIOExcluído2023</v>
      </c>
      <c r="C1596" t="str">
        <f t="shared" si="99"/>
        <v>INBIOExcluído2024</v>
      </c>
      <c r="D1596" t="str">
        <f t="shared" si="100"/>
        <v>INBIOExcluído2025</v>
      </c>
      <c r="E1596" t="str">
        <f t="shared" si="100"/>
        <v>INBIOExcluído2026</v>
      </c>
      <c r="F1596" t="str">
        <f t="shared" si="100"/>
        <v>INBIOExcluído2027</v>
      </c>
      <c r="G1596" t="s">
        <v>1992</v>
      </c>
      <c r="H1596" t="s">
        <v>1476</v>
      </c>
      <c r="I1596" s="38" t="str">
        <f>VLOOKUP(J1596,Planilha2!B:C,2,0)</f>
        <v>Excluído</v>
      </c>
      <c r="J1596" s="80" t="s">
        <v>1489</v>
      </c>
      <c r="K1596" s="80" t="s">
        <v>165</v>
      </c>
      <c r="L1596" s="80" t="s">
        <v>1490</v>
      </c>
      <c r="M1596" s="80" t="s">
        <v>139</v>
      </c>
      <c r="N1596" s="80" t="s">
        <v>1036</v>
      </c>
      <c r="O1596" s="86" t="s">
        <v>1491</v>
      </c>
      <c r="P1596" s="69" t="s">
        <v>1070</v>
      </c>
      <c r="Q1596" s="75">
        <v>1</v>
      </c>
      <c r="R1596" s="75">
        <v>1</v>
      </c>
      <c r="S1596" s="75">
        <v>1</v>
      </c>
      <c r="T1596" s="75">
        <v>1</v>
      </c>
      <c r="U1596" s="75">
        <v>1</v>
      </c>
      <c r="V1596" s="75">
        <v>1</v>
      </c>
      <c r="W1596" s="75">
        <v>1</v>
      </c>
      <c r="X1596" s="71" t="s">
        <v>363</v>
      </c>
      <c r="Y1596" s="71" t="s">
        <v>172</v>
      </c>
      <c r="Z1596" s="71" t="s">
        <v>1794</v>
      </c>
      <c r="AA1596" s="83" t="s">
        <v>382</v>
      </c>
      <c r="AB1596" s="71" t="s">
        <v>144</v>
      </c>
      <c r="AC1596" s="71" t="s">
        <v>1994</v>
      </c>
      <c r="AD1596" s="71" t="s">
        <v>1996</v>
      </c>
      <c r="AE1596" s="69" t="s">
        <v>1030</v>
      </c>
    </row>
    <row r="1597" spans="1:31" ht="45" hidden="1">
      <c r="A1597" t="str">
        <f t="shared" si="97"/>
        <v>INBIOExcluído2022</v>
      </c>
      <c r="B1597" t="str">
        <f t="shared" si="98"/>
        <v>INBIOExcluído2023</v>
      </c>
      <c r="C1597" t="str">
        <f t="shared" si="99"/>
        <v>INBIOExcluído2024</v>
      </c>
      <c r="D1597" t="str">
        <f t="shared" si="100"/>
        <v>INBIOExcluído2025</v>
      </c>
      <c r="E1597" t="str">
        <f t="shared" si="100"/>
        <v>INBIOExcluído2026</v>
      </c>
      <c r="F1597" t="str">
        <f t="shared" si="100"/>
        <v>INBIOExcluído2027</v>
      </c>
      <c r="G1597" t="s">
        <v>1992</v>
      </c>
      <c r="H1597" t="s">
        <v>1476</v>
      </c>
      <c r="I1597" s="38" t="str">
        <f>VLOOKUP(J1597,Planilha2!B:C,2,0)</f>
        <v>Excluído</v>
      </c>
      <c r="J1597" s="80" t="s">
        <v>1493</v>
      </c>
      <c r="K1597" s="80" t="s">
        <v>165</v>
      </c>
      <c r="L1597" s="80" t="s">
        <v>1494</v>
      </c>
      <c r="M1597" s="80" t="s">
        <v>139</v>
      </c>
      <c r="N1597" s="80" t="s">
        <v>1036</v>
      </c>
      <c r="O1597" s="86" t="s">
        <v>1774</v>
      </c>
      <c r="P1597" s="69" t="s">
        <v>1070</v>
      </c>
      <c r="Q1597" s="75">
        <v>1</v>
      </c>
      <c r="R1597" s="75">
        <v>1</v>
      </c>
      <c r="S1597" s="75">
        <v>1</v>
      </c>
      <c r="T1597" s="75">
        <v>1</v>
      </c>
      <c r="U1597" s="75">
        <v>1</v>
      </c>
      <c r="V1597" s="75">
        <v>1</v>
      </c>
      <c r="W1597" s="75">
        <v>1</v>
      </c>
      <c r="X1597" s="71" t="s">
        <v>363</v>
      </c>
      <c r="Y1597" s="71" t="s">
        <v>172</v>
      </c>
      <c r="Z1597" s="71" t="s">
        <v>1794</v>
      </c>
      <c r="AA1597" s="83" t="s">
        <v>382</v>
      </c>
      <c r="AB1597" s="71" t="s">
        <v>144</v>
      </c>
      <c r="AC1597" s="71" t="s">
        <v>1994</v>
      </c>
      <c r="AD1597" s="71" t="s">
        <v>1996</v>
      </c>
      <c r="AE1597" s="69" t="s">
        <v>1030</v>
      </c>
    </row>
    <row r="1598" spans="1:31" ht="45" hidden="1">
      <c r="A1598" t="str">
        <f t="shared" si="97"/>
        <v>INBIOPP042022</v>
      </c>
      <c r="B1598" t="str">
        <f t="shared" si="98"/>
        <v>INBIOPP042023</v>
      </c>
      <c r="C1598" t="str">
        <f t="shared" si="99"/>
        <v>INBIOPP042024</v>
      </c>
      <c r="D1598" t="str">
        <f t="shared" si="100"/>
        <v>INBIOPP042025</v>
      </c>
      <c r="E1598" t="str">
        <f t="shared" si="100"/>
        <v>INBIOPP042026</v>
      </c>
      <c r="F1598" t="str">
        <f t="shared" si="100"/>
        <v>INBIOPP042027</v>
      </c>
      <c r="G1598" t="s">
        <v>1992</v>
      </c>
      <c r="H1598" t="s">
        <v>1476</v>
      </c>
      <c r="I1598" s="38" t="str">
        <f>VLOOKUP(J1598,Planilha2!B:C,2,0)</f>
        <v>PP04</v>
      </c>
      <c r="J1598" s="80" t="s">
        <v>1495</v>
      </c>
      <c r="K1598" s="80" t="s">
        <v>165</v>
      </c>
      <c r="L1598" s="80" t="s">
        <v>1496</v>
      </c>
      <c r="M1598" s="80" t="s">
        <v>139</v>
      </c>
      <c r="N1598" s="80" t="s">
        <v>1036</v>
      </c>
      <c r="O1598" s="86" t="s">
        <v>1826</v>
      </c>
      <c r="P1598" s="69" t="s">
        <v>44</v>
      </c>
      <c r="Q1598" s="75">
        <v>0</v>
      </c>
      <c r="R1598" s="75">
        <v>0</v>
      </c>
      <c r="S1598" s="75">
        <v>100</v>
      </c>
      <c r="T1598" s="75">
        <v>100</v>
      </c>
      <c r="U1598" s="75">
        <v>100</v>
      </c>
      <c r="V1598" s="75">
        <v>100</v>
      </c>
      <c r="W1598" s="75">
        <v>100</v>
      </c>
      <c r="X1598" s="71" t="s">
        <v>363</v>
      </c>
      <c r="Y1598" s="71" t="s">
        <v>172</v>
      </c>
      <c r="Z1598" s="71" t="s">
        <v>1794</v>
      </c>
      <c r="AA1598" s="83" t="s">
        <v>382</v>
      </c>
      <c r="AB1598" s="71" t="s">
        <v>144</v>
      </c>
      <c r="AC1598" s="71" t="s">
        <v>1994</v>
      </c>
      <c r="AD1598" s="71" t="s">
        <v>1996</v>
      </c>
      <c r="AE1598" s="69" t="s">
        <v>1030</v>
      </c>
    </row>
    <row r="1599" spans="1:31" ht="45" hidden="1">
      <c r="A1599" t="str">
        <f t="shared" si="97"/>
        <v>INBIO?2022</v>
      </c>
      <c r="B1599" t="str">
        <f t="shared" si="98"/>
        <v>INBIO?2023</v>
      </c>
      <c r="C1599" t="str">
        <f t="shared" si="99"/>
        <v>INBIO?2024</v>
      </c>
      <c r="D1599" t="str">
        <f t="shared" si="100"/>
        <v>INBIO?2025</v>
      </c>
      <c r="E1599" t="str">
        <f t="shared" si="100"/>
        <v>INBIO?2026</v>
      </c>
      <c r="F1599" t="str">
        <f t="shared" si="100"/>
        <v>INBIO?2027</v>
      </c>
      <c r="G1599" t="s">
        <v>1992</v>
      </c>
      <c r="H1599" t="s">
        <v>1476</v>
      </c>
      <c r="I1599" s="38" t="str">
        <f>VLOOKUP(J1599,Planilha2!B:C,2,0)</f>
        <v>?</v>
      </c>
      <c r="J1599" s="80" t="s">
        <v>1497</v>
      </c>
      <c r="K1599" s="80" t="s">
        <v>165</v>
      </c>
      <c r="L1599" s="80" t="s">
        <v>1498</v>
      </c>
      <c r="M1599" s="80" t="s">
        <v>139</v>
      </c>
      <c r="N1599" s="80" t="s">
        <v>1036</v>
      </c>
      <c r="O1599" s="86"/>
      <c r="P1599" s="69"/>
      <c r="Q1599" s="75"/>
      <c r="R1599" s="75"/>
      <c r="S1599" s="75"/>
      <c r="T1599" s="75"/>
      <c r="U1599" s="75"/>
      <c r="V1599" s="75"/>
      <c r="W1599" s="75"/>
      <c r="X1599" s="71"/>
      <c r="Y1599" s="71"/>
      <c r="Z1599" s="71"/>
      <c r="AA1599" s="83"/>
      <c r="AB1599" s="71"/>
      <c r="AC1599" s="71"/>
      <c r="AD1599" s="71"/>
      <c r="AE1599" s="69" t="s">
        <v>1030</v>
      </c>
    </row>
    <row r="1600" spans="1:31" ht="45" hidden="1">
      <c r="A1600" t="str">
        <f t="shared" si="97"/>
        <v>INBIOPP052022</v>
      </c>
      <c r="B1600" t="str">
        <f t="shared" si="98"/>
        <v>INBIOPP052023</v>
      </c>
      <c r="C1600" t="str">
        <f t="shared" si="99"/>
        <v>INBIOPP052024</v>
      </c>
      <c r="D1600" t="str">
        <f t="shared" si="100"/>
        <v>INBIOPP052025</v>
      </c>
      <c r="E1600" t="str">
        <f t="shared" si="100"/>
        <v>INBIOPP052026</v>
      </c>
      <c r="F1600" t="str">
        <f t="shared" si="100"/>
        <v>INBIOPP052027</v>
      </c>
      <c r="G1600" t="s">
        <v>1992</v>
      </c>
      <c r="H1600" t="s">
        <v>1476</v>
      </c>
      <c r="I1600" s="38" t="str">
        <f>VLOOKUP(J1600,Planilha2!B:C,2,0)</f>
        <v>PP05</v>
      </c>
      <c r="J1600" s="80" t="s">
        <v>1047</v>
      </c>
      <c r="K1600" s="80" t="s">
        <v>165</v>
      </c>
      <c r="L1600" s="80" t="s">
        <v>1048</v>
      </c>
      <c r="M1600" s="80" t="s">
        <v>139</v>
      </c>
      <c r="N1600" s="80" t="s">
        <v>1036</v>
      </c>
      <c r="O1600" s="86"/>
      <c r="P1600" s="69"/>
      <c r="Q1600" s="75"/>
      <c r="R1600" s="75"/>
      <c r="S1600" s="75"/>
      <c r="T1600" s="75"/>
      <c r="U1600" s="75"/>
      <c r="V1600" s="75"/>
      <c r="W1600" s="75"/>
      <c r="X1600" s="71"/>
      <c r="Y1600" s="71"/>
      <c r="Z1600" s="71"/>
      <c r="AA1600" s="83"/>
      <c r="AB1600" s="71"/>
      <c r="AC1600" s="71"/>
      <c r="AD1600" s="71"/>
      <c r="AE1600" s="69" t="s">
        <v>1030</v>
      </c>
    </row>
    <row r="1601" spans="1:31" ht="45" hidden="1">
      <c r="A1601" t="str">
        <f t="shared" si="97"/>
        <v>INBIOPP062022</v>
      </c>
      <c r="B1601" t="str">
        <f t="shared" si="98"/>
        <v>INBIOPP062023</v>
      </c>
      <c r="C1601" t="str">
        <f t="shared" si="99"/>
        <v>INBIOPP062024</v>
      </c>
      <c r="D1601" t="str">
        <f t="shared" si="100"/>
        <v>INBIOPP062025</v>
      </c>
      <c r="E1601" t="str">
        <f t="shared" si="100"/>
        <v>INBIOPP062026</v>
      </c>
      <c r="F1601" t="str">
        <f t="shared" si="100"/>
        <v>INBIOPP062027</v>
      </c>
      <c r="G1601" t="s">
        <v>1992</v>
      </c>
      <c r="H1601" t="s">
        <v>1476</v>
      </c>
      <c r="I1601" s="38" t="str">
        <f>VLOOKUP(J1601,Planilha2!B:C,2,0)</f>
        <v>PP06</v>
      </c>
      <c r="J1601" s="80" t="s">
        <v>1050</v>
      </c>
      <c r="K1601" s="80" t="s">
        <v>165</v>
      </c>
      <c r="L1601" s="80" t="s">
        <v>1499</v>
      </c>
      <c r="M1601" s="80" t="s">
        <v>139</v>
      </c>
      <c r="N1601" s="80" t="s">
        <v>1036</v>
      </c>
      <c r="O1601" s="86"/>
      <c r="P1601" s="69"/>
      <c r="Q1601" s="75"/>
      <c r="R1601" s="75"/>
      <c r="S1601" s="75"/>
      <c r="T1601" s="75"/>
      <c r="U1601" s="75"/>
      <c r="V1601" s="75"/>
      <c r="W1601" s="75"/>
      <c r="X1601" s="71"/>
      <c r="Y1601" s="71"/>
      <c r="Z1601" s="71"/>
      <c r="AA1601" s="83"/>
      <c r="AB1601" s="71"/>
      <c r="AC1601" s="71"/>
      <c r="AD1601" s="71"/>
      <c r="AE1601" s="69" t="s">
        <v>1030</v>
      </c>
    </row>
    <row r="1602" spans="1:31" ht="45" hidden="1">
      <c r="A1602" t="str">
        <f t="shared" si="97"/>
        <v>INBIOPP072022</v>
      </c>
      <c r="B1602" t="str">
        <f t="shared" si="98"/>
        <v>INBIOPP072023</v>
      </c>
      <c r="C1602" t="str">
        <f t="shared" si="99"/>
        <v>INBIOPP072024</v>
      </c>
      <c r="D1602" t="str">
        <f t="shared" si="100"/>
        <v>INBIOPP072025</v>
      </c>
      <c r="E1602" t="str">
        <f t="shared" si="100"/>
        <v>INBIOPP072026</v>
      </c>
      <c r="F1602" t="str">
        <f t="shared" si="100"/>
        <v>INBIOPP072027</v>
      </c>
      <c r="G1602" t="s">
        <v>1992</v>
      </c>
      <c r="H1602" t="s">
        <v>1476</v>
      </c>
      <c r="I1602" s="38" t="str">
        <f>VLOOKUP(J1602,Planilha2!B:C,2,0)</f>
        <v>PP07</v>
      </c>
      <c r="J1602" s="80" t="s">
        <v>1054</v>
      </c>
      <c r="K1602" s="80" t="s">
        <v>165</v>
      </c>
      <c r="L1602" s="80" t="s">
        <v>1055</v>
      </c>
      <c r="M1602" s="80" t="s">
        <v>139</v>
      </c>
      <c r="N1602" s="80" t="s">
        <v>1036</v>
      </c>
      <c r="O1602" s="86"/>
      <c r="P1602" s="69"/>
      <c r="Q1602" s="75"/>
      <c r="R1602" s="75"/>
      <c r="S1602" s="75"/>
      <c r="T1602" s="75"/>
      <c r="U1602" s="75"/>
      <c r="V1602" s="75"/>
      <c r="W1602" s="75"/>
      <c r="X1602" s="71"/>
      <c r="Y1602" s="71"/>
      <c r="Z1602" s="71"/>
      <c r="AA1602" s="83"/>
      <c r="AB1602" s="71"/>
      <c r="AC1602" s="71"/>
      <c r="AD1602" s="71"/>
      <c r="AE1602" s="69" t="s">
        <v>1030</v>
      </c>
    </row>
    <row r="1603" spans="1:31" ht="108.75" hidden="1">
      <c r="A1603" t="str">
        <f t="shared" si="97"/>
        <v>INBIOPP082022</v>
      </c>
      <c r="B1603" t="str">
        <f t="shared" si="98"/>
        <v>INBIOPP082023</v>
      </c>
      <c r="C1603" t="str">
        <f t="shared" si="99"/>
        <v>INBIOPP082024</v>
      </c>
      <c r="D1603" t="str">
        <f t="shared" si="100"/>
        <v>INBIOPP082025</v>
      </c>
      <c r="E1603" t="str">
        <f t="shared" si="100"/>
        <v>INBIOPP082026</v>
      </c>
      <c r="F1603" t="str">
        <f t="shared" si="100"/>
        <v>INBIOPP082027</v>
      </c>
      <c r="G1603" t="s">
        <v>1992</v>
      </c>
      <c r="H1603" t="s">
        <v>1476</v>
      </c>
      <c r="I1603" s="38" t="s">
        <v>112</v>
      </c>
      <c r="J1603" s="80" t="s">
        <v>1632</v>
      </c>
      <c r="K1603" s="80" t="s">
        <v>165</v>
      </c>
      <c r="L1603" s="80" t="s">
        <v>1058</v>
      </c>
      <c r="M1603" s="80" t="s">
        <v>381</v>
      </c>
      <c r="N1603" s="80" t="s">
        <v>1501</v>
      </c>
      <c r="O1603" s="86" t="s">
        <v>1877</v>
      </c>
      <c r="P1603" s="69" t="s">
        <v>44</v>
      </c>
      <c r="Q1603" s="75">
        <v>100</v>
      </c>
      <c r="R1603" s="75">
        <v>100</v>
      </c>
      <c r="S1603" s="75">
        <v>100</v>
      </c>
      <c r="T1603" s="75">
        <v>100</v>
      </c>
      <c r="U1603" s="75">
        <v>100</v>
      </c>
      <c r="V1603" s="75">
        <v>100</v>
      </c>
      <c r="W1603" s="75">
        <v>100</v>
      </c>
      <c r="X1603" s="71" t="s">
        <v>142</v>
      </c>
      <c r="Y1603" s="71" t="s">
        <v>172</v>
      </c>
      <c r="Z1603" s="71" t="s">
        <v>1794</v>
      </c>
      <c r="AA1603" s="83" t="s">
        <v>382</v>
      </c>
      <c r="AB1603" s="71" t="s">
        <v>341</v>
      </c>
      <c r="AC1603" s="71" t="s">
        <v>1997</v>
      </c>
      <c r="AD1603" s="71" t="s">
        <v>1996</v>
      </c>
      <c r="AE1603" s="69" t="s">
        <v>1030</v>
      </c>
    </row>
    <row r="1604" spans="1:31" ht="81" hidden="1">
      <c r="A1604" t="str">
        <f t="shared" ref="A1604:A1667" si="101">$G1604&amp;$I1604&amp;R$1</f>
        <v>INBIOPP092022</v>
      </c>
      <c r="B1604" t="str">
        <f t="shared" ref="B1604:B1667" si="102">$G1604&amp;$I1604&amp;S$1</f>
        <v>INBIOPP092023</v>
      </c>
      <c r="C1604" t="str">
        <f t="shared" ref="C1604:C1667" si="103">$G1604&amp;$I1604&amp;T$1</f>
        <v>INBIOPP092024</v>
      </c>
      <c r="D1604" t="str">
        <f t="shared" ref="D1604:F1667" si="104">$G1604&amp;$I1604&amp;U$1</f>
        <v>INBIOPP092025</v>
      </c>
      <c r="E1604" t="str">
        <f t="shared" si="104"/>
        <v>INBIOPP092026</v>
      </c>
      <c r="F1604" t="str">
        <f t="shared" si="104"/>
        <v>INBIOPP092027</v>
      </c>
      <c r="G1604" t="s">
        <v>1992</v>
      </c>
      <c r="H1604" t="s">
        <v>1476</v>
      </c>
      <c r="I1604" s="38" t="s">
        <v>113</v>
      </c>
      <c r="J1604" s="80" t="s">
        <v>1633</v>
      </c>
      <c r="K1604" s="80" t="s">
        <v>145</v>
      </c>
      <c r="L1604" s="80" t="s">
        <v>1634</v>
      </c>
      <c r="M1604" s="80" t="s">
        <v>164</v>
      </c>
      <c r="N1604" s="80" t="s">
        <v>1501</v>
      </c>
      <c r="O1604" s="86" t="s">
        <v>1635</v>
      </c>
      <c r="P1604" s="69" t="s">
        <v>44</v>
      </c>
      <c r="Q1604" s="75">
        <v>10</v>
      </c>
      <c r="R1604" s="75">
        <v>15</v>
      </c>
      <c r="S1604" s="75">
        <v>15</v>
      </c>
      <c r="T1604" s="75">
        <v>20</v>
      </c>
      <c r="U1604" s="75">
        <v>20</v>
      </c>
      <c r="V1604" s="75">
        <v>25</v>
      </c>
      <c r="W1604" s="75">
        <v>30</v>
      </c>
      <c r="X1604" s="71" t="s">
        <v>363</v>
      </c>
      <c r="Y1604" s="71" t="s">
        <v>172</v>
      </c>
      <c r="Z1604" s="71" t="s">
        <v>1794</v>
      </c>
      <c r="AA1604" s="83" t="s">
        <v>382</v>
      </c>
      <c r="AB1604" s="71" t="s">
        <v>341</v>
      </c>
      <c r="AC1604" s="71" t="s">
        <v>1997</v>
      </c>
      <c r="AD1604" s="71" t="s">
        <v>1996</v>
      </c>
      <c r="AE1604" s="69" t="s">
        <v>1030</v>
      </c>
    </row>
    <row r="1605" spans="1:31" ht="45" hidden="1">
      <c r="A1605" t="str">
        <f t="shared" si="101"/>
        <v>INBIOPP102022</v>
      </c>
      <c r="B1605" t="str">
        <f t="shared" si="102"/>
        <v>INBIOPP102023</v>
      </c>
      <c r="C1605" t="str">
        <f t="shared" si="103"/>
        <v>INBIOPP102024</v>
      </c>
      <c r="D1605" t="str">
        <f t="shared" si="104"/>
        <v>INBIOPP102025</v>
      </c>
      <c r="E1605" t="str">
        <f t="shared" si="104"/>
        <v>INBIOPP102026</v>
      </c>
      <c r="F1605" t="str">
        <f t="shared" si="104"/>
        <v>INBIOPP102027</v>
      </c>
      <c r="G1605" t="s">
        <v>1992</v>
      </c>
      <c r="H1605" t="s">
        <v>1476</v>
      </c>
      <c r="I1605" s="38" t="str">
        <f>VLOOKUP(J1605,Planilha2!B:C,2,0)</f>
        <v>PP10</v>
      </c>
      <c r="J1605" s="80" t="s">
        <v>1063</v>
      </c>
      <c r="K1605" s="80" t="s">
        <v>145</v>
      </c>
      <c r="L1605" s="80" t="s">
        <v>1508</v>
      </c>
      <c r="M1605" s="80" t="s">
        <v>164</v>
      </c>
      <c r="N1605" s="80" t="s">
        <v>1501</v>
      </c>
      <c r="O1605" s="86" t="s">
        <v>1509</v>
      </c>
      <c r="P1605" s="69" t="s">
        <v>749</v>
      </c>
      <c r="Q1605" s="75">
        <v>10</v>
      </c>
      <c r="R1605" s="75">
        <v>15</v>
      </c>
      <c r="S1605" s="75">
        <v>15</v>
      </c>
      <c r="T1605" s="75">
        <v>20</v>
      </c>
      <c r="U1605" s="75">
        <v>20</v>
      </c>
      <c r="V1605" s="75">
        <v>25</v>
      </c>
      <c r="W1605" s="75">
        <v>30</v>
      </c>
      <c r="X1605" s="71" t="s">
        <v>363</v>
      </c>
      <c r="Y1605" s="71" t="s">
        <v>172</v>
      </c>
      <c r="Z1605" s="71" t="s">
        <v>1794</v>
      </c>
      <c r="AA1605" s="83" t="s">
        <v>382</v>
      </c>
      <c r="AB1605" s="71" t="s">
        <v>341</v>
      </c>
      <c r="AC1605" s="71" t="s">
        <v>1997</v>
      </c>
      <c r="AD1605" s="71" t="s">
        <v>1996</v>
      </c>
      <c r="AE1605" s="69" t="s">
        <v>1030</v>
      </c>
    </row>
    <row r="1606" spans="1:31" ht="45" hidden="1">
      <c r="A1606" t="str">
        <f t="shared" si="101"/>
        <v>INBIOExcluído2022</v>
      </c>
      <c r="B1606" t="str">
        <f t="shared" si="102"/>
        <v>INBIOExcluído2023</v>
      </c>
      <c r="C1606" t="str">
        <f t="shared" si="103"/>
        <v>INBIOExcluído2024</v>
      </c>
      <c r="D1606" t="str">
        <f t="shared" si="104"/>
        <v>INBIOExcluído2025</v>
      </c>
      <c r="E1606" t="str">
        <f t="shared" si="104"/>
        <v>INBIOExcluído2026</v>
      </c>
      <c r="F1606" t="str">
        <f t="shared" si="104"/>
        <v>INBIOExcluído2027</v>
      </c>
      <c r="G1606" t="s">
        <v>1992</v>
      </c>
      <c r="H1606" t="s">
        <v>1476</v>
      </c>
      <c r="I1606" s="38" t="str">
        <f>VLOOKUP(J1606,Planilha2!B:C,2,0)</f>
        <v>Excluído</v>
      </c>
      <c r="J1606" s="80" t="s">
        <v>1511</v>
      </c>
      <c r="K1606" s="80" t="s">
        <v>165</v>
      </c>
      <c r="L1606" s="80" t="s">
        <v>1512</v>
      </c>
      <c r="M1606" s="80" t="s">
        <v>164</v>
      </c>
      <c r="N1606" s="80" t="s">
        <v>1501</v>
      </c>
      <c r="O1606" s="71" t="s">
        <v>1776</v>
      </c>
      <c r="P1606" s="69" t="s">
        <v>44</v>
      </c>
      <c r="Q1606" s="71">
        <v>75</v>
      </c>
      <c r="R1606" s="71">
        <v>80</v>
      </c>
      <c r="S1606" s="71">
        <v>80</v>
      </c>
      <c r="T1606" s="71">
        <v>85</v>
      </c>
      <c r="U1606" s="71">
        <v>85</v>
      </c>
      <c r="V1606" s="71">
        <v>90</v>
      </c>
      <c r="W1606" s="71">
        <v>90</v>
      </c>
      <c r="X1606" s="71" t="s">
        <v>142</v>
      </c>
      <c r="Y1606" s="71" t="s">
        <v>172</v>
      </c>
      <c r="Z1606" s="71" t="s">
        <v>1794</v>
      </c>
      <c r="AA1606" s="83" t="s">
        <v>382</v>
      </c>
      <c r="AB1606" s="71" t="s">
        <v>341</v>
      </c>
      <c r="AC1606" s="71" t="s">
        <v>1997</v>
      </c>
      <c r="AD1606" s="71" t="s">
        <v>1996</v>
      </c>
      <c r="AE1606" s="69" t="s">
        <v>1030</v>
      </c>
    </row>
    <row r="1607" spans="1:31" ht="45" hidden="1">
      <c r="A1607" t="str">
        <f t="shared" si="101"/>
        <v>INBIOExcluído2022</v>
      </c>
      <c r="B1607" t="str">
        <f t="shared" si="102"/>
        <v>INBIOExcluído2023</v>
      </c>
      <c r="C1607" t="str">
        <f t="shared" si="103"/>
        <v>INBIOExcluído2024</v>
      </c>
      <c r="D1607" t="str">
        <f t="shared" si="104"/>
        <v>INBIOExcluído2025</v>
      </c>
      <c r="E1607" t="str">
        <f t="shared" si="104"/>
        <v>INBIOExcluído2026</v>
      </c>
      <c r="F1607" t="str">
        <f t="shared" si="104"/>
        <v>INBIOExcluído2027</v>
      </c>
      <c r="G1607" t="s">
        <v>1992</v>
      </c>
      <c r="H1607" t="s">
        <v>1476</v>
      </c>
      <c r="I1607" s="38" t="str">
        <f>VLOOKUP(J1607,Planilha2!B:C,2,0)</f>
        <v>Excluído</v>
      </c>
      <c r="J1607" s="80" t="s">
        <v>1067</v>
      </c>
      <c r="K1607" s="80" t="s">
        <v>145</v>
      </c>
      <c r="L1607" s="80" t="s">
        <v>1068</v>
      </c>
      <c r="M1607" s="80" t="s">
        <v>164</v>
      </c>
      <c r="N1607" s="80" t="s">
        <v>1501</v>
      </c>
      <c r="O1607" s="71" t="s">
        <v>1513</v>
      </c>
      <c r="P1607" s="69" t="s">
        <v>1070</v>
      </c>
      <c r="Q1607" s="71">
        <v>51</v>
      </c>
      <c r="R1607" s="71">
        <v>55</v>
      </c>
      <c r="S1607" s="71">
        <v>55</v>
      </c>
      <c r="T1607" s="71">
        <v>60</v>
      </c>
      <c r="U1607" s="71">
        <v>60</v>
      </c>
      <c r="V1607" s="71">
        <v>60</v>
      </c>
      <c r="W1607" s="71">
        <v>60</v>
      </c>
      <c r="X1607" s="71" t="s">
        <v>363</v>
      </c>
      <c r="Y1607" s="71" t="s">
        <v>172</v>
      </c>
      <c r="Z1607" s="71" t="s">
        <v>1794</v>
      </c>
      <c r="AA1607" s="83" t="s">
        <v>382</v>
      </c>
      <c r="AB1607" s="71" t="s">
        <v>341</v>
      </c>
      <c r="AC1607" s="71" t="s">
        <v>1997</v>
      </c>
      <c r="AD1607" s="71" t="s">
        <v>1996</v>
      </c>
      <c r="AE1607" s="69" t="s">
        <v>1030</v>
      </c>
    </row>
    <row r="1608" spans="1:31" ht="45" hidden="1">
      <c r="A1608" t="str">
        <f t="shared" si="101"/>
        <v>INBIOExcluído2022</v>
      </c>
      <c r="B1608" t="str">
        <f t="shared" si="102"/>
        <v>INBIOExcluído2023</v>
      </c>
      <c r="C1608" t="str">
        <f t="shared" si="103"/>
        <v>INBIOExcluído2024</v>
      </c>
      <c r="D1608" t="str">
        <f t="shared" si="104"/>
        <v>INBIOExcluído2025</v>
      </c>
      <c r="E1608" t="str">
        <f t="shared" si="104"/>
        <v>INBIOExcluído2026</v>
      </c>
      <c r="F1608" t="str">
        <f t="shared" si="104"/>
        <v>INBIOExcluído2027</v>
      </c>
      <c r="G1608" t="s">
        <v>1992</v>
      </c>
      <c r="H1608" t="s">
        <v>1476</v>
      </c>
      <c r="I1608" s="38" t="str">
        <f>VLOOKUP(J1608,Planilha2!B:C,2,0)</f>
        <v>Excluído</v>
      </c>
      <c r="J1608" s="80" t="s">
        <v>1075</v>
      </c>
      <c r="K1608" s="80" t="s">
        <v>145</v>
      </c>
      <c r="L1608" s="80" t="s">
        <v>1076</v>
      </c>
      <c r="M1608" s="80" t="s">
        <v>164</v>
      </c>
      <c r="N1608" s="80" t="s">
        <v>1501</v>
      </c>
      <c r="O1608" s="71" t="s">
        <v>1514</v>
      </c>
      <c r="P1608" s="69" t="s">
        <v>1070</v>
      </c>
      <c r="Q1608" s="71">
        <v>10</v>
      </c>
      <c r="R1608" s="71">
        <v>10</v>
      </c>
      <c r="S1608" s="71">
        <v>10</v>
      </c>
      <c r="T1608" s="71">
        <v>10</v>
      </c>
      <c r="U1608" s="71">
        <v>10</v>
      </c>
      <c r="V1608" s="71">
        <v>10</v>
      </c>
      <c r="W1608" s="71">
        <v>10</v>
      </c>
      <c r="X1608" s="71" t="s">
        <v>142</v>
      </c>
      <c r="Y1608" s="71" t="s">
        <v>172</v>
      </c>
      <c r="Z1608" s="71" t="s">
        <v>1794</v>
      </c>
      <c r="AA1608" s="83" t="s">
        <v>382</v>
      </c>
      <c r="AB1608" s="71" t="s">
        <v>341</v>
      </c>
      <c r="AC1608" s="71" t="s">
        <v>1997</v>
      </c>
      <c r="AD1608" s="71" t="s">
        <v>1999</v>
      </c>
      <c r="AE1608" s="69" t="s">
        <v>1030</v>
      </c>
    </row>
    <row r="1609" spans="1:31" ht="45" hidden="1">
      <c r="A1609" t="str">
        <f t="shared" si="101"/>
        <v>INBIOExcluído2022</v>
      </c>
      <c r="B1609" t="str">
        <f t="shared" si="102"/>
        <v>INBIOExcluído2023</v>
      </c>
      <c r="C1609" t="str">
        <f t="shared" si="103"/>
        <v>INBIOExcluído2024</v>
      </c>
      <c r="D1609" t="str">
        <f t="shared" si="104"/>
        <v>INBIOExcluído2025</v>
      </c>
      <c r="E1609" t="str">
        <f t="shared" si="104"/>
        <v>INBIOExcluído2026</v>
      </c>
      <c r="F1609" t="str">
        <f t="shared" si="104"/>
        <v>INBIOExcluído2027</v>
      </c>
      <c r="G1609" t="s">
        <v>1992</v>
      </c>
      <c r="H1609" t="s">
        <v>1476</v>
      </c>
      <c r="I1609" s="38" t="str">
        <f>VLOOKUP(J1609,Planilha2!B:C,2,0)</f>
        <v>Excluído</v>
      </c>
      <c r="J1609" s="80" t="s">
        <v>1079</v>
      </c>
      <c r="K1609" s="80" t="s">
        <v>145</v>
      </c>
      <c r="L1609" s="80" t="s">
        <v>1080</v>
      </c>
      <c r="M1609" s="80" t="s">
        <v>164</v>
      </c>
      <c r="N1609" s="80" t="s">
        <v>1501</v>
      </c>
      <c r="O1609" s="71" t="s">
        <v>1515</v>
      </c>
      <c r="P1609" s="69" t="s">
        <v>1082</v>
      </c>
      <c r="Q1609" s="71">
        <v>5</v>
      </c>
      <c r="R1609" s="71">
        <v>5</v>
      </c>
      <c r="S1609" s="71">
        <v>5</v>
      </c>
      <c r="T1609" s="71">
        <v>5</v>
      </c>
      <c r="U1609" s="71">
        <v>5</v>
      </c>
      <c r="V1609" s="71">
        <v>5</v>
      </c>
      <c r="W1609" s="71">
        <v>5</v>
      </c>
      <c r="X1609" s="71" t="s">
        <v>142</v>
      </c>
      <c r="Y1609" s="71" t="s">
        <v>172</v>
      </c>
      <c r="Z1609" s="71" t="s">
        <v>1794</v>
      </c>
      <c r="AA1609" s="83" t="s">
        <v>382</v>
      </c>
      <c r="AB1609" s="71" t="s">
        <v>341</v>
      </c>
      <c r="AC1609" s="71" t="s">
        <v>1997</v>
      </c>
      <c r="AD1609" s="71" t="s">
        <v>1996</v>
      </c>
      <c r="AE1609" s="69" t="s">
        <v>1030</v>
      </c>
    </row>
    <row r="1610" spans="1:31" ht="45" hidden="1">
      <c r="A1610" t="str">
        <f t="shared" si="101"/>
        <v>INBIOExcluído2022</v>
      </c>
      <c r="B1610" t="str">
        <f t="shared" si="102"/>
        <v>INBIOExcluído2023</v>
      </c>
      <c r="C1610" t="str">
        <f t="shared" si="103"/>
        <v>INBIOExcluído2024</v>
      </c>
      <c r="D1610" t="str">
        <f t="shared" si="104"/>
        <v>INBIOExcluído2025</v>
      </c>
      <c r="E1610" t="str">
        <f t="shared" si="104"/>
        <v>INBIOExcluído2026</v>
      </c>
      <c r="F1610" t="str">
        <f t="shared" si="104"/>
        <v>INBIOExcluído2027</v>
      </c>
      <c r="G1610" t="s">
        <v>1992</v>
      </c>
      <c r="H1610" t="s">
        <v>1476</v>
      </c>
      <c r="I1610" s="38" t="str">
        <f>VLOOKUP(J1610,Planilha2!B:C,2,0)</f>
        <v>Excluído</v>
      </c>
      <c r="J1610" s="80" t="s">
        <v>1085</v>
      </c>
      <c r="K1610" s="80" t="s">
        <v>145</v>
      </c>
      <c r="L1610" s="80" t="s">
        <v>1086</v>
      </c>
      <c r="M1610" s="80" t="s">
        <v>139</v>
      </c>
      <c r="N1610" s="80" t="s">
        <v>1501</v>
      </c>
      <c r="O1610" s="71" t="s">
        <v>1516</v>
      </c>
      <c r="P1610" s="69" t="s">
        <v>1070</v>
      </c>
      <c r="Q1610" s="71">
        <v>20</v>
      </c>
      <c r="R1610" s="71">
        <v>25</v>
      </c>
      <c r="S1610" s="71">
        <v>25</v>
      </c>
      <c r="T1610" s="71">
        <v>30</v>
      </c>
      <c r="U1610" s="71">
        <v>30</v>
      </c>
      <c r="V1610" s="71">
        <v>35</v>
      </c>
      <c r="W1610" s="71">
        <v>35</v>
      </c>
      <c r="X1610" s="71" t="s">
        <v>142</v>
      </c>
      <c r="Y1610" s="71" t="s">
        <v>172</v>
      </c>
      <c r="Z1610" s="71" t="s">
        <v>1794</v>
      </c>
      <c r="AA1610" s="83" t="s">
        <v>382</v>
      </c>
      <c r="AB1610" s="71" t="s">
        <v>144</v>
      </c>
      <c r="AC1610" s="71" t="s">
        <v>1994</v>
      </c>
      <c r="AD1610" s="71" t="s">
        <v>1996</v>
      </c>
      <c r="AE1610" s="69" t="s">
        <v>1030</v>
      </c>
    </row>
    <row r="1611" spans="1:31" ht="45" hidden="1">
      <c r="A1611" t="str">
        <f t="shared" si="101"/>
        <v>INBIOExcluído2022</v>
      </c>
      <c r="B1611" t="str">
        <f t="shared" si="102"/>
        <v>INBIOExcluído2023</v>
      </c>
      <c r="C1611" t="str">
        <f t="shared" si="103"/>
        <v>INBIOExcluído2024</v>
      </c>
      <c r="D1611" t="str">
        <f t="shared" si="104"/>
        <v>INBIOExcluído2025</v>
      </c>
      <c r="E1611" t="str">
        <f t="shared" si="104"/>
        <v>INBIOExcluído2026</v>
      </c>
      <c r="F1611" t="str">
        <f t="shared" si="104"/>
        <v>INBIOExcluído2027</v>
      </c>
      <c r="G1611" t="s">
        <v>1992</v>
      </c>
      <c r="H1611" t="s">
        <v>1476</v>
      </c>
      <c r="I1611" s="38" t="str">
        <f>VLOOKUP(J1611,Planilha2!B:C,2,0)</f>
        <v>Excluído</v>
      </c>
      <c r="J1611" s="80" t="s">
        <v>1090</v>
      </c>
      <c r="K1611" s="80" t="s">
        <v>145</v>
      </c>
      <c r="L1611" s="80" t="s">
        <v>1091</v>
      </c>
      <c r="M1611" s="80" t="s">
        <v>139</v>
      </c>
      <c r="N1611" s="80" t="s">
        <v>1501</v>
      </c>
      <c r="O1611" s="71" t="s">
        <v>1517</v>
      </c>
      <c r="P1611" s="69" t="s">
        <v>1070</v>
      </c>
      <c r="Q1611" s="71">
        <v>10</v>
      </c>
      <c r="R1611" s="71">
        <v>15</v>
      </c>
      <c r="S1611" s="71">
        <v>15</v>
      </c>
      <c r="T1611" s="71">
        <v>20</v>
      </c>
      <c r="U1611" s="71">
        <v>20</v>
      </c>
      <c r="V1611" s="71">
        <v>30</v>
      </c>
      <c r="W1611" s="71">
        <v>30</v>
      </c>
      <c r="X1611" s="71" t="s">
        <v>363</v>
      </c>
      <c r="Y1611" s="71" t="s">
        <v>172</v>
      </c>
      <c r="Z1611" s="71" t="s">
        <v>1794</v>
      </c>
      <c r="AA1611" s="83" t="s">
        <v>382</v>
      </c>
      <c r="AB1611" s="71" t="s">
        <v>144</v>
      </c>
      <c r="AC1611" s="71" t="s">
        <v>1994</v>
      </c>
      <c r="AD1611" s="71" t="s">
        <v>1996</v>
      </c>
      <c r="AE1611" s="69" t="s">
        <v>1030</v>
      </c>
    </row>
    <row r="1612" spans="1:31" ht="45" hidden="1">
      <c r="A1612" t="str">
        <f t="shared" si="101"/>
        <v>INBIOExcluído2022</v>
      </c>
      <c r="B1612" t="str">
        <f t="shared" si="102"/>
        <v>INBIOExcluído2023</v>
      </c>
      <c r="C1612" t="str">
        <f t="shared" si="103"/>
        <v>INBIOExcluído2024</v>
      </c>
      <c r="D1612" t="str">
        <f t="shared" si="104"/>
        <v>INBIOExcluído2025</v>
      </c>
      <c r="E1612" t="str">
        <f t="shared" si="104"/>
        <v>INBIOExcluído2026</v>
      </c>
      <c r="F1612" t="str">
        <f t="shared" si="104"/>
        <v>INBIOExcluído2027</v>
      </c>
      <c r="G1612" t="s">
        <v>1992</v>
      </c>
      <c r="H1612" t="s">
        <v>1476</v>
      </c>
      <c r="I1612" s="38" t="str">
        <f>VLOOKUP(J1612,Planilha2!B:C,2,0)</f>
        <v>Excluído</v>
      </c>
      <c r="J1612" s="80" t="s">
        <v>1095</v>
      </c>
      <c r="K1612" s="80" t="s">
        <v>145</v>
      </c>
      <c r="L1612" s="80" t="s">
        <v>1096</v>
      </c>
      <c r="M1612" s="80" t="s">
        <v>139</v>
      </c>
      <c r="N1612" s="80" t="s">
        <v>1501</v>
      </c>
      <c r="O1612" s="71" t="s">
        <v>1518</v>
      </c>
      <c r="P1612" s="69" t="s">
        <v>1070</v>
      </c>
      <c r="Q1612" s="71">
        <v>10</v>
      </c>
      <c r="R1612" s="71">
        <v>15</v>
      </c>
      <c r="S1612" s="71">
        <v>15</v>
      </c>
      <c r="T1612" s="71">
        <v>20</v>
      </c>
      <c r="U1612" s="71">
        <v>20</v>
      </c>
      <c r="V1612" s="71">
        <v>30</v>
      </c>
      <c r="W1612" s="71">
        <v>30</v>
      </c>
      <c r="X1612" s="71" t="s">
        <v>363</v>
      </c>
      <c r="Y1612" s="71" t="s">
        <v>172</v>
      </c>
      <c r="Z1612" s="71" t="s">
        <v>1794</v>
      </c>
      <c r="AA1612" s="83" t="s">
        <v>382</v>
      </c>
      <c r="AB1612" s="71" t="s">
        <v>144</v>
      </c>
      <c r="AC1612" s="71" t="s">
        <v>1994</v>
      </c>
      <c r="AD1612" s="71" t="s">
        <v>1996</v>
      </c>
      <c r="AE1612" s="69" t="s">
        <v>1030</v>
      </c>
    </row>
    <row r="1613" spans="1:31" ht="45" hidden="1">
      <c r="A1613" t="str">
        <f t="shared" si="101"/>
        <v>INBIOEC092022</v>
      </c>
      <c r="B1613" t="str">
        <f t="shared" si="102"/>
        <v>INBIOEC092023</v>
      </c>
      <c r="C1613" t="str">
        <f t="shared" si="103"/>
        <v>INBIOEC092024</v>
      </c>
      <c r="D1613" t="str">
        <f t="shared" si="104"/>
        <v>INBIOEC092025</v>
      </c>
      <c r="E1613" t="str">
        <f t="shared" si="104"/>
        <v>INBIOEC092026</v>
      </c>
      <c r="F1613" t="str">
        <f t="shared" si="104"/>
        <v>INBIOEC092027</v>
      </c>
      <c r="G1613" t="s">
        <v>1992</v>
      </c>
      <c r="H1613" t="s">
        <v>1519</v>
      </c>
      <c r="I1613" s="38" t="str">
        <f>VLOOKUP(J1613,Planilha2!B:C,2,0)</f>
        <v>EC09</v>
      </c>
      <c r="J1613" s="87" t="s">
        <v>1648</v>
      </c>
      <c r="K1613" s="88" t="s">
        <v>165</v>
      </c>
      <c r="L1613" s="87" t="s">
        <v>419</v>
      </c>
      <c r="M1613" s="87" t="s">
        <v>381</v>
      </c>
      <c r="N1613" s="87" t="s">
        <v>385</v>
      </c>
      <c r="O1613" s="71" t="s">
        <v>1521</v>
      </c>
      <c r="P1613" s="69" t="s">
        <v>44</v>
      </c>
      <c r="Q1613" s="71">
        <v>62</v>
      </c>
      <c r="R1613" s="71">
        <v>65</v>
      </c>
      <c r="S1613" s="71">
        <v>70</v>
      </c>
      <c r="T1613" s="71">
        <v>70</v>
      </c>
      <c r="U1613" s="71">
        <v>80</v>
      </c>
      <c r="V1613" s="71">
        <v>80</v>
      </c>
      <c r="W1613" s="71">
        <v>90</v>
      </c>
      <c r="X1613" s="71" t="s">
        <v>142</v>
      </c>
      <c r="Y1613" s="71" t="s">
        <v>195</v>
      </c>
      <c r="Z1613" s="71" t="s">
        <v>172</v>
      </c>
      <c r="AA1613" s="83" t="s">
        <v>1523</v>
      </c>
      <c r="AB1613" s="71" t="s">
        <v>144</v>
      </c>
      <c r="AC1613" s="71" t="s">
        <v>2000</v>
      </c>
      <c r="AD1613" s="71" t="s">
        <v>2001</v>
      </c>
      <c r="AE1613" s="69" t="s">
        <v>377</v>
      </c>
    </row>
    <row r="1614" spans="1:31" ht="45" hidden="1">
      <c r="A1614" t="str">
        <f t="shared" si="101"/>
        <v>INBIOEC102022</v>
      </c>
      <c r="B1614" t="str">
        <f t="shared" si="102"/>
        <v>INBIOEC102023</v>
      </c>
      <c r="C1614" t="str">
        <f t="shared" si="103"/>
        <v>INBIOEC102024</v>
      </c>
      <c r="D1614" t="str">
        <f t="shared" si="104"/>
        <v>INBIOEC102025</v>
      </c>
      <c r="E1614" t="str">
        <f t="shared" si="104"/>
        <v>INBIOEC102026</v>
      </c>
      <c r="F1614" t="str">
        <f t="shared" si="104"/>
        <v>INBIOEC102027</v>
      </c>
      <c r="G1614" t="s">
        <v>1992</v>
      </c>
      <c r="H1614" t="s">
        <v>1519</v>
      </c>
      <c r="I1614" s="38" t="str">
        <f>VLOOKUP(J1614,Planilha2!B:C,2,0)</f>
        <v>EC10</v>
      </c>
      <c r="J1614" s="87" t="s">
        <v>1649</v>
      </c>
      <c r="K1614" s="88" t="s">
        <v>165</v>
      </c>
      <c r="L1614" s="87" t="s">
        <v>422</v>
      </c>
      <c r="M1614" s="87" t="s">
        <v>381</v>
      </c>
      <c r="N1614" s="87" t="s">
        <v>385</v>
      </c>
      <c r="O1614" s="71" t="s">
        <v>1526</v>
      </c>
      <c r="P1614" s="69" t="s">
        <v>44</v>
      </c>
      <c r="Q1614" s="71">
        <v>52.94</v>
      </c>
      <c r="R1614" s="71">
        <v>55</v>
      </c>
      <c r="S1614" s="71">
        <v>60</v>
      </c>
      <c r="T1614" s="71">
        <v>70</v>
      </c>
      <c r="U1614" s="71">
        <v>70</v>
      </c>
      <c r="V1614" s="71">
        <v>80</v>
      </c>
      <c r="W1614" s="71">
        <v>90</v>
      </c>
      <c r="X1614" s="71" t="s">
        <v>142</v>
      </c>
      <c r="Y1614" s="71" t="s">
        <v>195</v>
      </c>
      <c r="Z1614" s="71" t="s">
        <v>172</v>
      </c>
      <c r="AA1614" s="83" t="s">
        <v>1523</v>
      </c>
      <c r="AB1614" s="71" t="s">
        <v>144</v>
      </c>
      <c r="AC1614" s="71" t="s">
        <v>2000</v>
      </c>
      <c r="AD1614" s="71" t="s">
        <v>2001</v>
      </c>
      <c r="AE1614" s="69" t="s">
        <v>377</v>
      </c>
    </row>
    <row r="1615" spans="1:31" ht="45" hidden="1">
      <c r="A1615" t="str">
        <f t="shared" si="101"/>
        <v>INBIOEC082022</v>
      </c>
      <c r="B1615" t="str">
        <f t="shared" si="102"/>
        <v>INBIOEC082023</v>
      </c>
      <c r="C1615" t="str">
        <f t="shared" si="103"/>
        <v>INBIOEC082024</v>
      </c>
      <c r="D1615" t="str">
        <f t="shared" si="104"/>
        <v>INBIOEC082025</v>
      </c>
      <c r="E1615" t="str">
        <f t="shared" si="104"/>
        <v>INBIOEC082026</v>
      </c>
      <c r="F1615" t="str">
        <f t="shared" si="104"/>
        <v>INBIOEC082027</v>
      </c>
      <c r="G1615" t="s">
        <v>1992</v>
      </c>
      <c r="H1615" t="s">
        <v>1519</v>
      </c>
      <c r="I1615" s="38" t="str">
        <f>VLOOKUP(J1615,Planilha2!B:C,2,0)</f>
        <v>EC08</v>
      </c>
      <c r="J1615" s="87" t="s">
        <v>415</v>
      </c>
      <c r="K1615" s="88" t="s">
        <v>145</v>
      </c>
      <c r="L1615" s="89" t="s">
        <v>1528</v>
      </c>
      <c r="M1615" s="87" t="s">
        <v>381</v>
      </c>
      <c r="N1615" s="87" t="s">
        <v>1529</v>
      </c>
      <c r="O1615" s="71" t="s">
        <v>1588</v>
      </c>
      <c r="P1615" s="69" t="s">
        <v>44</v>
      </c>
      <c r="Q1615" s="71">
        <v>100</v>
      </c>
      <c r="R1615" s="71">
        <v>100</v>
      </c>
      <c r="S1615" s="71">
        <v>100</v>
      </c>
      <c r="T1615" s="71">
        <v>100</v>
      </c>
      <c r="U1615" s="71">
        <v>100</v>
      </c>
      <c r="V1615" s="71">
        <v>100</v>
      </c>
      <c r="W1615" s="71">
        <v>100</v>
      </c>
      <c r="X1615" s="71" t="s">
        <v>171</v>
      </c>
      <c r="Y1615" s="71" t="s">
        <v>195</v>
      </c>
      <c r="Z1615" s="71" t="s">
        <v>172</v>
      </c>
      <c r="AA1615" s="83" t="s">
        <v>1523</v>
      </c>
      <c r="AB1615" s="71" t="s">
        <v>144</v>
      </c>
      <c r="AC1615" s="71" t="s">
        <v>2000</v>
      </c>
      <c r="AD1615" s="71" t="s">
        <v>2001</v>
      </c>
      <c r="AE1615" s="69" t="s">
        <v>377</v>
      </c>
    </row>
    <row r="1616" spans="1:31" ht="45" hidden="1">
      <c r="A1616" t="str">
        <f t="shared" si="101"/>
        <v>INBIOEC282022</v>
      </c>
      <c r="B1616" t="str">
        <f t="shared" si="102"/>
        <v>INBIOEC282023</v>
      </c>
      <c r="C1616" t="str">
        <f t="shared" si="103"/>
        <v>INBIOEC282024</v>
      </c>
      <c r="D1616" t="str">
        <f t="shared" si="104"/>
        <v>INBIOEC282025</v>
      </c>
      <c r="E1616" t="str">
        <f t="shared" si="104"/>
        <v>INBIOEC282026</v>
      </c>
      <c r="F1616" t="str">
        <f t="shared" si="104"/>
        <v>INBIOEC282027</v>
      </c>
      <c r="G1616" t="s">
        <v>1992</v>
      </c>
      <c r="H1616" t="s">
        <v>1519</v>
      </c>
      <c r="I1616" s="38" t="str">
        <f>VLOOKUP(J1616,Planilha2!B:C,2,0)</f>
        <v>EC28</v>
      </c>
      <c r="J1616" s="87" t="s">
        <v>503</v>
      </c>
      <c r="K1616" s="88" t="s">
        <v>165</v>
      </c>
      <c r="L1616" s="89" t="s">
        <v>504</v>
      </c>
      <c r="M1616" s="87" t="s">
        <v>381</v>
      </c>
      <c r="N1616" s="87" t="s">
        <v>1530</v>
      </c>
      <c r="O1616" s="71" t="s">
        <v>1589</v>
      </c>
      <c r="P1616" s="69" t="s">
        <v>44</v>
      </c>
      <c r="Q1616" s="71">
        <v>100</v>
      </c>
      <c r="R1616" s="71">
        <v>100</v>
      </c>
      <c r="S1616" s="71">
        <v>100</v>
      </c>
      <c r="T1616" s="71">
        <v>100</v>
      </c>
      <c r="U1616" s="71">
        <v>100</v>
      </c>
      <c r="V1616" s="71">
        <v>100</v>
      </c>
      <c r="W1616" s="71">
        <v>100</v>
      </c>
      <c r="X1616" s="71" t="s">
        <v>171</v>
      </c>
      <c r="Y1616" s="71" t="s">
        <v>195</v>
      </c>
      <c r="Z1616" s="71" t="s">
        <v>172</v>
      </c>
      <c r="AA1616" s="83" t="s">
        <v>1523</v>
      </c>
      <c r="AB1616" s="71" t="s">
        <v>144</v>
      </c>
      <c r="AC1616" s="71" t="s">
        <v>2000</v>
      </c>
      <c r="AD1616" s="71" t="s">
        <v>1431</v>
      </c>
      <c r="AE1616" s="69" t="s">
        <v>377</v>
      </c>
    </row>
    <row r="1617" spans="1:31" ht="45" hidden="1">
      <c r="A1617" t="str">
        <f t="shared" si="101"/>
        <v>INBIOEC052022</v>
      </c>
      <c r="B1617" t="str">
        <f t="shared" si="102"/>
        <v>INBIOEC052023</v>
      </c>
      <c r="C1617" t="str">
        <f t="shared" si="103"/>
        <v>INBIOEC052024</v>
      </c>
      <c r="D1617" t="str">
        <f t="shared" si="104"/>
        <v>INBIOEC052025</v>
      </c>
      <c r="E1617" t="str">
        <f t="shared" si="104"/>
        <v>INBIOEC052026</v>
      </c>
      <c r="F1617" t="str">
        <f t="shared" si="104"/>
        <v>INBIOEC052027</v>
      </c>
      <c r="G1617" t="s">
        <v>1992</v>
      </c>
      <c r="H1617" t="s">
        <v>1519</v>
      </c>
      <c r="I1617" s="38" t="str">
        <f>VLOOKUP(J1617,Planilha2!B:C,2,0)</f>
        <v>EC05</v>
      </c>
      <c r="J1617" s="80" t="s">
        <v>403</v>
      </c>
      <c r="K1617" s="88" t="s">
        <v>165</v>
      </c>
      <c r="L1617" s="80" t="s">
        <v>404</v>
      </c>
      <c r="M1617" s="80" t="s">
        <v>164</v>
      </c>
      <c r="N1617" s="80" t="s">
        <v>1529</v>
      </c>
      <c r="O1617" s="71" t="s">
        <v>1533</v>
      </c>
      <c r="P1617" s="69" t="s">
        <v>309</v>
      </c>
      <c r="Q1617" s="71">
        <v>15</v>
      </c>
      <c r="R1617" s="71">
        <v>20</v>
      </c>
      <c r="S1617" s="71">
        <v>25</v>
      </c>
      <c r="T1617" s="71">
        <v>30</v>
      </c>
      <c r="U1617" s="71">
        <v>35</v>
      </c>
      <c r="V1617" s="71">
        <v>40</v>
      </c>
      <c r="W1617" s="71">
        <v>50</v>
      </c>
      <c r="X1617" s="71" t="s">
        <v>142</v>
      </c>
      <c r="Y1617" s="71" t="s">
        <v>195</v>
      </c>
      <c r="Z1617" s="71" t="s">
        <v>172</v>
      </c>
      <c r="AA1617" s="83" t="s">
        <v>1523</v>
      </c>
      <c r="AB1617" s="71" t="s">
        <v>144</v>
      </c>
      <c r="AC1617" s="71" t="s">
        <v>2000</v>
      </c>
      <c r="AD1617" s="71" t="s">
        <v>2002</v>
      </c>
      <c r="AE1617" s="69" t="s">
        <v>377</v>
      </c>
    </row>
    <row r="1618" spans="1:31" ht="45" hidden="1">
      <c r="A1618" t="str">
        <f t="shared" si="101"/>
        <v>INBIOEC072022</v>
      </c>
      <c r="B1618" t="str">
        <f t="shared" si="102"/>
        <v>INBIOEC072023</v>
      </c>
      <c r="C1618" t="str">
        <f t="shared" si="103"/>
        <v>INBIOEC072024</v>
      </c>
      <c r="D1618" t="str">
        <f t="shared" si="104"/>
        <v>INBIOEC072025</v>
      </c>
      <c r="E1618" t="str">
        <f t="shared" si="104"/>
        <v>INBIOEC072026</v>
      </c>
      <c r="F1618" t="str">
        <f t="shared" si="104"/>
        <v>INBIOEC072027</v>
      </c>
      <c r="G1618" t="s">
        <v>1992</v>
      </c>
      <c r="H1618" t="s">
        <v>1519</v>
      </c>
      <c r="I1618" s="38" t="str">
        <f>VLOOKUP(J1618,Planilha2!B:C,2,0)</f>
        <v>EC07</v>
      </c>
      <c r="J1618" s="87" t="s">
        <v>1534</v>
      </c>
      <c r="K1618" s="88" t="s">
        <v>165</v>
      </c>
      <c r="L1618" s="89" t="s">
        <v>1535</v>
      </c>
      <c r="M1618" s="87" t="s">
        <v>381</v>
      </c>
      <c r="N1618" s="87" t="s">
        <v>1529</v>
      </c>
      <c r="O1618" s="71" t="s">
        <v>1590</v>
      </c>
      <c r="P1618" s="69" t="s">
        <v>44</v>
      </c>
      <c r="Q1618" s="71">
        <v>0</v>
      </c>
      <c r="R1618" s="71">
        <v>100</v>
      </c>
      <c r="S1618" s="71">
        <v>100</v>
      </c>
      <c r="T1618" s="71">
        <v>100</v>
      </c>
      <c r="U1618" s="71">
        <v>100</v>
      </c>
      <c r="V1618" s="71">
        <v>100</v>
      </c>
      <c r="W1618" s="71">
        <v>100</v>
      </c>
      <c r="X1618" s="71" t="s">
        <v>171</v>
      </c>
      <c r="Y1618" s="71" t="s">
        <v>195</v>
      </c>
      <c r="Z1618" s="71" t="s">
        <v>172</v>
      </c>
      <c r="AA1618" s="83" t="s">
        <v>1523</v>
      </c>
      <c r="AB1618" s="71" t="s">
        <v>144</v>
      </c>
      <c r="AC1618" s="71" t="s">
        <v>2000</v>
      </c>
      <c r="AD1618" s="71" t="s">
        <v>1996</v>
      </c>
      <c r="AE1618" s="69" t="s">
        <v>377</v>
      </c>
    </row>
    <row r="1619" spans="1:31" ht="45" hidden="1">
      <c r="A1619" t="str">
        <f t="shared" si="101"/>
        <v>INBIOEC332022</v>
      </c>
      <c r="B1619" t="str">
        <f t="shared" si="102"/>
        <v>INBIOEC332023</v>
      </c>
      <c r="C1619" t="str">
        <f t="shared" si="103"/>
        <v>INBIOEC332024</v>
      </c>
      <c r="D1619" t="str">
        <f t="shared" si="104"/>
        <v>INBIOEC332025</v>
      </c>
      <c r="E1619" t="str">
        <f t="shared" si="104"/>
        <v>INBIOEC332026</v>
      </c>
      <c r="F1619" t="str">
        <f t="shared" si="104"/>
        <v>INBIOEC332027</v>
      </c>
      <c r="G1619" t="s">
        <v>1992</v>
      </c>
      <c r="H1619" t="s">
        <v>1519</v>
      </c>
      <c r="I1619" s="38" t="str">
        <f>VLOOKUP(J1619,Planilha2!B:C,2,0)</f>
        <v>EC33</v>
      </c>
      <c r="J1619" s="87" t="s">
        <v>527</v>
      </c>
      <c r="K1619" s="88" t="s">
        <v>165</v>
      </c>
      <c r="L1619" s="87" t="s">
        <v>528</v>
      </c>
      <c r="M1619" s="88" t="s">
        <v>164</v>
      </c>
      <c r="N1619" s="87" t="s">
        <v>1529</v>
      </c>
      <c r="O1619" s="71"/>
      <c r="P1619" s="69" t="s">
        <v>530</v>
      </c>
      <c r="Q1619" s="71"/>
      <c r="R1619" s="71"/>
      <c r="S1619" s="71"/>
      <c r="T1619" s="71"/>
      <c r="U1619" s="71"/>
      <c r="V1619" s="71"/>
      <c r="W1619" s="71"/>
      <c r="X1619" s="71"/>
      <c r="Y1619" s="71"/>
      <c r="Z1619" s="71"/>
      <c r="AA1619" s="83" t="s">
        <v>1523</v>
      </c>
      <c r="AB1619" s="71"/>
      <c r="AC1619" s="71"/>
      <c r="AD1619" s="71"/>
      <c r="AE1619" s="69" t="s">
        <v>377</v>
      </c>
    </row>
    <row r="1620" spans="1:31" ht="45" hidden="1">
      <c r="A1620" t="str">
        <f t="shared" si="101"/>
        <v>INBIOGP012022</v>
      </c>
      <c r="B1620" t="str">
        <f t="shared" si="102"/>
        <v>INBIOGP012023</v>
      </c>
      <c r="C1620" t="str">
        <f t="shared" si="103"/>
        <v>INBIOGP012024</v>
      </c>
      <c r="D1620" t="str">
        <f t="shared" si="104"/>
        <v>INBIOGP012025</v>
      </c>
      <c r="E1620" t="str">
        <f t="shared" si="104"/>
        <v>INBIOGP012026</v>
      </c>
      <c r="F1620" t="str">
        <f t="shared" si="104"/>
        <v>INBIOGP012027</v>
      </c>
      <c r="G1620" t="s">
        <v>1992</v>
      </c>
      <c r="H1620" t="s">
        <v>1536</v>
      </c>
      <c r="I1620" s="38" t="str">
        <f>VLOOKUP(J1620,Planilha2!B:C,2,0)</f>
        <v>GP01</v>
      </c>
      <c r="J1620" s="69" t="s">
        <v>552</v>
      </c>
      <c r="K1620" s="69" t="s">
        <v>145</v>
      </c>
      <c r="L1620" s="69" t="s">
        <v>1537</v>
      </c>
      <c r="M1620" s="80" t="s">
        <v>139</v>
      </c>
      <c r="N1620" s="78" t="s">
        <v>558</v>
      </c>
      <c r="O1620" s="71" t="s">
        <v>1538</v>
      </c>
      <c r="P1620" s="69" t="s">
        <v>44</v>
      </c>
      <c r="Q1620" s="71">
        <v>53.57</v>
      </c>
      <c r="R1620" s="71">
        <v>60</v>
      </c>
      <c r="S1620" s="71">
        <v>60</v>
      </c>
      <c r="T1620" s="71">
        <v>65</v>
      </c>
      <c r="U1620" s="71">
        <v>65</v>
      </c>
      <c r="V1620" s="71">
        <v>70</v>
      </c>
      <c r="W1620" s="71">
        <v>70</v>
      </c>
      <c r="X1620" s="71" t="s">
        <v>171</v>
      </c>
      <c r="Y1620" s="71" t="s">
        <v>172</v>
      </c>
      <c r="Z1620" s="71" t="s">
        <v>195</v>
      </c>
      <c r="AA1620" s="69" t="s">
        <v>555</v>
      </c>
      <c r="AB1620" s="71" t="s">
        <v>144</v>
      </c>
      <c r="AC1620" s="71"/>
      <c r="AD1620" s="71" t="s">
        <v>2003</v>
      </c>
      <c r="AE1620" s="69" t="s">
        <v>551</v>
      </c>
    </row>
    <row r="1621" spans="1:31" ht="45" hidden="1">
      <c r="A1621" t="str">
        <f t="shared" si="101"/>
        <v>INBIOGP022022</v>
      </c>
      <c r="B1621" t="str">
        <f t="shared" si="102"/>
        <v>INBIOGP022023</v>
      </c>
      <c r="C1621" t="str">
        <f t="shared" si="103"/>
        <v>INBIOGP022024</v>
      </c>
      <c r="D1621" t="str">
        <f t="shared" si="104"/>
        <v>INBIOGP022025</v>
      </c>
      <c r="E1621" t="str">
        <f t="shared" si="104"/>
        <v>INBIOGP022026</v>
      </c>
      <c r="F1621" t="str">
        <f t="shared" si="104"/>
        <v>INBIOGP022027</v>
      </c>
      <c r="G1621" t="s">
        <v>1992</v>
      </c>
      <c r="H1621" t="s">
        <v>1536</v>
      </c>
      <c r="I1621" s="38" t="str">
        <f>VLOOKUP(J1621,Planilha2!B:C,2,0)</f>
        <v>GP02</v>
      </c>
      <c r="J1621" s="69" t="s">
        <v>560</v>
      </c>
      <c r="K1621" s="69" t="s">
        <v>165</v>
      </c>
      <c r="L1621" s="69" t="s">
        <v>1539</v>
      </c>
      <c r="M1621" s="80" t="s">
        <v>139</v>
      </c>
      <c r="N1621" s="78" t="s">
        <v>558</v>
      </c>
      <c r="O1621" s="71" t="s">
        <v>1591</v>
      </c>
      <c r="P1621" s="69" t="s">
        <v>44</v>
      </c>
      <c r="Q1621" s="71">
        <v>89.29</v>
      </c>
      <c r="R1621" s="71">
        <v>90</v>
      </c>
      <c r="S1621" s="71">
        <v>90</v>
      </c>
      <c r="T1621" s="71">
        <v>95</v>
      </c>
      <c r="U1621" s="71">
        <v>95</v>
      </c>
      <c r="V1621" s="71">
        <v>100</v>
      </c>
      <c r="W1621" s="71">
        <v>100</v>
      </c>
      <c r="X1621" s="71" t="s">
        <v>171</v>
      </c>
      <c r="Y1621" s="71" t="s">
        <v>172</v>
      </c>
      <c r="Z1621" s="71" t="s">
        <v>195</v>
      </c>
      <c r="AA1621" s="69" t="s">
        <v>563</v>
      </c>
      <c r="AB1621" s="71" t="s">
        <v>144</v>
      </c>
      <c r="AC1621" s="71"/>
      <c r="AD1621" s="71" t="s">
        <v>2003</v>
      </c>
      <c r="AE1621" s="69" t="s">
        <v>551</v>
      </c>
    </row>
    <row r="1622" spans="1:31" ht="45" hidden="1">
      <c r="A1622" t="str">
        <f t="shared" si="101"/>
        <v>INBIOGP032022</v>
      </c>
      <c r="B1622" t="str">
        <f t="shared" si="102"/>
        <v>INBIOGP032023</v>
      </c>
      <c r="C1622" t="str">
        <f t="shared" si="103"/>
        <v>INBIOGP032024</v>
      </c>
      <c r="D1622" t="str">
        <f t="shared" si="104"/>
        <v>INBIOGP032025</v>
      </c>
      <c r="E1622" t="str">
        <f t="shared" si="104"/>
        <v>INBIOGP032026</v>
      </c>
      <c r="F1622" t="str">
        <f t="shared" si="104"/>
        <v>INBIOGP032027</v>
      </c>
      <c r="G1622" t="s">
        <v>1992</v>
      </c>
      <c r="H1622" t="s">
        <v>1536</v>
      </c>
      <c r="I1622" s="38" t="str">
        <f>VLOOKUP(J1622,Planilha2!B:C,2,0)</f>
        <v>GP03</v>
      </c>
      <c r="J1622" s="69" t="s">
        <v>567</v>
      </c>
      <c r="K1622" s="69" t="s">
        <v>145</v>
      </c>
      <c r="L1622" s="69"/>
      <c r="M1622" s="80" t="s">
        <v>139</v>
      </c>
      <c r="N1622" s="78" t="s">
        <v>558</v>
      </c>
      <c r="O1622" s="71" t="s">
        <v>1540</v>
      </c>
      <c r="P1622" s="69" t="s">
        <v>569</v>
      </c>
      <c r="Q1622" s="71">
        <v>40</v>
      </c>
      <c r="R1622" s="71">
        <v>40</v>
      </c>
      <c r="S1622" s="71">
        <v>40</v>
      </c>
      <c r="T1622" s="71">
        <v>40</v>
      </c>
      <c r="U1622" s="71">
        <v>40</v>
      </c>
      <c r="V1622" s="71">
        <v>40</v>
      </c>
      <c r="W1622" s="71">
        <v>40</v>
      </c>
      <c r="X1622" s="71" t="s">
        <v>171</v>
      </c>
      <c r="Y1622" s="71" t="s">
        <v>172</v>
      </c>
      <c r="Z1622" s="71" t="s">
        <v>195</v>
      </c>
      <c r="AA1622" s="80" t="s">
        <v>570</v>
      </c>
      <c r="AB1622" s="71" t="s">
        <v>144</v>
      </c>
      <c r="AC1622" s="71"/>
      <c r="AD1622" s="71" t="s">
        <v>2004</v>
      </c>
      <c r="AE1622" s="69" t="s">
        <v>551</v>
      </c>
    </row>
    <row r="1623" spans="1:31" ht="45" hidden="1">
      <c r="A1623" t="str">
        <f t="shared" si="101"/>
        <v>INBIOGP042022</v>
      </c>
      <c r="B1623" t="str">
        <f t="shared" si="102"/>
        <v>INBIOGP042023</v>
      </c>
      <c r="C1623" t="str">
        <f t="shared" si="103"/>
        <v>INBIOGP042024</v>
      </c>
      <c r="D1623" t="str">
        <f t="shared" si="104"/>
        <v>INBIOGP042025</v>
      </c>
      <c r="E1623" t="str">
        <f t="shared" si="104"/>
        <v>INBIOGP042026</v>
      </c>
      <c r="F1623" t="str">
        <f t="shared" si="104"/>
        <v>INBIOGP042027</v>
      </c>
      <c r="G1623" t="s">
        <v>1992</v>
      </c>
      <c r="H1623" t="s">
        <v>1536</v>
      </c>
      <c r="I1623" s="38" t="str">
        <f>VLOOKUP(J1623,Planilha2!B:C,2,0)</f>
        <v>GP04</v>
      </c>
      <c r="J1623" s="69" t="s">
        <v>574</v>
      </c>
      <c r="K1623" s="69" t="s">
        <v>165</v>
      </c>
      <c r="L1623" s="69"/>
      <c r="M1623" s="78" t="s">
        <v>164</v>
      </c>
      <c r="N1623" s="78" t="s">
        <v>558</v>
      </c>
      <c r="O1623" s="71"/>
      <c r="P1623" s="69" t="s">
        <v>44</v>
      </c>
      <c r="Q1623" s="71"/>
      <c r="R1623" s="71"/>
      <c r="S1623" s="71"/>
      <c r="T1623" s="71"/>
      <c r="U1623" s="71"/>
      <c r="V1623" s="71"/>
      <c r="W1623" s="71"/>
      <c r="X1623" s="71"/>
      <c r="Y1623" s="71"/>
      <c r="Z1623" s="71"/>
      <c r="AA1623" s="69" t="s">
        <v>1541</v>
      </c>
      <c r="AB1623" s="71"/>
      <c r="AC1623" s="71"/>
      <c r="AD1623" s="71"/>
      <c r="AE1623" s="69" t="s">
        <v>551</v>
      </c>
    </row>
    <row r="1624" spans="1:31" ht="45" hidden="1">
      <c r="A1624" t="str">
        <f t="shared" si="101"/>
        <v>INBIOGP052022</v>
      </c>
      <c r="B1624" t="str">
        <f t="shared" si="102"/>
        <v>INBIOGP052023</v>
      </c>
      <c r="C1624" t="str">
        <f t="shared" si="103"/>
        <v>INBIOGP052024</v>
      </c>
      <c r="D1624" t="str">
        <f t="shared" si="104"/>
        <v>INBIOGP052025</v>
      </c>
      <c r="E1624" t="str">
        <f t="shared" si="104"/>
        <v>INBIOGP052026</v>
      </c>
      <c r="F1624" t="str">
        <f t="shared" si="104"/>
        <v>INBIOGP052027</v>
      </c>
      <c r="G1624" t="s">
        <v>1992</v>
      </c>
      <c r="H1624" t="s">
        <v>1536</v>
      </c>
      <c r="I1624" s="38" t="str">
        <f>VLOOKUP(J1624,Planilha2!B:C,2,0)</f>
        <v>GP05</v>
      </c>
      <c r="J1624" s="69" t="s">
        <v>577</v>
      </c>
      <c r="K1624" s="69" t="s">
        <v>165</v>
      </c>
      <c r="L1624" s="69"/>
      <c r="M1624" s="78" t="s">
        <v>164</v>
      </c>
      <c r="N1624" s="78" t="s">
        <v>558</v>
      </c>
      <c r="O1624" s="71"/>
      <c r="P1624" s="69" t="s">
        <v>44</v>
      </c>
      <c r="Q1624" s="71"/>
      <c r="R1624" s="71"/>
      <c r="S1624" s="71"/>
      <c r="T1624" s="71"/>
      <c r="U1624" s="71"/>
      <c r="V1624" s="71"/>
      <c r="W1624" s="71"/>
      <c r="X1624" s="71"/>
      <c r="Y1624" s="71"/>
      <c r="Z1624" s="71"/>
      <c r="AA1624" s="69" t="s">
        <v>1542</v>
      </c>
      <c r="AB1624" s="71"/>
      <c r="AC1624" s="71"/>
      <c r="AD1624" s="71"/>
      <c r="AE1624" s="69" t="s">
        <v>551</v>
      </c>
    </row>
    <row r="1625" spans="1:31" ht="45" hidden="1">
      <c r="A1625" t="str">
        <f t="shared" si="101"/>
        <v>INBIOGP062022</v>
      </c>
      <c r="B1625" t="str">
        <f t="shared" si="102"/>
        <v>INBIOGP062023</v>
      </c>
      <c r="C1625" t="str">
        <f t="shared" si="103"/>
        <v>INBIOGP062024</v>
      </c>
      <c r="D1625" t="str">
        <f t="shared" si="104"/>
        <v>INBIOGP062025</v>
      </c>
      <c r="E1625" t="str">
        <f t="shared" si="104"/>
        <v>INBIOGP062026</v>
      </c>
      <c r="F1625" t="str">
        <f t="shared" si="104"/>
        <v>INBIOGP062027</v>
      </c>
      <c r="G1625" t="s">
        <v>1992</v>
      </c>
      <c r="H1625" t="s">
        <v>1536</v>
      </c>
      <c r="I1625" s="38" t="str">
        <f>VLOOKUP(J1625,Planilha2!B:C,2,0)</f>
        <v>GP06</v>
      </c>
      <c r="J1625" s="69" t="s">
        <v>579</v>
      </c>
      <c r="K1625" s="69" t="s">
        <v>165</v>
      </c>
      <c r="L1625" s="69"/>
      <c r="M1625" s="78" t="s">
        <v>164</v>
      </c>
      <c r="N1625" s="78" t="s">
        <v>558</v>
      </c>
      <c r="O1625" s="71" t="s">
        <v>1666</v>
      </c>
      <c r="P1625" s="69" t="s">
        <v>44</v>
      </c>
      <c r="Q1625" s="71">
        <v>100</v>
      </c>
      <c r="R1625" s="71">
        <v>100</v>
      </c>
      <c r="S1625" s="71">
        <v>100</v>
      </c>
      <c r="T1625" s="71">
        <v>100</v>
      </c>
      <c r="U1625" s="71">
        <v>100</v>
      </c>
      <c r="V1625" s="71">
        <v>100</v>
      </c>
      <c r="W1625" s="71">
        <v>100</v>
      </c>
      <c r="X1625" s="71" t="s">
        <v>171</v>
      </c>
      <c r="Y1625" s="71" t="s">
        <v>172</v>
      </c>
      <c r="Z1625" s="71" t="s">
        <v>195</v>
      </c>
      <c r="AA1625" s="69" t="s">
        <v>555</v>
      </c>
      <c r="AB1625" s="71" t="s">
        <v>144</v>
      </c>
      <c r="AC1625" s="71"/>
      <c r="AD1625" s="71" t="s">
        <v>2004</v>
      </c>
      <c r="AE1625" s="69" t="s">
        <v>551</v>
      </c>
    </row>
    <row r="1626" spans="1:31" ht="45" hidden="1">
      <c r="A1626" t="str">
        <f t="shared" si="101"/>
        <v>INBIOGP072022</v>
      </c>
      <c r="B1626" t="str">
        <f t="shared" si="102"/>
        <v>INBIOGP072023</v>
      </c>
      <c r="C1626" t="str">
        <f t="shared" si="103"/>
        <v>INBIOGP072024</v>
      </c>
      <c r="D1626" t="str">
        <f t="shared" si="104"/>
        <v>INBIOGP072025</v>
      </c>
      <c r="E1626" t="str">
        <f t="shared" si="104"/>
        <v>INBIOGP072026</v>
      </c>
      <c r="F1626" t="str">
        <f t="shared" si="104"/>
        <v>INBIOGP072027</v>
      </c>
      <c r="G1626" t="s">
        <v>1992</v>
      </c>
      <c r="H1626" t="s">
        <v>1536</v>
      </c>
      <c r="I1626" s="38" t="str">
        <f>VLOOKUP(J1626,Planilha2!B:C,2,0)</f>
        <v>GP07</v>
      </c>
      <c r="J1626" s="69" t="s">
        <v>583</v>
      </c>
      <c r="K1626" s="69" t="s">
        <v>165</v>
      </c>
      <c r="L1626" s="69"/>
      <c r="M1626" s="78" t="s">
        <v>164</v>
      </c>
      <c r="N1626" s="78" t="s">
        <v>558</v>
      </c>
      <c r="O1626" s="71" t="s">
        <v>1544</v>
      </c>
      <c r="P1626" s="69" t="s">
        <v>44</v>
      </c>
      <c r="Q1626" s="71">
        <v>50</v>
      </c>
      <c r="R1626" s="71">
        <v>50</v>
      </c>
      <c r="S1626" s="71">
        <v>60</v>
      </c>
      <c r="T1626" s="71">
        <v>70</v>
      </c>
      <c r="U1626" s="71">
        <v>80</v>
      </c>
      <c r="V1626" s="71">
        <v>90</v>
      </c>
      <c r="W1626" s="71">
        <v>100</v>
      </c>
      <c r="X1626" s="71" t="s">
        <v>171</v>
      </c>
      <c r="Y1626" s="71" t="s">
        <v>172</v>
      </c>
      <c r="Z1626" s="71" t="s">
        <v>195</v>
      </c>
      <c r="AA1626" s="69" t="s">
        <v>555</v>
      </c>
      <c r="AB1626" s="71" t="s">
        <v>144</v>
      </c>
      <c r="AC1626" s="71"/>
      <c r="AD1626" s="71" t="s">
        <v>2003</v>
      </c>
      <c r="AE1626" s="69" t="s">
        <v>551</v>
      </c>
    </row>
    <row r="1627" spans="1:31" ht="60" hidden="1">
      <c r="A1627" t="str">
        <f t="shared" si="101"/>
        <v>INBIOI012022</v>
      </c>
      <c r="B1627" t="str">
        <f t="shared" si="102"/>
        <v>INBIOI012023</v>
      </c>
      <c r="C1627" t="str">
        <f t="shared" si="103"/>
        <v>INBIOI012024</v>
      </c>
      <c r="D1627" t="str">
        <f t="shared" si="104"/>
        <v>INBIOI012025</v>
      </c>
      <c r="E1627" t="str">
        <f t="shared" si="104"/>
        <v>INBIOI012026</v>
      </c>
      <c r="F1627" t="str">
        <f t="shared" si="104"/>
        <v>INBIOI012027</v>
      </c>
      <c r="G1627" t="s">
        <v>1992</v>
      </c>
      <c r="H1627" t="s">
        <v>1545</v>
      </c>
      <c r="I1627" s="38" t="str">
        <f>VLOOKUP(J1627,Planilha2!B:C,2,0)</f>
        <v>I01</v>
      </c>
      <c r="J1627" s="87" t="s">
        <v>923</v>
      </c>
      <c r="K1627" s="87" t="s">
        <v>145</v>
      </c>
      <c r="L1627" s="87" t="s">
        <v>924</v>
      </c>
      <c r="M1627" s="87" t="s">
        <v>926</v>
      </c>
      <c r="N1627" s="92" t="s">
        <v>164</v>
      </c>
      <c r="O1627" s="71" t="s">
        <v>1546</v>
      </c>
      <c r="P1627" s="69" t="s">
        <v>749</v>
      </c>
      <c r="Q1627" s="71">
        <v>0</v>
      </c>
      <c r="R1627" s="71">
        <v>2</v>
      </c>
      <c r="S1627" s="71">
        <v>2</v>
      </c>
      <c r="T1627" s="71">
        <v>4</v>
      </c>
      <c r="U1627" s="71">
        <v>4</v>
      </c>
      <c r="V1627" s="71">
        <v>6</v>
      </c>
      <c r="W1627" s="71">
        <v>6</v>
      </c>
      <c r="X1627" s="71" t="s">
        <v>363</v>
      </c>
      <c r="Y1627" s="71" t="s">
        <v>172</v>
      </c>
      <c r="Z1627" s="71" t="s">
        <v>1794</v>
      </c>
      <c r="AA1627" s="80" t="s">
        <v>1547</v>
      </c>
      <c r="AB1627" s="71" t="s">
        <v>144</v>
      </c>
      <c r="AC1627" s="71" t="s">
        <v>1994</v>
      </c>
      <c r="AD1627" s="71" t="s">
        <v>1996</v>
      </c>
      <c r="AE1627" s="69" t="s">
        <v>922</v>
      </c>
    </row>
    <row r="1628" spans="1:31" ht="60" hidden="1">
      <c r="A1628" t="str">
        <f t="shared" si="101"/>
        <v>INBIOI022022</v>
      </c>
      <c r="B1628" t="str">
        <f t="shared" si="102"/>
        <v>INBIOI022023</v>
      </c>
      <c r="C1628" t="str">
        <f t="shared" si="103"/>
        <v>INBIOI022024</v>
      </c>
      <c r="D1628" t="str">
        <f t="shared" si="104"/>
        <v>INBIOI022025</v>
      </c>
      <c r="E1628" t="str">
        <f t="shared" si="104"/>
        <v>INBIOI022026</v>
      </c>
      <c r="F1628" t="str">
        <f t="shared" si="104"/>
        <v>INBIOI022027</v>
      </c>
      <c r="G1628" t="s">
        <v>1992</v>
      </c>
      <c r="H1628" t="s">
        <v>1545</v>
      </c>
      <c r="I1628" s="38" t="str">
        <f>VLOOKUP(J1628,Planilha2!B:C,2,0)</f>
        <v>I02</v>
      </c>
      <c r="J1628" s="87" t="s">
        <v>931</v>
      </c>
      <c r="K1628" s="87" t="s">
        <v>145</v>
      </c>
      <c r="L1628" s="87" t="s">
        <v>932</v>
      </c>
      <c r="M1628" s="87" t="s">
        <v>926</v>
      </c>
      <c r="N1628" s="92" t="s">
        <v>164</v>
      </c>
      <c r="O1628" s="71" t="s">
        <v>1548</v>
      </c>
      <c r="P1628" s="69" t="s">
        <v>749</v>
      </c>
      <c r="Q1628" s="71">
        <v>0</v>
      </c>
      <c r="R1628" s="71">
        <v>2</v>
      </c>
      <c r="S1628" s="71">
        <v>2</v>
      </c>
      <c r="T1628" s="71">
        <v>4</v>
      </c>
      <c r="U1628" s="71">
        <v>4</v>
      </c>
      <c r="V1628" s="71">
        <v>6</v>
      </c>
      <c r="W1628" s="71">
        <v>6</v>
      </c>
      <c r="X1628" s="71" t="s">
        <v>363</v>
      </c>
      <c r="Y1628" s="71" t="s">
        <v>172</v>
      </c>
      <c r="Z1628" s="71" t="s">
        <v>1794</v>
      </c>
      <c r="AA1628" s="80" t="s">
        <v>1547</v>
      </c>
      <c r="AB1628" s="71" t="s">
        <v>144</v>
      </c>
      <c r="AC1628" s="71" t="s">
        <v>1994</v>
      </c>
      <c r="AD1628" s="71" t="s">
        <v>1996</v>
      </c>
      <c r="AE1628" s="69" t="s">
        <v>922</v>
      </c>
    </row>
    <row r="1629" spans="1:31" ht="60" hidden="1">
      <c r="A1629" t="str">
        <f t="shared" si="101"/>
        <v>INBIOI052022</v>
      </c>
      <c r="B1629" t="str">
        <f t="shared" si="102"/>
        <v>INBIOI052023</v>
      </c>
      <c r="C1629" t="str">
        <f t="shared" si="103"/>
        <v>INBIOI052024</v>
      </c>
      <c r="D1629" t="str">
        <f t="shared" si="104"/>
        <v>INBIOI052025</v>
      </c>
      <c r="E1629" t="str">
        <f t="shared" si="104"/>
        <v>INBIOI052026</v>
      </c>
      <c r="F1629" t="str">
        <f t="shared" si="104"/>
        <v>INBIOI052027</v>
      </c>
      <c r="G1629" t="s">
        <v>1992</v>
      </c>
      <c r="H1629" t="s">
        <v>1545</v>
      </c>
      <c r="I1629" s="38" t="str">
        <f>VLOOKUP(J1629,Planilha2!B:C,2,0)</f>
        <v>I05</v>
      </c>
      <c r="J1629" s="87" t="s">
        <v>948</v>
      </c>
      <c r="K1629" s="87" t="s">
        <v>145</v>
      </c>
      <c r="L1629" s="87" t="s">
        <v>949</v>
      </c>
      <c r="M1629" s="87" t="s">
        <v>926</v>
      </c>
      <c r="N1629" s="92" t="s">
        <v>164</v>
      </c>
      <c r="O1629" s="71" t="s">
        <v>1594</v>
      </c>
      <c r="P1629" s="69" t="s">
        <v>749</v>
      </c>
      <c r="Q1629" s="71">
        <v>0</v>
      </c>
      <c r="R1629" s="71">
        <v>1</v>
      </c>
      <c r="S1629" s="71">
        <v>1</v>
      </c>
      <c r="T1629" s="71">
        <v>2</v>
      </c>
      <c r="U1629" s="71">
        <v>2</v>
      </c>
      <c r="V1629" s="71">
        <v>3</v>
      </c>
      <c r="W1629" s="71">
        <v>3</v>
      </c>
      <c r="X1629" s="71" t="s">
        <v>363</v>
      </c>
      <c r="Y1629" s="71" t="s">
        <v>172</v>
      </c>
      <c r="Z1629" s="71" t="s">
        <v>1794</v>
      </c>
      <c r="AA1629" s="80" t="s">
        <v>1547</v>
      </c>
      <c r="AB1629" s="71" t="s">
        <v>144</v>
      </c>
      <c r="AC1629" s="71" t="s">
        <v>1994</v>
      </c>
      <c r="AD1629" s="71" t="s">
        <v>1996</v>
      </c>
      <c r="AE1629" s="69" t="s">
        <v>922</v>
      </c>
    </row>
    <row r="1630" spans="1:31" ht="60" hidden="1">
      <c r="A1630" t="str">
        <f t="shared" si="101"/>
        <v>INBIOI062022</v>
      </c>
      <c r="B1630" t="str">
        <f t="shared" si="102"/>
        <v>INBIOI062023</v>
      </c>
      <c r="C1630" t="str">
        <f t="shared" si="103"/>
        <v>INBIOI062024</v>
      </c>
      <c r="D1630" t="str">
        <f t="shared" si="104"/>
        <v>INBIOI062025</v>
      </c>
      <c r="E1630" t="str">
        <f t="shared" si="104"/>
        <v>INBIOI062026</v>
      </c>
      <c r="F1630" t="str">
        <f t="shared" si="104"/>
        <v>INBIOI062027</v>
      </c>
      <c r="G1630" t="s">
        <v>1992</v>
      </c>
      <c r="H1630" t="s">
        <v>1545</v>
      </c>
      <c r="I1630" s="38" t="str">
        <f>VLOOKUP(J1630,Planilha2!B:C,2,0)</f>
        <v>I06</v>
      </c>
      <c r="J1630" s="87" t="s">
        <v>954</v>
      </c>
      <c r="K1630" s="87" t="s">
        <v>145</v>
      </c>
      <c r="L1630" s="87" t="s">
        <v>955</v>
      </c>
      <c r="M1630" s="87" t="s">
        <v>926</v>
      </c>
      <c r="N1630" s="92" t="s">
        <v>164</v>
      </c>
      <c r="O1630" s="71" t="s">
        <v>1550</v>
      </c>
      <c r="P1630" s="69" t="s">
        <v>749</v>
      </c>
      <c r="Q1630" s="71">
        <v>1</v>
      </c>
      <c r="R1630" s="71">
        <v>1</v>
      </c>
      <c r="S1630" s="71">
        <v>1</v>
      </c>
      <c r="T1630" s="71">
        <v>2</v>
      </c>
      <c r="U1630" s="71">
        <v>2</v>
      </c>
      <c r="V1630" s="71">
        <v>3</v>
      </c>
      <c r="W1630" s="71">
        <v>3</v>
      </c>
      <c r="X1630" s="71" t="s">
        <v>142</v>
      </c>
      <c r="Y1630" s="71" t="s">
        <v>172</v>
      </c>
      <c r="Z1630" s="71" t="s">
        <v>1794</v>
      </c>
      <c r="AA1630" s="80" t="s">
        <v>1547</v>
      </c>
      <c r="AB1630" s="71" t="s">
        <v>341</v>
      </c>
      <c r="AC1630" s="71" t="s">
        <v>1997</v>
      </c>
      <c r="AD1630" s="71" t="s">
        <v>1996</v>
      </c>
      <c r="AE1630" s="69" t="s">
        <v>922</v>
      </c>
    </row>
    <row r="1631" spans="1:31" ht="60" hidden="1">
      <c r="A1631" t="str">
        <f t="shared" si="101"/>
        <v>INBIOI072022</v>
      </c>
      <c r="B1631" t="str">
        <f t="shared" si="102"/>
        <v>INBIOI072023</v>
      </c>
      <c r="C1631" t="str">
        <f t="shared" si="103"/>
        <v>INBIOI072024</v>
      </c>
      <c r="D1631" t="str">
        <f t="shared" si="104"/>
        <v>INBIOI072025</v>
      </c>
      <c r="E1631" t="str">
        <f t="shared" si="104"/>
        <v>INBIOI072026</v>
      </c>
      <c r="F1631" t="str">
        <f t="shared" si="104"/>
        <v>INBIOI072027</v>
      </c>
      <c r="G1631" t="s">
        <v>1992</v>
      </c>
      <c r="H1631" t="s">
        <v>1545</v>
      </c>
      <c r="I1631" s="38" t="str">
        <f>VLOOKUP(J1631,Planilha2!B:C,2,0)</f>
        <v>I07</v>
      </c>
      <c r="J1631" s="87" t="s">
        <v>958</v>
      </c>
      <c r="K1631" s="87" t="s">
        <v>145</v>
      </c>
      <c r="L1631" s="87" t="s">
        <v>959</v>
      </c>
      <c r="M1631" s="87" t="s">
        <v>926</v>
      </c>
      <c r="N1631" s="92" t="s">
        <v>164</v>
      </c>
      <c r="O1631" s="71" t="s">
        <v>1552</v>
      </c>
      <c r="P1631" s="69" t="s">
        <v>749</v>
      </c>
      <c r="Q1631" s="71">
        <v>4</v>
      </c>
      <c r="R1631" s="71">
        <v>8</v>
      </c>
      <c r="S1631" s="71">
        <v>8</v>
      </c>
      <c r="T1631" s="71">
        <v>10</v>
      </c>
      <c r="U1631" s="71">
        <v>10</v>
      </c>
      <c r="V1631" s="71">
        <v>12</v>
      </c>
      <c r="W1631" s="71">
        <v>12</v>
      </c>
      <c r="X1631" s="71" t="s">
        <v>142</v>
      </c>
      <c r="Y1631" s="71" t="s">
        <v>172</v>
      </c>
      <c r="Z1631" s="71" t="s">
        <v>1794</v>
      </c>
      <c r="AA1631" s="80" t="s">
        <v>1547</v>
      </c>
      <c r="AB1631" s="71" t="s">
        <v>341</v>
      </c>
      <c r="AC1631" s="71" t="s">
        <v>2005</v>
      </c>
      <c r="AD1631" s="71" t="s">
        <v>1996</v>
      </c>
      <c r="AE1631" s="69" t="s">
        <v>922</v>
      </c>
    </row>
    <row r="1632" spans="1:31" ht="60" hidden="1">
      <c r="A1632" t="str">
        <f t="shared" si="101"/>
        <v>INBIOI082022</v>
      </c>
      <c r="B1632" t="str">
        <f t="shared" si="102"/>
        <v>INBIOI082023</v>
      </c>
      <c r="C1632" t="str">
        <f t="shared" si="103"/>
        <v>INBIOI082024</v>
      </c>
      <c r="D1632" t="str">
        <f t="shared" si="104"/>
        <v>INBIOI082025</v>
      </c>
      <c r="E1632" t="str">
        <f t="shared" si="104"/>
        <v>INBIOI082026</v>
      </c>
      <c r="F1632" t="str">
        <f t="shared" si="104"/>
        <v>INBIOI082027</v>
      </c>
      <c r="G1632" t="s">
        <v>1992</v>
      </c>
      <c r="H1632" t="s">
        <v>1545</v>
      </c>
      <c r="I1632" s="38" t="str">
        <f>VLOOKUP(J1632,Planilha2!B:C,2,0)</f>
        <v>I08</v>
      </c>
      <c r="J1632" s="87" t="s">
        <v>964</v>
      </c>
      <c r="K1632" s="87" t="s">
        <v>145</v>
      </c>
      <c r="L1632" s="87" t="s">
        <v>965</v>
      </c>
      <c r="M1632" s="87" t="s">
        <v>926</v>
      </c>
      <c r="N1632" s="92" t="s">
        <v>164</v>
      </c>
      <c r="O1632" s="71" t="s">
        <v>1553</v>
      </c>
      <c r="P1632" s="69" t="s">
        <v>749</v>
      </c>
      <c r="Q1632" s="71">
        <v>0</v>
      </c>
      <c r="R1632" s="71">
        <v>1</v>
      </c>
      <c r="S1632" s="71">
        <v>1</v>
      </c>
      <c r="T1632" s="71">
        <v>2</v>
      </c>
      <c r="U1632" s="71">
        <v>2</v>
      </c>
      <c r="V1632" s="71">
        <v>3</v>
      </c>
      <c r="W1632" s="71">
        <v>3</v>
      </c>
      <c r="X1632" s="71" t="s">
        <v>142</v>
      </c>
      <c r="Y1632" s="71" t="s">
        <v>172</v>
      </c>
      <c r="Z1632" s="71" t="s">
        <v>1794</v>
      </c>
      <c r="AA1632" s="80" t="s">
        <v>1547</v>
      </c>
      <c r="AB1632" s="71" t="s">
        <v>341</v>
      </c>
      <c r="AC1632" s="71" t="s">
        <v>2005</v>
      </c>
      <c r="AD1632" s="71" t="s">
        <v>1996</v>
      </c>
      <c r="AE1632" s="69" t="s">
        <v>922</v>
      </c>
    </row>
    <row r="1633" spans="1:31" ht="60" hidden="1">
      <c r="A1633" t="str">
        <f t="shared" si="101"/>
        <v>INBIOI122022</v>
      </c>
      <c r="B1633" t="str">
        <f t="shared" si="102"/>
        <v>INBIOI122023</v>
      </c>
      <c r="C1633" t="str">
        <f t="shared" si="103"/>
        <v>INBIOI122024</v>
      </c>
      <c r="D1633" t="str">
        <f t="shared" si="104"/>
        <v>INBIOI122025</v>
      </c>
      <c r="E1633" t="str">
        <f t="shared" si="104"/>
        <v>INBIOI122026</v>
      </c>
      <c r="F1633" t="str">
        <f t="shared" si="104"/>
        <v>INBIOI122027</v>
      </c>
      <c r="G1633" t="s">
        <v>1992</v>
      </c>
      <c r="H1633" t="s">
        <v>1545</v>
      </c>
      <c r="I1633" s="38" t="str">
        <f>VLOOKUP(J1633,Planilha2!B:C,2,0)</f>
        <v>I12</v>
      </c>
      <c r="J1633" s="87" t="s">
        <v>980</v>
      </c>
      <c r="K1633" s="87" t="s">
        <v>145</v>
      </c>
      <c r="L1633" s="87" t="s">
        <v>1554</v>
      </c>
      <c r="M1633" s="87" t="s">
        <v>983</v>
      </c>
      <c r="N1633" s="92" t="s">
        <v>164</v>
      </c>
      <c r="O1633" s="71" t="s">
        <v>1595</v>
      </c>
      <c r="P1633" s="69" t="s">
        <v>44</v>
      </c>
      <c r="Q1633" s="75">
        <v>10</v>
      </c>
      <c r="R1633" s="75">
        <v>15</v>
      </c>
      <c r="S1633" s="75">
        <v>15</v>
      </c>
      <c r="T1633" s="75">
        <v>20</v>
      </c>
      <c r="U1633" s="75">
        <v>20</v>
      </c>
      <c r="V1633" s="75">
        <v>25</v>
      </c>
      <c r="W1633" s="75">
        <v>30</v>
      </c>
      <c r="X1633" s="71" t="s">
        <v>142</v>
      </c>
      <c r="Y1633" s="71" t="s">
        <v>172</v>
      </c>
      <c r="Z1633" s="71" t="s">
        <v>1794</v>
      </c>
      <c r="AA1633" s="80" t="s">
        <v>1547</v>
      </c>
      <c r="AB1633" s="71" t="s">
        <v>341</v>
      </c>
      <c r="AC1633" s="71" t="s">
        <v>2005</v>
      </c>
      <c r="AD1633" s="71" t="s">
        <v>1996</v>
      </c>
      <c r="AE1633" s="69" t="s">
        <v>922</v>
      </c>
    </row>
    <row r="1634" spans="1:31" ht="60" hidden="1">
      <c r="A1634" t="str">
        <f t="shared" si="101"/>
        <v>INBIOI132022</v>
      </c>
      <c r="B1634" t="str">
        <f t="shared" si="102"/>
        <v>INBIOI132023</v>
      </c>
      <c r="C1634" t="str">
        <f t="shared" si="103"/>
        <v>INBIOI132024</v>
      </c>
      <c r="D1634" t="str">
        <f t="shared" si="104"/>
        <v>INBIOI132025</v>
      </c>
      <c r="E1634" t="str">
        <f t="shared" si="104"/>
        <v>INBIOI132026</v>
      </c>
      <c r="F1634" t="str">
        <f t="shared" si="104"/>
        <v>INBIOI132027</v>
      </c>
      <c r="G1634" t="s">
        <v>1992</v>
      </c>
      <c r="H1634" t="s">
        <v>1545</v>
      </c>
      <c r="I1634" s="38" t="str">
        <f>VLOOKUP(J1634,Planilha2!B:C,2,0)</f>
        <v>I13</v>
      </c>
      <c r="J1634" s="87" t="s">
        <v>985</v>
      </c>
      <c r="K1634" s="87" t="s">
        <v>145</v>
      </c>
      <c r="L1634" s="87" t="s">
        <v>986</v>
      </c>
      <c r="M1634" s="87" t="s">
        <v>988</v>
      </c>
      <c r="N1634" s="87" t="s">
        <v>1021</v>
      </c>
      <c r="O1634" s="71" t="s">
        <v>1555</v>
      </c>
      <c r="P1634" s="69" t="s">
        <v>44</v>
      </c>
      <c r="Q1634" s="71">
        <v>6</v>
      </c>
      <c r="R1634" s="71">
        <v>10</v>
      </c>
      <c r="S1634" s="71">
        <v>10</v>
      </c>
      <c r="T1634" s="71">
        <v>15</v>
      </c>
      <c r="U1634" s="71">
        <v>15</v>
      </c>
      <c r="V1634" s="71">
        <v>20</v>
      </c>
      <c r="W1634" s="71">
        <v>20</v>
      </c>
      <c r="X1634" s="71" t="s">
        <v>142</v>
      </c>
      <c r="Y1634" s="71" t="s">
        <v>172</v>
      </c>
      <c r="Z1634" s="71" t="s">
        <v>1794</v>
      </c>
      <c r="AA1634" s="80" t="s">
        <v>1547</v>
      </c>
      <c r="AB1634" s="71" t="s">
        <v>341</v>
      </c>
      <c r="AC1634" s="71" t="s">
        <v>2005</v>
      </c>
      <c r="AD1634" s="71" t="s">
        <v>1996</v>
      </c>
      <c r="AE1634" s="69" t="s">
        <v>922</v>
      </c>
    </row>
    <row r="1635" spans="1:31" ht="45" hidden="1">
      <c r="A1635" t="str">
        <f t="shared" si="101"/>
        <v>INCISG072022</v>
      </c>
      <c r="B1635" t="str">
        <f t="shared" si="102"/>
        <v>INCISG072023</v>
      </c>
      <c r="C1635" t="str">
        <f t="shared" si="103"/>
        <v>INCISG072024</v>
      </c>
      <c r="D1635" t="str">
        <f t="shared" si="104"/>
        <v>INCISG072025</v>
      </c>
      <c r="E1635" t="str">
        <f t="shared" si="104"/>
        <v>INCISG072026</v>
      </c>
      <c r="F1635" t="str">
        <f t="shared" si="104"/>
        <v>INCISG072027</v>
      </c>
      <c r="G1635" t="s">
        <v>2006</v>
      </c>
      <c r="H1635" t="s">
        <v>1429</v>
      </c>
      <c r="I1635" s="38" t="str">
        <f>VLOOKUP(J1635,Planilha2!B:C,2,0)</f>
        <v>G07</v>
      </c>
      <c r="J1635" s="80" t="s">
        <v>1430</v>
      </c>
      <c r="K1635" s="80" t="s">
        <v>145</v>
      </c>
      <c r="L1635" s="80" t="s">
        <v>63</v>
      </c>
      <c r="M1635" s="80" t="s">
        <v>715</v>
      </c>
      <c r="N1635" s="80" t="s">
        <v>1431</v>
      </c>
      <c r="O1635" s="71" t="s">
        <v>1432</v>
      </c>
      <c r="P1635" s="69" t="s">
        <v>44</v>
      </c>
      <c r="Q1635" s="71">
        <v>11</v>
      </c>
      <c r="R1635" s="71">
        <v>11</v>
      </c>
      <c r="S1635" s="71">
        <v>12</v>
      </c>
      <c r="T1635" s="71">
        <v>13</v>
      </c>
      <c r="U1635" s="71">
        <v>14</v>
      </c>
      <c r="V1635" s="71">
        <v>15</v>
      </c>
      <c r="W1635" s="71">
        <v>16</v>
      </c>
      <c r="X1635" s="71" t="s">
        <v>142</v>
      </c>
      <c r="Y1635" s="71" t="s">
        <v>172</v>
      </c>
      <c r="Z1635" s="71"/>
      <c r="AA1635" s="83" t="s">
        <v>382</v>
      </c>
      <c r="AB1635" s="71"/>
      <c r="AC1635" s="71"/>
      <c r="AD1635" s="71" t="s">
        <v>2007</v>
      </c>
      <c r="AE1635" s="69" t="s">
        <v>40</v>
      </c>
    </row>
    <row r="1636" spans="1:31" ht="60" hidden="1">
      <c r="A1636" t="str">
        <f t="shared" si="101"/>
        <v>INCISG012022</v>
      </c>
      <c r="B1636" t="str">
        <f t="shared" si="102"/>
        <v>INCISG012023</v>
      </c>
      <c r="C1636" t="str">
        <f t="shared" si="103"/>
        <v>INCISG012024</v>
      </c>
      <c r="D1636" t="str">
        <f t="shared" si="104"/>
        <v>INCISG012025</v>
      </c>
      <c r="E1636" t="str">
        <f t="shared" si="104"/>
        <v>INCISG012026</v>
      </c>
      <c r="F1636" t="str">
        <f t="shared" si="104"/>
        <v>INCISG012027</v>
      </c>
      <c r="G1636" t="s">
        <v>2006</v>
      </c>
      <c r="H1636" t="s">
        <v>1429</v>
      </c>
      <c r="I1636" s="38" t="str">
        <f>VLOOKUP(J1636,Planilha2!B:C,2,0)</f>
        <v>G01</v>
      </c>
      <c r="J1636" s="80" t="s">
        <v>41</v>
      </c>
      <c r="K1636" s="80" t="s">
        <v>145</v>
      </c>
      <c r="L1636" s="80" t="s">
        <v>1598</v>
      </c>
      <c r="M1636" s="80" t="s">
        <v>715</v>
      </c>
      <c r="N1636" s="80" t="s">
        <v>1431</v>
      </c>
      <c r="O1636" s="71" t="s">
        <v>1435</v>
      </c>
      <c r="P1636" s="69" t="s">
        <v>44</v>
      </c>
      <c r="Q1636" s="71">
        <v>47.54</v>
      </c>
      <c r="R1636" s="71">
        <v>49</v>
      </c>
      <c r="S1636" s="71">
        <v>50</v>
      </c>
      <c r="T1636" s="71">
        <v>51</v>
      </c>
      <c r="U1636" s="71">
        <v>52</v>
      </c>
      <c r="V1636" s="71">
        <v>53</v>
      </c>
      <c r="W1636" s="71">
        <v>55</v>
      </c>
      <c r="X1636" s="71" t="s">
        <v>142</v>
      </c>
      <c r="Y1636" s="71" t="s">
        <v>172</v>
      </c>
      <c r="Z1636" s="71"/>
      <c r="AA1636" s="83" t="s">
        <v>382</v>
      </c>
      <c r="AB1636" s="71"/>
      <c r="AC1636" s="71"/>
      <c r="AD1636" s="71" t="s">
        <v>2007</v>
      </c>
      <c r="AE1636" s="69" t="s">
        <v>40</v>
      </c>
    </row>
    <row r="1637" spans="1:31" ht="45" hidden="1">
      <c r="A1637" t="str">
        <f t="shared" si="101"/>
        <v>INCISG022022</v>
      </c>
      <c r="B1637" t="str">
        <f t="shared" si="102"/>
        <v>INCISG022023</v>
      </c>
      <c r="C1637" t="str">
        <f t="shared" si="103"/>
        <v>INCISG022024</v>
      </c>
      <c r="D1637" t="str">
        <f t="shared" si="104"/>
        <v>INCISG022025</v>
      </c>
      <c r="E1637" t="str">
        <f t="shared" si="104"/>
        <v>INCISG022026</v>
      </c>
      <c r="F1637" t="str">
        <f t="shared" si="104"/>
        <v>INCISG022027</v>
      </c>
      <c r="G1637" t="s">
        <v>2006</v>
      </c>
      <c r="H1637" t="s">
        <v>1429</v>
      </c>
      <c r="I1637" s="38" t="str">
        <f>VLOOKUP(J1637,Planilha2!B:C,2,0)</f>
        <v>G02</v>
      </c>
      <c r="J1637" s="80" t="s">
        <v>1600</v>
      </c>
      <c r="K1637" s="80" t="s">
        <v>145</v>
      </c>
      <c r="L1637" s="80"/>
      <c r="M1637" s="80" t="s">
        <v>717</v>
      </c>
      <c r="N1637" s="80" t="s">
        <v>1431</v>
      </c>
      <c r="O1637" s="71" t="s">
        <v>1561</v>
      </c>
      <c r="P1637" s="69" t="s">
        <v>44</v>
      </c>
      <c r="Q1637" s="71">
        <v>11.45</v>
      </c>
      <c r="R1637" s="71">
        <v>11</v>
      </c>
      <c r="S1637" s="71">
        <v>10.5</v>
      </c>
      <c r="T1637" s="71">
        <v>10.5</v>
      </c>
      <c r="U1637" s="71">
        <v>10</v>
      </c>
      <c r="V1637" s="71">
        <v>9.5</v>
      </c>
      <c r="W1637" s="71">
        <v>9</v>
      </c>
      <c r="X1637" s="71" t="s">
        <v>142</v>
      </c>
      <c r="Y1637" s="71" t="s">
        <v>172</v>
      </c>
      <c r="Z1637" s="71"/>
      <c r="AA1637" s="83" t="s">
        <v>382</v>
      </c>
      <c r="AB1637" s="71"/>
      <c r="AC1637" s="71"/>
      <c r="AD1637" s="71" t="s">
        <v>2007</v>
      </c>
      <c r="AE1637" s="69" t="s">
        <v>40</v>
      </c>
    </row>
    <row r="1638" spans="1:31" ht="45" hidden="1">
      <c r="A1638" t="str">
        <f t="shared" si="101"/>
        <v>INCISG032022</v>
      </c>
      <c r="B1638" t="str">
        <f t="shared" si="102"/>
        <v>INCISG032023</v>
      </c>
      <c r="C1638" t="str">
        <f t="shared" si="103"/>
        <v>INCISG032024</v>
      </c>
      <c r="D1638" t="str">
        <f t="shared" si="104"/>
        <v>INCISG032025</v>
      </c>
      <c r="E1638" t="str">
        <f t="shared" si="104"/>
        <v>INCISG032026</v>
      </c>
      <c r="F1638" t="str">
        <f t="shared" si="104"/>
        <v>INCISG032027</v>
      </c>
      <c r="G1638" t="s">
        <v>2006</v>
      </c>
      <c r="H1638" t="s">
        <v>1429</v>
      </c>
      <c r="I1638" s="38" t="str">
        <f>VLOOKUP(J1638,Planilha2!B:C,2,0)</f>
        <v>G03</v>
      </c>
      <c r="J1638" s="80" t="s">
        <v>1602</v>
      </c>
      <c r="K1638" s="80" t="s">
        <v>165</v>
      </c>
      <c r="L1638" s="84" t="s">
        <v>1439</v>
      </c>
      <c r="M1638" s="80" t="s">
        <v>717</v>
      </c>
      <c r="N1638" s="80" t="s">
        <v>1431</v>
      </c>
      <c r="O1638" s="71" t="s">
        <v>1563</v>
      </c>
      <c r="P1638" s="69" t="s">
        <v>44</v>
      </c>
      <c r="Q1638" s="71">
        <v>20.29</v>
      </c>
      <c r="R1638" s="71">
        <v>19.5</v>
      </c>
      <c r="S1638" s="71">
        <v>19</v>
      </c>
      <c r="T1638" s="71">
        <v>18.5</v>
      </c>
      <c r="U1638" s="71">
        <v>18</v>
      </c>
      <c r="V1638" s="71">
        <v>17.5</v>
      </c>
      <c r="W1638" s="71">
        <v>17</v>
      </c>
      <c r="X1638" s="71" t="s">
        <v>142</v>
      </c>
      <c r="Y1638" s="71" t="s">
        <v>172</v>
      </c>
      <c r="Z1638" s="71"/>
      <c r="AA1638" s="83" t="s">
        <v>382</v>
      </c>
      <c r="AB1638" s="71"/>
      <c r="AC1638" s="71"/>
      <c r="AD1638" s="71" t="s">
        <v>2007</v>
      </c>
      <c r="AE1638" s="69" t="s">
        <v>40</v>
      </c>
    </row>
    <row r="1639" spans="1:31" ht="45" hidden="1">
      <c r="A1639" t="str">
        <f t="shared" si="101"/>
        <v>INCISG042022</v>
      </c>
      <c r="B1639" t="str">
        <f t="shared" si="102"/>
        <v>INCISG042023</v>
      </c>
      <c r="C1639" t="str">
        <f t="shared" si="103"/>
        <v>INCISG042024</v>
      </c>
      <c r="D1639" t="str">
        <f t="shared" si="104"/>
        <v>INCISG042025</v>
      </c>
      <c r="E1639" t="str">
        <f t="shared" si="104"/>
        <v>INCISG042026</v>
      </c>
      <c r="F1639" t="str">
        <f t="shared" si="104"/>
        <v>INCISG042027</v>
      </c>
      <c r="G1639" t="s">
        <v>2006</v>
      </c>
      <c r="H1639" t="s">
        <v>1429</v>
      </c>
      <c r="I1639" s="38" t="str">
        <f>VLOOKUP(J1639,Planilha2!B:C,2,0)</f>
        <v>G04</v>
      </c>
      <c r="J1639" s="80" t="s">
        <v>1603</v>
      </c>
      <c r="K1639" s="80" t="s">
        <v>145</v>
      </c>
      <c r="L1639" s="80"/>
      <c r="M1639" s="80" t="s">
        <v>717</v>
      </c>
      <c r="N1639" s="80" t="s">
        <v>1431</v>
      </c>
      <c r="O1639" s="71" t="s">
        <v>1566</v>
      </c>
      <c r="P1639" s="69" t="s">
        <v>44</v>
      </c>
      <c r="Q1639" s="71">
        <v>82.86</v>
      </c>
      <c r="R1639" s="71">
        <v>80</v>
      </c>
      <c r="S1639" s="71">
        <v>78</v>
      </c>
      <c r="T1639" s="71">
        <v>76</v>
      </c>
      <c r="U1639" s="71">
        <v>74</v>
      </c>
      <c r="V1639" s="71">
        <v>73</v>
      </c>
      <c r="W1639" s="71">
        <v>72</v>
      </c>
      <c r="X1639" s="71" t="s">
        <v>142</v>
      </c>
      <c r="Y1639" s="71" t="s">
        <v>172</v>
      </c>
      <c r="Z1639" s="71"/>
      <c r="AA1639" s="83" t="s">
        <v>382</v>
      </c>
      <c r="AB1639" s="71"/>
      <c r="AC1639" s="71"/>
      <c r="AD1639" s="71" t="s">
        <v>2007</v>
      </c>
      <c r="AE1639" s="69" t="s">
        <v>40</v>
      </c>
    </row>
    <row r="1640" spans="1:31" ht="45" hidden="1">
      <c r="A1640" t="str">
        <f t="shared" si="101"/>
        <v>INCISG052022</v>
      </c>
      <c r="B1640" t="str">
        <f t="shared" si="102"/>
        <v>INCISG052023</v>
      </c>
      <c r="C1640" t="str">
        <f t="shared" si="103"/>
        <v>INCISG052024</v>
      </c>
      <c r="D1640" t="str">
        <f t="shared" si="104"/>
        <v>INCISG052025</v>
      </c>
      <c r="E1640" t="str">
        <f t="shared" si="104"/>
        <v>INCISG052026</v>
      </c>
      <c r="F1640" t="str">
        <f t="shared" si="104"/>
        <v>INCISG052027</v>
      </c>
      <c r="G1640" t="s">
        <v>2006</v>
      </c>
      <c r="H1640" t="s">
        <v>1429</v>
      </c>
      <c r="I1640" s="38" t="str">
        <f>VLOOKUP(J1640,Planilha2!B:C,2,0)</f>
        <v>G05</v>
      </c>
      <c r="J1640" s="80" t="s">
        <v>1605</v>
      </c>
      <c r="K1640" s="80" t="s">
        <v>165</v>
      </c>
      <c r="L1640" s="84" t="s">
        <v>1439</v>
      </c>
      <c r="M1640" s="80" t="s">
        <v>717</v>
      </c>
      <c r="N1640" s="80" t="s">
        <v>1431</v>
      </c>
      <c r="O1640" s="71" t="s">
        <v>1447</v>
      </c>
      <c r="P1640" s="69" t="s">
        <v>44</v>
      </c>
      <c r="Q1640" s="71">
        <v>92.9</v>
      </c>
      <c r="R1640" s="71">
        <v>91</v>
      </c>
      <c r="S1640" s="71">
        <v>90</v>
      </c>
      <c r="T1640" s="71">
        <v>88</v>
      </c>
      <c r="U1640" s="71">
        <v>86</v>
      </c>
      <c r="V1640" s="71">
        <v>84</v>
      </c>
      <c r="W1640" s="71">
        <v>83</v>
      </c>
      <c r="X1640" s="71" t="s">
        <v>142</v>
      </c>
      <c r="Y1640" s="71" t="s">
        <v>172</v>
      </c>
      <c r="Z1640" s="71"/>
      <c r="AA1640" s="83" t="s">
        <v>382</v>
      </c>
      <c r="AB1640" s="71"/>
      <c r="AC1640" s="71"/>
      <c r="AD1640" s="71" t="s">
        <v>2007</v>
      </c>
      <c r="AE1640" s="69" t="s">
        <v>40</v>
      </c>
    </row>
    <row r="1641" spans="1:31" ht="45" hidden="1">
      <c r="A1641" t="str">
        <f t="shared" si="101"/>
        <v>INCISExcluído2022</v>
      </c>
      <c r="B1641" t="str">
        <f t="shared" si="102"/>
        <v>INCISExcluído2023</v>
      </c>
      <c r="C1641" t="str">
        <f t="shared" si="103"/>
        <v>INCISExcluído2024</v>
      </c>
      <c r="D1641" t="str">
        <f t="shared" si="104"/>
        <v>INCISExcluído2025</v>
      </c>
      <c r="E1641" t="str">
        <f t="shared" si="104"/>
        <v>INCISExcluído2026</v>
      </c>
      <c r="F1641" t="str">
        <f t="shared" si="104"/>
        <v>INCISExcluído2027</v>
      </c>
      <c r="G1641" t="s">
        <v>2006</v>
      </c>
      <c r="H1641" t="s">
        <v>1429</v>
      </c>
      <c r="I1641" s="38" t="str">
        <f>VLOOKUP(J1641,Planilha2!B:C,2,0)</f>
        <v>Excluído</v>
      </c>
      <c r="J1641" s="80" t="s">
        <v>1449</v>
      </c>
      <c r="K1641" s="80" t="s">
        <v>165</v>
      </c>
      <c r="L1641" s="80" t="s">
        <v>1450</v>
      </c>
      <c r="M1641" s="80" t="s">
        <v>1451</v>
      </c>
      <c r="N1641" s="80" t="s">
        <v>1452</v>
      </c>
      <c r="O1641" s="71" t="s">
        <v>1453</v>
      </c>
      <c r="P1641" s="69" t="s">
        <v>44</v>
      </c>
      <c r="Q1641" s="71">
        <v>0</v>
      </c>
      <c r="R1641" s="71">
        <v>0</v>
      </c>
      <c r="S1641" s="71">
        <v>0</v>
      </c>
      <c r="T1641" s="71">
        <v>0</v>
      </c>
      <c r="U1641" s="71">
        <v>0</v>
      </c>
      <c r="V1641" s="71">
        <v>0</v>
      </c>
      <c r="W1641" s="71">
        <v>0</v>
      </c>
      <c r="X1641" s="71" t="s">
        <v>171</v>
      </c>
      <c r="Y1641" s="71" t="s">
        <v>172</v>
      </c>
      <c r="Z1641" s="71"/>
      <c r="AA1641" s="83" t="s">
        <v>382</v>
      </c>
      <c r="AB1641" s="71"/>
      <c r="AC1641" s="71"/>
      <c r="AD1641" s="71" t="s">
        <v>2007</v>
      </c>
      <c r="AE1641" s="69" t="s">
        <v>40</v>
      </c>
    </row>
    <row r="1642" spans="1:31" ht="45" hidden="1">
      <c r="A1642" t="str">
        <f t="shared" si="101"/>
        <v>INCISG062022</v>
      </c>
      <c r="B1642" t="str">
        <f t="shared" si="102"/>
        <v>INCISG062023</v>
      </c>
      <c r="C1642" t="str">
        <f t="shared" si="103"/>
        <v>INCISG062024</v>
      </c>
      <c r="D1642" t="str">
        <f t="shared" si="104"/>
        <v>INCISG062025</v>
      </c>
      <c r="E1642" t="str">
        <f t="shared" si="104"/>
        <v>INCISG062026</v>
      </c>
      <c r="F1642" t="str">
        <f t="shared" si="104"/>
        <v>INCISG062027</v>
      </c>
      <c r="G1642" t="s">
        <v>2006</v>
      </c>
      <c r="H1642" t="s">
        <v>1429</v>
      </c>
      <c r="I1642" s="38" t="str">
        <f>VLOOKUP(J1642,Planilha2!B:C,2,0)</f>
        <v>G06</v>
      </c>
      <c r="J1642" s="80" t="s">
        <v>58</v>
      </c>
      <c r="K1642" s="80" t="s">
        <v>145</v>
      </c>
      <c r="L1642" s="80" t="s">
        <v>59</v>
      </c>
      <c r="M1642" s="80" t="s">
        <v>164</v>
      </c>
      <c r="N1642" s="80" t="s">
        <v>1431</v>
      </c>
      <c r="O1642" s="71" t="s">
        <v>1570</v>
      </c>
      <c r="P1642" s="69" t="s">
        <v>44</v>
      </c>
      <c r="Q1642" s="71">
        <v>43.92</v>
      </c>
      <c r="R1642" s="71">
        <v>45</v>
      </c>
      <c r="S1642" s="71">
        <v>46</v>
      </c>
      <c r="T1642" s="71">
        <v>47</v>
      </c>
      <c r="U1642" s="71">
        <v>48</v>
      </c>
      <c r="V1642" s="71">
        <v>49</v>
      </c>
      <c r="W1642" s="71">
        <v>50</v>
      </c>
      <c r="X1642" s="71" t="s">
        <v>142</v>
      </c>
      <c r="Y1642" s="71" t="s">
        <v>172</v>
      </c>
      <c r="Z1642" s="71"/>
      <c r="AA1642" s="83" t="s">
        <v>382</v>
      </c>
      <c r="AB1642" s="71"/>
      <c r="AC1642" s="71"/>
      <c r="AD1642" s="71" t="s">
        <v>2007</v>
      </c>
      <c r="AE1642" s="69" t="s">
        <v>40</v>
      </c>
    </row>
    <row r="1643" spans="1:31" ht="60" hidden="1">
      <c r="A1643" t="str">
        <f t="shared" si="101"/>
        <v>INCISG082022</v>
      </c>
      <c r="B1643" t="str">
        <f t="shared" si="102"/>
        <v>INCISG082023</v>
      </c>
      <c r="C1643" t="str">
        <f t="shared" si="103"/>
        <v>INCISG082024</v>
      </c>
      <c r="D1643" t="str">
        <f t="shared" si="104"/>
        <v>INCISG082025</v>
      </c>
      <c r="E1643" t="str">
        <f t="shared" si="104"/>
        <v>INCISG082026</v>
      </c>
      <c r="F1643" t="str">
        <f t="shared" si="104"/>
        <v>INCISG082027</v>
      </c>
      <c r="G1643" t="s">
        <v>2006</v>
      </c>
      <c r="H1643" t="s">
        <v>1429</v>
      </c>
      <c r="I1643" s="38" t="str">
        <f>VLOOKUP(J1643,Planilha2!B:C,2,0)</f>
        <v>G08</v>
      </c>
      <c r="J1643" s="80" t="s">
        <v>722</v>
      </c>
      <c r="K1643" s="80" t="s">
        <v>145</v>
      </c>
      <c r="L1643" s="80" t="s">
        <v>723</v>
      </c>
      <c r="M1643" s="80" t="s">
        <v>185</v>
      </c>
      <c r="N1643" s="80" t="s">
        <v>1431</v>
      </c>
      <c r="O1643" s="71" t="s">
        <v>1607</v>
      </c>
      <c r="P1643" s="69" t="s">
        <v>44</v>
      </c>
      <c r="Q1643" s="71">
        <v>33.33</v>
      </c>
      <c r="R1643" s="71">
        <v>32</v>
      </c>
      <c r="S1643" s="71">
        <v>31</v>
      </c>
      <c r="T1643" s="71">
        <v>30</v>
      </c>
      <c r="U1643" s="71">
        <v>29</v>
      </c>
      <c r="V1643" s="71">
        <v>28</v>
      </c>
      <c r="W1643" s="71">
        <v>27</v>
      </c>
      <c r="X1643" s="71" t="s">
        <v>142</v>
      </c>
      <c r="Y1643" s="71" t="s">
        <v>172</v>
      </c>
      <c r="Z1643" s="71"/>
      <c r="AA1643" s="83" t="s">
        <v>382</v>
      </c>
      <c r="AB1643" s="71"/>
      <c r="AC1643" s="71"/>
      <c r="AD1643" s="71" t="s">
        <v>2007</v>
      </c>
      <c r="AE1643" s="69" t="s">
        <v>40</v>
      </c>
    </row>
    <row r="1644" spans="1:31" ht="45" hidden="1">
      <c r="A1644" t="str">
        <f t="shared" si="101"/>
        <v>INCISG152022</v>
      </c>
      <c r="B1644" t="str">
        <f t="shared" si="102"/>
        <v>INCISG152023</v>
      </c>
      <c r="C1644" t="str">
        <f t="shared" si="103"/>
        <v>INCISG152024</v>
      </c>
      <c r="D1644" t="str">
        <f t="shared" si="104"/>
        <v>INCISG152025</v>
      </c>
      <c r="E1644" t="str">
        <f t="shared" si="104"/>
        <v>INCISG152026</v>
      </c>
      <c r="F1644" t="str">
        <f t="shared" si="104"/>
        <v>INCISG152027</v>
      </c>
      <c r="G1644" t="s">
        <v>2006</v>
      </c>
      <c r="H1644" t="s">
        <v>1429</v>
      </c>
      <c r="I1644" s="38" t="str">
        <f>VLOOKUP(J1644,Planilha2!B:C,2,0)</f>
        <v>G15</v>
      </c>
      <c r="J1644" s="80" t="s">
        <v>743</v>
      </c>
      <c r="K1644" s="80" t="s">
        <v>145</v>
      </c>
      <c r="L1644" s="80" t="s">
        <v>744</v>
      </c>
      <c r="M1644" s="80" t="s">
        <v>164</v>
      </c>
      <c r="N1644" s="80" t="s">
        <v>1431</v>
      </c>
      <c r="O1644" s="71" t="s">
        <v>1854</v>
      </c>
      <c r="P1644" s="69" t="s">
        <v>44</v>
      </c>
      <c r="Q1644" s="71">
        <v>100</v>
      </c>
      <c r="R1644" s="71">
        <v>100</v>
      </c>
      <c r="S1644" s="71">
        <v>100</v>
      </c>
      <c r="T1644" s="71">
        <v>100</v>
      </c>
      <c r="U1644" s="71">
        <v>100</v>
      </c>
      <c r="V1644" s="71">
        <v>100</v>
      </c>
      <c r="W1644" s="71">
        <v>100</v>
      </c>
      <c r="X1644" s="71" t="s">
        <v>142</v>
      </c>
      <c r="Y1644" s="71" t="s">
        <v>172</v>
      </c>
      <c r="Z1644" s="71"/>
      <c r="AA1644" s="83" t="s">
        <v>382</v>
      </c>
      <c r="AB1644" s="71"/>
      <c r="AC1644" s="71"/>
      <c r="AD1644" s="71" t="s">
        <v>2007</v>
      </c>
      <c r="AE1644" s="69" t="s">
        <v>40</v>
      </c>
    </row>
    <row r="1645" spans="1:31" ht="45" hidden="1">
      <c r="A1645" t="str">
        <f t="shared" si="101"/>
        <v>INCISG162022</v>
      </c>
      <c r="B1645" t="str">
        <f t="shared" si="102"/>
        <v>INCISG162023</v>
      </c>
      <c r="C1645" t="str">
        <f t="shared" si="103"/>
        <v>INCISG162024</v>
      </c>
      <c r="D1645" t="str">
        <f t="shared" si="104"/>
        <v>INCISG162025</v>
      </c>
      <c r="E1645" t="str">
        <f t="shared" si="104"/>
        <v>INCISG162026</v>
      </c>
      <c r="F1645" t="str">
        <f t="shared" si="104"/>
        <v>INCISG162027</v>
      </c>
      <c r="G1645" t="s">
        <v>2006</v>
      </c>
      <c r="H1645" t="s">
        <v>1429</v>
      </c>
      <c r="I1645" s="38" t="str">
        <f>VLOOKUP(J1645,Planilha2!B:C,2,0)</f>
        <v>G16</v>
      </c>
      <c r="J1645" s="80" t="s">
        <v>1457</v>
      </c>
      <c r="K1645" s="80" t="s">
        <v>165</v>
      </c>
      <c r="L1645" s="80" t="s">
        <v>747</v>
      </c>
      <c r="M1645" s="80" t="s">
        <v>164</v>
      </c>
      <c r="N1645" s="80" t="s">
        <v>631</v>
      </c>
      <c r="O1645" s="71" t="s">
        <v>1458</v>
      </c>
      <c r="P1645" s="69" t="s">
        <v>749</v>
      </c>
      <c r="Q1645" s="71">
        <v>0</v>
      </c>
      <c r="R1645" s="71">
        <v>0</v>
      </c>
      <c r="S1645" s="71">
        <v>1</v>
      </c>
      <c r="T1645" s="71">
        <v>2</v>
      </c>
      <c r="U1645" s="71">
        <v>2</v>
      </c>
      <c r="V1645" s="71">
        <v>3</v>
      </c>
      <c r="W1645" s="71">
        <v>3</v>
      </c>
      <c r="X1645" s="71" t="s">
        <v>363</v>
      </c>
      <c r="Y1645" s="71" t="s">
        <v>172</v>
      </c>
      <c r="Z1645" s="71"/>
      <c r="AA1645" s="83" t="s">
        <v>382</v>
      </c>
      <c r="AB1645" s="71"/>
      <c r="AC1645" s="71"/>
      <c r="AD1645" s="71" t="s">
        <v>2007</v>
      </c>
      <c r="AE1645" s="69" t="s">
        <v>40</v>
      </c>
    </row>
    <row r="1646" spans="1:31" ht="45" hidden="1">
      <c r="A1646" t="str">
        <f t="shared" si="101"/>
        <v>INCISG092022</v>
      </c>
      <c r="B1646" t="str">
        <f t="shared" si="102"/>
        <v>INCISG092023</v>
      </c>
      <c r="C1646" t="str">
        <f t="shared" si="103"/>
        <v>INCISG092024</v>
      </c>
      <c r="D1646" t="str">
        <f t="shared" si="104"/>
        <v>INCISG092025</v>
      </c>
      <c r="E1646" t="str">
        <f t="shared" si="104"/>
        <v>INCISG092026</v>
      </c>
      <c r="F1646" t="str">
        <f t="shared" si="104"/>
        <v>INCISG092027</v>
      </c>
      <c r="G1646" t="s">
        <v>2006</v>
      </c>
      <c r="H1646" t="s">
        <v>1429</v>
      </c>
      <c r="I1646" s="38" t="str">
        <f>VLOOKUP(J1646,Planilha2!B:C,2,0)</f>
        <v>G09</v>
      </c>
      <c r="J1646" s="80" t="s">
        <v>66</v>
      </c>
      <c r="K1646" s="80" t="s">
        <v>145</v>
      </c>
      <c r="L1646" s="80" t="s">
        <v>67</v>
      </c>
      <c r="M1646" s="80" t="s">
        <v>164</v>
      </c>
      <c r="N1646" s="80" t="s">
        <v>631</v>
      </c>
      <c r="O1646" s="71" t="s">
        <v>1611</v>
      </c>
      <c r="P1646" s="69" t="s">
        <v>69</v>
      </c>
      <c r="Q1646" s="71">
        <v>2</v>
      </c>
      <c r="R1646" s="71">
        <v>3</v>
      </c>
      <c r="S1646" s="71">
        <v>4</v>
      </c>
      <c r="T1646" s="71">
        <v>4</v>
      </c>
      <c r="U1646" s="71">
        <v>4</v>
      </c>
      <c r="V1646" s="71">
        <v>5</v>
      </c>
      <c r="W1646" s="71">
        <v>5</v>
      </c>
      <c r="X1646" s="71" t="s">
        <v>142</v>
      </c>
      <c r="Y1646" s="71" t="s">
        <v>172</v>
      </c>
      <c r="Z1646" s="71"/>
      <c r="AA1646" s="83" t="s">
        <v>382</v>
      </c>
      <c r="AB1646" s="71"/>
      <c r="AC1646" s="71"/>
      <c r="AD1646" s="71" t="s">
        <v>2007</v>
      </c>
      <c r="AE1646" s="69" t="s">
        <v>40</v>
      </c>
    </row>
    <row r="1647" spans="1:31" ht="45" hidden="1">
      <c r="A1647" t="str">
        <f t="shared" si="101"/>
        <v>INCISG112022</v>
      </c>
      <c r="B1647" t="str">
        <f t="shared" si="102"/>
        <v>INCISG112023</v>
      </c>
      <c r="C1647" t="str">
        <f t="shared" si="103"/>
        <v>INCISG112024</v>
      </c>
      <c r="D1647" t="str">
        <f t="shared" si="104"/>
        <v>INCISG112025</v>
      </c>
      <c r="E1647" t="str">
        <f t="shared" si="104"/>
        <v>INCISG112026</v>
      </c>
      <c r="F1647" t="str">
        <f t="shared" si="104"/>
        <v>INCISG112027</v>
      </c>
      <c r="G1647" t="s">
        <v>2006</v>
      </c>
      <c r="H1647" t="s">
        <v>1429</v>
      </c>
      <c r="I1647" s="38" t="str">
        <f>VLOOKUP(J1647,Planilha2!B:C,2,0)</f>
        <v>G11</v>
      </c>
      <c r="J1647" s="80" t="s">
        <v>71</v>
      </c>
      <c r="K1647" s="80" t="s">
        <v>145</v>
      </c>
      <c r="L1647" s="80" t="s">
        <v>67</v>
      </c>
      <c r="M1647" s="80" t="s">
        <v>164</v>
      </c>
      <c r="N1647" s="80" t="s">
        <v>631</v>
      </c>
      <c r="O1647" s="71" t="s">
        <v>1612</v>
      </c>
      <c r="P1647" s="69" t="s">
        <v>69</v>
      </c>
      <c r="Q1647" s="71">
        <v>3</v>
      </c>
      <c r="R1647" s="71">
        <v>3</v>
      </c>
      <c r="S1647" s="71">
        <v>4</v>
      </c>
      <c r="T1647" s="71">
        <v>4</v>
      </c>
      <c r="U1647" s="71">
        <v>4</v>
      </c>
      <c r="V1647" s="71">
        <v>5</v>
      </c>
      <c r="W1647" s="71">
        <v>5</v>
      </c>
      <c r="X1647" s="71" t="s">
        <v>142</v>
      </c>
      <c r="Y1647" s="71" t="s">
        <v>172</v>
      </c>
      <c r="Z1647" s="71"/>
      <c r="AA1647" s="83" t="s">
        <v>382</v>
      </c>
      <c r="AB1647" s="71"/>
      <c r="AC1647" s="71"/>
      <c r="AD1647" s="71" t="s">
        <v>2007</v>
      </c>
      <c r="AE1647" s="69" t="s">
        <v>40</v>
      </c>
    </row>
    <row r="1648" spans="1:31" ht="45" hidden="1">
      <c r="A1648" t="str">
        <f t="shared" si="101"/>
        <v>INCISG172022</v>
      </c>
      <c r="B1648" t="str">
        <f t="shared" si="102"/>
        <v>INCISG172023</v>
      </c>
      <c r="C1648" t="str">
        <f t="shared" si="103"/>
        <v>INCISG172024</v>
      </c>
      <c r="D1648" t="str">
        <f t="shared" si="104"/>
        <v>INCISG172025</v>
      </c>
      <c r="E1648" t="str">
        <f t="shared" si="104"/>
        <v>INCISG172026</v>
      </c>
      <c r="F1648" t="str">
        <f t="shared" si="104"/>
        <v>INCISG172027</v>
      </c>
      <c r="G1648" t="s">
        <v>2006</v>
      </c>
      <c r="H1648" t="s">
        <v>1429</v>
      </c>
      <c r="I1648" s="38" t="str">
        <f>VLOOKUP(J1648,Planilha2!B:C,2,0)</f>
        <v>G17</v>
      </c>
      <c r="J1648" s="80" t="s">
        <v>750</v>
      </c>
      <c r="K1648" s="80" t="s">
        <v>165</v>
      </c>
      <c r="L1648" s="80" t="s">
        <v>751</v>
      </c>
      <c r="M1648" s="80" t="s">
        <v>164</v>
      </c>
      <c r="N1648" s="80" t="s">
        <v>1452</v>
      </c>
      <c r="O1648" s="71" t="s">
        <v>1461</v>
      </c>
      <c r="P1648" s="69" t="s">
        <v>44</v>
      </c>
      <c r="Q1648" s="71">
        <v>2.12</v>
      </c>
      <c r="R1648" s="71">
        <v>3</v>
      </c>
      <c r="S1648" s="71">
        <v>5</v>
      </c>
      <c r="T1648" s="71">
        <v>7</v>
      </c>
      <c r="U1648" s="71">
        <v>9</v>
      </c>
      <c r="V1648" s="71">
        <v>13</v>
      </c>
      <c r="W1648" s="71">
        <v>15</v>
      </c>
      <c r="X1648" s="71" t="s">
        <v>171</v>
      </c>
      <c r="Y1648" s="71" t="s">
        <v>172</v>
      </c>
      <c r="Z1648" s="71"/>
      <c r="AA1648" s="83" t="s">
        <v>382</v>
      </c>
      <c r="AB1648" s="71"/>
      <c r="AC1648" s="71"/>
      <c r="AD1648" s="71" t="s">
        <v>2007</v>
      </c>
      <c r="AE1648" s="69" t="s">
        <v>40</v>
      </c>
    </row>
    <row r="1649" spans="1:31" ht="45">
      <c r="A1649" t="str">
        <f t="shared" si="101"/>
        <v>INCISEC012022</v>
      </c>
      <c r="B1649" t="str">
        <f t="shared" si="102"/>
        <v>INCISEC012023</v>
      </c>
      <c r="C1649" t="str">
        <f t="shared" si="103"/>
        <v>INCISEC012024</v>
      </c>
      <c r="D1649" t="str">
        <f t="shared" si="104"/>
        <v>INCISEC012025</v>
      </c>
      <c r="E1649" t="str">
        <f t="shared" si="104"/>
        <v>INCISEC012026</v>
      </c>
      <c r="F1649" t="str">
        <f t="shared" si="104"/>
        <v>INCISEC012027</v>
      </c>
      <c r="G1649" t="s">
        <v>2006</v>
      </c>
      <c r="H1649" t="s">
        <v>1429</v>
      </c>
      <c r="I1649" s="38" t="str">
        <f>VLOOKUP(J1649,Planilha2!B:C,2,0)</f>
        <v>EC01</v>
      </c>
      <c r="J1649" s="80" t="s">
        <v>378</v>
      </c>
      <c r="K1649" s="80" t="s">
        <v>145</v>
      </c>
      <c r="L1649" s="80" t="s">
        <v>379</v>
      </c>
      <c r="M1649" s="80" t="s">
        <v>381</v>
      </c>
      <c r="N1649" s="80" t="s">
        <v>385</v>
      </c>
      <c r="O1649" s="71" t="s">
        <v>1572</v>
      </c>
      <c r="P1649" s="69" t="s">
        <v>44</v>
      </c>
      <c r="Q1649" s="71">
        <v>60.85</v>
      </c>
      <c r="R1649" s="71">
        <v>65</v>
      </c>
      <c r="S1649" s="71">
        <v>70</v>
      </c>
      <c r="T1649" s="71">
        <v>72</v>
      </c>
      <c r="U1649" s="71">
        <v>74</v>
      </c>
      <c r="V1649" s="71">
        <v>76</v>
      </c>
      <c r="W1649" s="71">
        <v>78</v>
      </c>
      <c r="X1649" s="71" t="s">
        <v>142</v>
      </c>
      <c r="Y1649" s="71" t="s">
        <v>172</v>
      </c>
      <c r="Z1649" s="71"/>
      <c r="AA1649" s="83" t="s">
        <v>382</v>
      </c>
      <c r="AB1649" s="71"/>
      <c r="AC1649" s="71"/>
      <c r="AD1649" s="71" t="s">
        <v>2007</v>
      </c>
      <c r="AE1649" s="69" t="s">
        <v>40</v>
      </c>
    </row>
    <row r="1650" spans="1:31" ht="45" hidden="1">
      <c r="A1650" t="str">
        <f t="shared" si="101"/>
        <v>INCISExcluído2022</v>
      </c>
      <c r="B1650" t="str">
        <f t="shared" si="102"/>
        <v>INCISExcluído2023</v>
      </c>
      <c r="C1650" t="str">
        <f t="shared" si="103"/>
        <v>INCISExcluído2024</v>
      </c>
      <c r="D1650" t="str">
        <f t="shared" si="104"/>
        <v>INCISExcluído2025</v>
      </c>
      <c r="E1650" t="str">
        <f t="shared" si="104"/>
        <v>INCISExcluído2026</v>
      </c>
      <c r="F1650" t="str">
        <f t="shared" si="104"/>
        <v>INCISExcluído2027</v>
      </c>
      <c r="G1650" t="s">
        <v>2006</v>
      </c>
      <c r="H1650" t="s">
        <v>1429</v>
      </c>
      <c r="I1650" s="38" t="str">
        <f>VLOOKUP(J1650,Planilha2!B:C,2,0)</f>
        <v>Excluído</v>
      </c>
      <c r="J1650" s="80" t="s">
        <v>1464</v>
      </c>
      <c r="K1650" s="80" t="s">
        <v>165</v>
      </c>
      <c r="L1650" s="80" t="s">
        <v>1465</v>
      </c>
      <c r="M1650" s="80" t="s">
        <v>164</v>
      </c>
      <c r="N1650" s="80" t="s">
        <v>1452</v>
      </c>
      <c r="O1650" s="71" t="s">
        <v>1466</v>
      </c>
      <c r="P1650" s="69" t="s">
        <v>44</v>
      </c>
      <c r="Q1650" s="71">
        <v>20</v>
      </c>
      <c r="R1650" s="71">
        <v>22</v>
      </c>
      <c r="S1650" s="71">
        <v>22</v>
      </c>
      <c r="T1650" s="71">
        <v>24</v>
      </c>
      <c r="U1650" s="71">
        <v>24</v>
      </c>
      <c r="V1650" s="71">
        <v>25</v>
      </c>
      <c r="W1650" s="71">
        <v>25</v>
      </c>
      <c r="X1650" s="71" t="s">
        <v>363</v>
      </c>
      <c r="Y1650" s="71" t="s">
        <v>172</v>
      </c>
      <c r="Z1650" s="71"/>
      <c r="AA1650" s="83" t="s">
        <v>382</v>
      </c>
      <c r="AB1650" s="71"/>
      <c r="AC1650" s="71"/>
      <c r="AD1650" s="71" t="s">
        <v>2007</v>
      </c>
      <c r="AE1650" s="69" t="s">
        <v>40</v>
      </c>
    </row>
    <row r="1651" spans="1:31" ht="60" hidden="1">
      <c r="A1651" t="str">
        <f t="shared" si="101"/>
        <v>INCISG192022</v>
      </c>
      <c r="B1651" t="str">
        <f t="shared" si="102"/>
        <v>INCISG192023</v>
      </c>
      <c r="C1651" t="str">
        <f t="shared" si="103"/>
        <v>INCISG192024</v>
      </c>
      <c r="D1651" t="str">
        <f t="shared" si="104"/>
        <v>INCISG192025</v>
      </c>
      <c r="E1651" t="str">
        <f t="shared" si="104"/>
        <v>INCISG192026</v>
      </c>
      <c r="F1651" t="str">
        <f t="shared" si="104"/>
        <v>INCISG192027</v>
      </c>
      <c r="G1651" t="s">
        <v>2006</v>
      </c>
      <c r="H1651" t="s">
        <v>1429</v>
      </c>
      <c r="I1651" s="38" t="str">
        <f>VLOOKUP(J1651,Planilha2!B:C,2,0)</f>
        <v>G19</v>
      </c>
      <c r="J1651" s="80" t="s">
        <v>759</v>
      </c>
      <c r="K1651" s="80" t="s">
        <v>165</v>
      </c>
      <c r="L1651" s="80" t="s">
        <v>760</v>
      </c>
      <c r="M1651" s="80" t="s">
        <v>164</v>
      </c>
      <c r="N1651" s="80" t="s">
        <v>1452</v>
      </c>
      <c r="O1651" s="71" t="s">
        <v>1468</v>
      </c>
      <c r="P1651" s="69" t="s">
        <v>44</v>
      </c>
      <c r="Q1651" s="71">
        <v>100</v>
      </c>
      <c r="R1651" s="71">
        <v>100</v>
      </c>
      <c r="S1651" s="71">
        <v>100</v>
      </c>
      <c r="T1651" s="71">
        <v>100</v>
      </c>
      <c r="U1651" s="71">
        <v>100</v>
      </c>
      <c r="V1651" s="71">
        <v>100</v>
      </c>
      <c r="W1651" s="71">
        <v>100</v>
      </c>
      <c r="X1651" s="71" t="s">
        <v>171</v>
      </c>
      <c r="Y1651" s="71" t="s">
        <v>172</v>
      </c>
      <c r="Z1651" s="71"/>
      <c r="AA1651" s="83" t="s">
        <v>382</v>
      </c>
      <c r="AB1651" s="71"/>
      <c r="AC1651" s="71"/>
      <c r="AD1651" s="71" t="s">
        <v>2007</v>
      </c>
      <c r="AE1651" s="69" t="s">
        <v>40</v>
      </c>
    </row>
    <row r="1652" spans="1:31" ht="45" hidden="1">
      <c r="A1652" t="str">
        <f t="shared" si="101"/>
        <v>INCISG182022</v>
      </c>
      <c r="B1652" t="str">
        <f t="shared" si="102"/>
        <v>INCISG182023</v>
      </c>
      <c r="C1652" t="str">
        <f t="shared" si="103"/>
        <v>INCISG182024</v>
      </c>
      <c r="D1652" t="str">
        <f t="shared" si="104"/>
        <v>INCISG182025</v>
      </c>
      <c r="E1652" t="str">
        <f t="shared" si="104"/>
        <v>INCISG182026</v>
      </c>
      <c r="F1652" t="str">
        <f t="shared" si="104"/>
        <v>INCISG182027</v>
      </c>
      <c r="G1652" t="s">
        <v>2006</v>
      </c>
      <c r="H1652" t="s">
        <v>1429</v>
      </c>
      <c r="I1652" s="38" t="str">
        <f>VLOOKUP(J1652,Planilha2!B:C,2,0)</f>
        <v>G18</v>
      </c>
      <c r="J1652" s="80" t="s">
        <v>755</v>
      </c>
      <c r="K1652" s="69" t="s">
        <v>165</v>
      </c>
      <c r="L1652" s="80" t="s">
        <v>1469</v>
      </c>
      <c r="M1652" s="80" t="s">
        <v>164</v>
      </c>
      <c r="N1652" s="80" t="s">
        <v>1452</v>
      </c>
      <c r="O1652" s="71" t="s">
        <v>1470</v>
      </c>
      <c r="P1652" s="69" t="s">
        <v>994</v>
      </c>
      <c r="Q1652" s="71">
        <v>0</v>
      </c>
      <c r="R1652" s="71">
        <v>0</v>
      </c>
      <c r="S1652" s="71">
        <v>0</v>
      </c>
      <c r="T1652" s="71">
        <v>0</v>
      </c>
      <c r="U1652" s="71">
        <v>0</v>
      </c>
      <c r="V1652" s="71">
        <v>0</v>
      </c>
      <c r="W1652" s="71">
        <v>0</v>
      </c>
      <c r="X1652" s="71" t="s">
        <v>171</v>
      </c>
      <c r="Y1652" s="71" t="s">
        <v>172</v>
      </c>
      <c r="Z1652" s="71"/>
      <c r="AA1652" s="83" t="s">
        <v>382</v>
      </c>
      <c r="AB1652" s="71"/>
      <c r="AC1652" s="71"/>
      <c r="AD1652" s="71" t="s">
        <v>2007</v>
      </c>
      <c r="AE1652" s="69" t="s">
        <v>40</v>
      </c>
    </row>
    <row r="1653" spans="1:31" ht="45" hidden="1">
      <c r="A1653" t="str">
        <f t="shared" si="101"/>
        <v>INCISG202022</v>
      </c>
      <c r="B1653" t="str">
        <f t="shared" si="102"/>
        <v>INCISG202023</v>
      </c>
      <c r="C1653" t="str">
        <f t="shared" si="103"/>
        <v>INCISG202024</v>
      </c>
      <c r="D1653" t="str">
        <f t="shared" si="104"/>
        <v>INCISG202025</v>
      </c>
      <c r="E1653" t="str">
        <f t="shared" si="104"/>
        <v>INCISG202026</v>
      </c>
      <c r="F1653" t="str">
        <f t="shared" si="104"/>
        <v>INCISG202027</v>
      </c>
      <c r="G1653" t="s">
        <v>2006</v>
      </c>
      <c r="H1653" t="s">
        <v>1429</v>
      </c>
      <c r="I1653" s="38" t="str">
        <f>VLOOKUP(J1653,Planilha2!B:C,2,0)</f>
        <v>G20</v>
      </c>
      <c r="J1653" s="80" t="s">
        <v>762</v>
      </c>
      <c r="K1653" s="69" t="s">
        <v>165</v>
      </c>
      <c r="L1653" s="80" t="s">
        <v>1473</v>
      </c>
      <c r="M1653" s="80" t="s">
        <v>164</v>
      </c>
      <c r="N1653" s="80" t="s">
        <v>1452</v>
      </c>
      <c r="O1653" s="71" t="s">
        <v>1474</v>
      </c>
      <c r="P1653" s="69" t="s">
        <v>994</v>
      </c>
      <c r="Q1653" s="71">
        <v>2</v>
      </c>
      <c r="R1653" s="71">
        <v>2</v>
      </c>
      <c r="S1653" s="71">
        <v>2</v>
      </c>
      <c r="T1653" s="71">
        <v>2</v>
      </c>
      <c r="U1653" s="71">
        <v>2</v>
      </c>
      <c r="V1653" s="71">
        <v>2</v>
      </c>
      <c r="W1653" s="71">
        <v>2</v>
      </c>
      <c r="X1653" s="71" t="s">
        <v>142</v>
      </c>
      <c r="Y1653" s="71" t="s">
        <v>172</v>
      </c>
      <c r="Z1653" s="71"/>
      <c r="AA1653" s="83" t="s">
        <v>382</v>
      </c>
      <c r="AB1653" s="71"/>
      <c r="AC1653" s="71"/>
      <c r="AD1653" s="71" t="s">
        <v>2007</v>
      </c>
      <c r="AE1653" s="69" t="s">
        <v>40</v>
      </c>
    </row>
    <row r="1654" spans="1:31" ht="45" hidden="1">
      <c r="A1654" t="str">
        <f t="shared" si="101"/>
        <v>INCISPP022022</v>
      </c>
      <c r="B1654" t="str">
        <f t="shared" si="102"/>
        <v>INCISPP022023</v>
      </c>
      <c r="C1654" t="str">
        <f t="shared" si="103"/>
        <v>INCISPP022024</v>
      </c>
      <c r="D1654" t="str">
        <f t="shared" si="104"/>
        <v>INCISPP022025</v>
      </c>
      <c r="E1654" t="str">
        <f t="shared" si="104"/>
        <v>INCISPP022026</v>
      </c>
      <c r="F1654" t="str">
        <f t="shared" si="104"/>
        <v>INCISPP022027</v>
      </c>
      <c r="G1654" t="s">
        <v>2006</v>
      </c>
      <c r="H1654" t="s">
        <v>1476</v>
      </c>
      <c r="I1654" s="38" t="str">
        <f>VLOOKUP(J1654,Planilha2!B:C,2,0)</f>
        <v>PP02</v>
      </c>
      <c r="J1654" s="80" t="s">
        <v>1615</v>
      </c>
      <c r="K1654" s="80" t="s">
        <v>145</v>
      </c>
      <c r="L1654" s="80" t="s">
        <v>1038</v>
      </c>
      <c r="M1654" s="80" t="s">
        <v>1040</v>
      </c>
      <c r="N1654" s="80" t="s">
        <v>1478</v>
      </c>
      <c r="O1654" s="86" t="s">
        <v>1479</v>
      </c>
      <c r="P1654" s="69" t="s">
        <v>69</v>
      </c>
      <c r="Q1654" s="75">
        <v>3</v>
      </c>
      <c r="R1654" s="75">
        <v>3</v>
      </c>
      <c r="S1654" s="75">
        <v>3</v>
      </c>
      <c r="T1654" s="75">
        <v>3</v>
      </c>
      <c r="U1654" s="75">
        <v>4</v>
      </c>
      <c r="V1654" s="75">
        <v>4</v>
      </c>
      <c r="W1654" s="75">
        <v>4</v>
      </c>
      <c r="X1654" s="71" t="s">
        <v>142</v>
      </c>
      <c r="Y1654" s="71" t="s">
        <v>172</v>
      </c>
      <c r="Z1654" s="71" t="s">
        <v>2008</v>
      </c>
      <c r="AA1654" s="83" t="s">
        <v>382</v>
      </c>
      <c r="AB1654" s="71"/>
      <c r="AC1654" s="71"/>
      <c r="AD1654" s="71" t="s">
        <v>2009</v>
      </c>
      <c r="AE1654" s="69" t="s">
        <v>1030</v>
      </c>
    </row>
    <row r="1655" spans="1:31" ht="45" hidden="1">
      <c r="A1655" t="str">
        <f t="shared" si="101"/>
        <v>INCISPP032022</v>
      </c>
      <c r="B1655" t="str">
        <f t="shared" si="102"/>
        <v>INCISPP032023</v>
      </c>
      <c r="C1655" t="str">
        <f t="shared" si="103"/>
        <v>INCISPP032024</v>
      </c>
      <c r="D1655" t="str">
        <f t="shared" si="104"/>
        <v>INCISPP032025</v>
      </c>
      <c r="E1655" t="str">
        <f t="shared" si="104"/>
        <v>INCISPP032026</v>
      </c>
      <c r="F1655" t="str">
        <f t="shared" si="104"/>
        <v>INCISPP032027</v>
      </c>
      <c r="G1655" t="s">
        <v>2006</v>
      </c>
      <c r="H1655" t="s">
        <v>1476</v>
      </c>
      <c r="I1655" s="38" t="str">
        <f>VLOOKUP(J1655,Planilha2!B:C,2,0)</f>
        <v>PP03</v>
      </c>
      <c r="J1655" s="80" t="s">
        <v>1618</v>
      </c>
      <c r="K1655" s="80" t="s">
        <v>145</v>
      </c>
      <c r="L1655" s="80" t="s">
        <v>1619</v>
      </c>
      <c r="M1655" s="80" t="s">
        <v>139</v>
      </c>
      <c r="N1655" s="80" t="s">
        <v>1478</v>
      </c>
      <c r="O1655" s="86" t="s">
        <v>1484</v>
      </c>
      <c r="P1655" s="69" t="s">
        <v>309</v>
      </c>
      <c r="Q1655" s="75">
        <v>27</v>
      </c>
      <c r="R1655" s="75">
        <v>35</v>
      </c>
      <c r="S1655" s="75">
        <v>40</v>
      </c>
      <c r="T1655" s="75">
        <v>40</v>
      </c>
      <c r="U1655" s="75">
        <v>40</v>
      </c>
      <c r="V1655" s="75">
        <v>40</v>
      </c>
      <c r="W1655" s="75">
        <v>40</v>
      </c>
      <c r="X1655" s="71" t="s">
        <v>142</v>
      </c>
      <c r="Y1655" s="71" t="s">
        <v>172</v>
      </c>
      <c r="Z1655" s="71" t="s">
        <v>2008</v>
      </c>
      <c r="AA1655" s="83" t="s">
        <v>382</v>
      </c>
      <c r="AB1655" s="71"/>
      <c r="AC1655" s="71"/>
      <c r="AD1655" s="71" t="s">
        <v>2009</v>
      </c>
      <c r="AE1655" s="69" t="s">
        <v>1030</v>
      </c>
    </row>
    <row r="1656" spans="1:31" ht="45" hidden="1">
      <c r="A1656" t="str">
        <f t="shared" si="101"/>
        <v>INCISPP012022</v>
      </c>
      <c r="B1656" t="str">
        <f t="shared" si="102"/>
        <v>INCISPP012023</v>
      </c>
      <c r="C1656" t="str">
        <f t="shared" si="103"/>
        <v>INCISPP012024</v>
      </c>
      <c r="D1656" t="str">
        <f t="shared" si="104"/>
        <v>INCISPP012025</v>
      </c>
      <c r="E1656" t="str">
        <f t="shared" si="104"/>
        <v>INCISPP012026</v>
      </c>
      <c r="F1656" t="str">
        <f t="shared" si="104"/>
        <v>INCISPP012027</v>
      </c>
      <c r="G1656" t="s">
        <v>2006</v>
      </c>
      <c r="H1656" t="s">
        <v>1476</v>
      </c>
      <c r="I1656" s="38" t="str">
        <f>VLOOKUP(J1656,Planilha2!B:C,2,0)</f>
        <v>PP01</v>
      </c>
      <c r="J1656" s="80" t="s">
        <v>1622</v>
      </c>
      <c r="K1656" s="80" t="s">
        <v>145</v>
      </c>
      <c r="L1656" s="80" t="s">
        <v>1623</v>
      </c>
      <c r="M1656" s="80" t="s">
        <v>139</v>
      </c>
      <c r="N1656" s="80" t="s">
        <v>1036</v>
      </c>
      <c r="O1656" s="86" t="s">
        <v>1624</v>
      </c>
      <c r="P1656" s="69" t="s">
        <v>994</v>
      </c>
      <c r="Q1656" s="75">
        <v>1</v>
      </c>
      <c r="R1656" s="75">
        <v>1</v>
      </c>
      <c r="S1656" s="75">
        <v>1</v>
      </c>
      <c r="T1656" s="75">
        <v>1</v>
      </c>
      <c r="U1656" s="75">
        <v>1</v>
      </c>
      <c r="V1656" s="75">
        <v>1</v>
      </c>
      <c r="W1656" s="75">
        <v>1</v>
      </c>
      <c r="X1656" s="71" t="s">
        <v>142</v>
      </c>
      <c r="Y1656" s="71" t="s">
        <v>172</v>
      </c>
      <c r="Z1656" s="71"/>
      <c r="AA1656" s="83" t="s">
        <v>382</v>
      </c>
      <c r="AB1656" s="71"/>
      <c r="AC1656" s="71"/>
      <c r="AD1656" s="71" t="s">
        <v>2006</v>
      </c>
      <c r="AE1656" s="69" t="s">
        <v>1030</v>
      </c>
    </row>
    <row r="1657" spans="1:31" ht="45" hidden="1">
      <c r="A1657" t="str">
        <f t="shared" si="101"/>
        <v>INCISExcluído2022</v>
      </c>
      <c r="B1657" t="str">
        <f t="shared" si="102"/>
        <v>INCISExcluído2023</v>
      </c>
      <c r="C1657" t="str">
        <f t="shared" si="103"/>
        <v>INCISExcluído2024</v>
      </c>
      <c r="D1657" t="str">
        <f t="shared" si="104"/>
        <v>INCISExcluído2025</v>
      </c>
      <c r="E1657" t="str">
        <f t="shared" si="104"/>
        <v>INCISExcluído2026</v>
      </c>
      <c r="F1657" t="str">
        <f t="shared" si="104"/>
        <v>INCISExcluído2027</v>
      </c>
      <c r="G1657" t="s">
        <v>2006</v>
      </c>
      <c r="H1657" t="s">
        <v>1476</v>
      </c>
      <c r="I1657" s="38" t="str">
        <f>VLOOKUP(J1657,Planilha2!B:C,2,0)</f>
        <v>Excluído</v>
      </c>
      <c r="J1657" s="80" t="s">
        <v>1489</v>
      </c>
      <c r="K1657" s="80" t="s">
        <v>165</v>
      </c>
      <c r="L1657" s="80" t="s">
        <v>1490</v>
      </c>
      <c r="M1657" s="80" t="s">
        <v>139</v>
      </c>
      <c r="N1657" s="80" t="s">
        <v>1036</v>
      </c>
      <c r="O1657" s="86"/>
      <c r="P1657" s="69" t="s">
        <v>1070</v>
      </c>
      <c r="Q1657" s="75"/>
      <c r="R1657" s="75"/>
      <c r="S1657" s="75"/>
      <c r="T1657" s="75"/>
      <c r="U1657" s="75"/>
      <c r="V1657" s="75"/>
      <c r="W1657" s="75"/>
      <c r="X1657" s="71"/>
      <c r="Y1657" s="71"/>
      <c r="Z1657" s="71"/>
      <c r="AA1657" s="83" t="s">
        <v>382</v>
      </c>
      <c r="AB1657" s="71"/>
      <c r="AC1657" s="71"/>
      <c r="AD1657" s="71"/>
      <c r="AE1657" s="69" t="s">
        <v>1030</v>
      </c>
    </row>
    <row r="1658" spans="1:31" ht="45" hidden="1">
      <c r="A1658" t="str">
        <f t="shared" si="101"/>
        <v>INCISExcluído2022</v>
      </c>
      <c r="B1658" t="str">
        <f t="shared" si="102"/>
        <v>INCISExcluído2023</v>
      </c>
      <c r="C1658" t="str">
        <f t="shared" si="103"/>
        <v>INCISExcluído2024</v>
      </c>
      <c r="D1658" t="str">
        <f t="shared" si="104"/>
        <v>INCISExcluído2025</v>
      </c>
      <c r="E1658" t="str">
        <f t="shared" si="104"/>
        <v>INCISExcluído2026</v>
      </c>
      <c r="F1658" t="str">
        <f t="shared" si="104"/>
        <v>INCISExcluído2027</v>
      </c>
      <c r="G1658" t="s">
        <v>2006</v>
      </c>
      <c r="H1658" t="s">
        <v>1476</v>
      </c>
      <c r="I1658" s="38" t="str">
        <f>VLOOKUP(J1658,Planilha2!B:C,2,0)</f>
        <v>Excluído</v>
      </c>
      <c r="J1658" s="80" t="s">
        <v>1493</v>
      </c>
      <c r="K1658" s="80" t="s">
        <v>165</v>
      </c>
      <c r="L1658" s="80" t="s">
        <v>1494</v>
      </c>
      <c r="M1658" s="80" t="s">
        <v>139</v>
      </c>
      <c r="N1658" s="80" t="s">
        <v>1036</v>
      </c>
      <c r="O1658" s="86"/>
      <c r="P1658" s="69" t="s">
        <v>1070</v>
      </c>
      <c r="Q1658" s="75"/>
      <c r="R1658" s="75"/>
      <c r="S1658" s="75"/>
      <c r="T1658" s="75"/>
      <c r="U1658" s="75"/>
      <c r="V1658" s="75"/>
      <c r="W1658" s="75"/>
      <c r="X1658" s="71"/>
      <c r="Y1658" s="71"/>
      <c r="Z1658" s="71"/>
      <c r="AA1658" s="83" t="s">
        <v>382</v>
      </c>
      <c r="AB1658" s="71"/>
      <c r="AC1658" s="71"/>
      <c r="AD1658" s="71"/>
      <c r="AE1658" s="69" t="s">
        <v>1030</v>
      </c>
    </row>
    <row r="1659" spans="1:31" ht="45" hidden="1">
      <c r="A1659" t="str">
        <f t="shared" si="101"/>
        <v>INCISPP042022</v>
      </c>
      <c r="B1659" t="str">
        <f t="shared" si="102"/>
        <v>INCISPP042023</v>
      </c>
      <c r="C1659" t="str">
        <f t="shared" si="103"/>
        <v>INCISPP042024</v>
      </c>
      <c r="D1659" t="str">
        <f t="shared" si="104"/>
        <v>INCISPP042025</v>
      </c>
      <c r="E1659" t="str">
        <f t="shared" si="104"/>
        <v>INCISPP042026</v>
      </c>
      <c r="F1659" t="str">
        <f t="shared" si="104"/>
        <v>INCISPP042027</v>
      </c>
      <c r="G1659" t="s">
        <v>2006</v>
      </c>
      <c r="H1659" t="s">
        <v>1476</v>
      </c>
      <c r="I1659" s="38" t="str">
        <f>VLOOKUP(J1659,Planilha2!B:C,2,0)</f>
        <v>PP04</v>
      </c>
      <c r="J1659" s="80" t="s">
        <v>1495</v>
      </c>
      <c r="K1659" s="80" t="s">
        <v>165</v>
      </c>
      <c r="L1659" s="80" t="s">
        <v>1496</v>
      </c>
      <c r="M1659" s="80" t="s">
        <v>139</v>
      </c>
      <c r="N1659" s="80" t="s">
        <v>1036</v>
      </c>
      <c r="O1659" s="86"/>
      <c r="P1659" s="69" t="s">
        <v>44</v>
      </c>
      <c r="Q1659" s="75"/>
      <c r="R1659" s="75"/>
      <c r="S1659" s="75"/>
      <c r="T1659" s="75"/>
      <c r="U1659" s="75"/>
      <c r="V1659" s="75"/>
      <c r="W1659" s="75"/>
      <c r="X1659" s="71"/>
      <c r="Y1659" s="71"/>
      <c r="Z1659" s="71"/>
      <c r="AA1659" s="83" t="s">
        <v>382</v>
      </c>
      <c r="AB1659" s="71"/>
      <c r="AC1659" s="71"/>
      <c r="AD1659" s="71"/>
      <c r="AE1659" s="69" t="s">
        <v>1030</v>
      </c>
    </row>
    <row r="1660" spans="1:31" ht="45" hidden="1">
      <c r="A1660" t="str">
        <f t="shared" si="101"/>
        <v>INCIS?2022</v>
      </c>
      <c r="B1660" t="str">
        <f t="shared" si="102"/>
        <v>INCIS?2023</v>
      </c>
      <c r="C1660" t="str">
        <f t="shared" si="103"/>
        <v>INCIS?2024</v>
      </c>
      <c r="D1660" t="str">
        <f t="shared" si="104"/>
        <v>INCIS?2025</v>
      </c>
      <c r="E1660" t="str">
        <f t="shared" si="104"/>
        <v>INCIS?2026</v>
      </c>
      <c r="F1660" t="str">
        <f t="shared" si="104"/>
        <v>INCIS?2027</v>
      </c>
      <c r="G1660" t="s">
        <v>2006</v>
      </c>
      <c r="H1660" t="s">
        <v>1476</v>
      </c>
      <c r="I1660" s="38" t="str">
        <f>VLOOKUP(J1660,Planilha2!B:C,2,0)</f>
        <v>?</v>
      </c>
      <c r="J1660" s="80" t="s">
        <v>1497</v>
      </c>
      <c r="K1660" s="80" t="s">
        <v>165</v>
      </c>
      <c r="L1660" s="80" t="s">
        <v>1498</v>
      </c>
      <c r="M1660" s="80" t="s">
        <v>139</v>
      </c>
      <c r="N1660" s="80" t="s">
        <v>1036</v>
      </c>
      <c r="O1660" s="86"/>
      <c r="P1660" s="69"/>
      <c r="Q1660" s="75"/>
      <c r="R1660" s="75"/>
      <c r="S1660" s="75"/>
      <c r="T1660" s="75"/>
      <c r="U1660" s="75"/>
      <c r="V1660" s="75"/>
      <c r="W1660" s="75"/>
      <c r="X1660" s="71"/>
      <c r="Y1660" s="71"/>
      <c r="Z1660" s="71"/>
      <c r="AA1660" s="83"/>
      <c r="AB1660" s="71"/>
      <c r="AC1660" s="71"/>
      <c r="AD1660" s="71"/>
      <c r="AE1660" s="69" t="s">
        <v>1030</v>
      </c>
    </row>
    <row r="1661" spans="1:31" ht="45" hidden="1">
      <c r="A1661" t="str">
        <f t="shared" si="101"/>
        <v>INCISPP052022</v>
      </c>
      <c r="B1661" t="str">
        <f t="shared" si="102"/>
        <v>INCISPP052023</v>
      </c>
      <c r="C1661" t="str">
        <f t="shared" si="103"/>
        <v>INCISPP052024</v>
      </c>
      <c r="D1661" t="str">
        <f t="shared" si="104"/>
        <v>INCISPP052025</v>
      </c>
      <c r="E1661" t="str">
        <f t="shared" si="104"/>
        <v>INCISPP052026</v>
      </c>
      <c r="F1661" t="str">
        <f t="shared" si="104"/>
        <v>INCISPP052027</v>
      </c>
      <c r="G1661" t="s">
        <v>2006</v>
      </c>
      <c r="H1661" t="s">
        <v>1476</v>
      </c>
      <c r="I1661" s="38" t="str">
        <f>VLOOKUP(J1661,Planilha2!B:C,2,0)</f>
        <v>PP05</v>
      </c>
      <c r="J1661" s="80" t="s">
        <v>1047</v>
      </c>
      <c r="K1661" s="80" t="s">
        <v>165</v>
      </c>
      <c r="L1661" s="80" t="s">
        <v>1048</v>
      </c>
      <c r="M1661" s="80" t="s">
        <v>139</v>
      </c>
      <c r="N1661" s="80" t="s">
        <v>1036</v>
      </c>
      <c r="O1661" s="86"/>
      <c r="P1661" s="69"/>
      <c r="Q1661" s="75"/>
      <c r="R1661" s="75"/>
      <c r="S1661" s="75"/>
      <c r="T1661" s="75"/>
      <c r="U1661" s="75"/>
      <c r="V1661" s="75"/>
      <c r="W1661" s="75"/>
      <c r="X1661" s="71"/>
      <c r="Y1661" s="71"/>
      <c r="Z1661" s="71"/>
      <c r="AA1661" s="83"/>
      <c r="AB1661" s="71"/>
      <c r="AC1661" s="71"/>
      <c r="AD1661" s="71"/>
      <c r="AE1661" s="69" t="s">
        <v>1030</v>
      </c>
    </row>
    <row r="1662" spans="1:31" ht="45" hidden="1">
      <c r="A1662" t="str">
        <f t="shared" si="101"/>
        <v>INCISPP062022</v>
      </c>
      <c r="B1662" t="str">
        <f t="shared" si="102"/>
        <v>INCISPP062023</v>
      </c>
      <c r="C1662" t="str">
        <f t="shared" si="103"/>
        <v>INCISPP062024</v>
      </c>
      <c r="D1662" t="str">
        <f t="shared" si="104"/>
        <v>INCISPP062025</v>
      </c>
      <c r="E1662" t="str">
        <f t="shared" si="104"/>
        <v>INCISPP062026</v>
      </c>
      <c r="F1662" t="str">
        <f t="shared" si="104"/>
        <v>INCISPP062027</v>
      </c>
      <c r="G1662" t="s">
        <v>2006</v>
      </c>
      <c r="H1662" t="s">
        <v>1476</v>
      </c>
      <c r="I1662" s="38" t="str">
        <f>VLOOKUP(J1662,Planilha2!B:C,2,0)</f>
        <v>PP06</v>
      </c>
      <c r="J1662" s="80" t="s">
        <v>1050</v>
      </c>
      <c r="K1662" s="80" t="s">
        <v>165</v>
      </c>
      <c r="L1662" s="80" t="s">
        <v>1499</v>
      </c>
      <c r="M1662" s="80" t="s">
        <v>139</v>
      </c>
      <c r="N1662" s="80" t="s">
        <v>1036</v>
      </c>
      <c r="O1662" s="86"/>
      <c r="P1662" s="69"/>
      <c r="Q1662" s="75"/>
      <c r="R1662" s="75"/>
      <c r="S1662" s="75"/>
      <c r="T1662" s="75"/>
      <c r="U1662" s="75"/>
      <c r="V1662" s="75"/>
      <c r="W1662" s="75"/>
      <c r="X1662" s="71"/>
      <c r="Y1662" s="71"/>
      <c r="Z1662" s="71"/>
      <c r="AA1662" s="83"/>
      <c r="AB1662" s="71"/>
      <c r="AC1662" s="71"/>
      <c r="AD1662" s="71"/>
      <c r="AE1662" s="69" t="s">
        <v>1030</v>
      </c>
    </row>
    <row r="1663" spans="1:31" ht="45" hidden="1">
      <c r="A1663" t="str">
        <f t="shared" si="101"/>
        <v>INCISPP072022</v>
      </c>
      <c r="B1663" t="str">
        <f t="shared" si="102"/>
        <v>INCISPP072023</v>
      </c>
      <c r="C1663" t="str">
        <f t="shared" si="103"/>
        <v>INCISPP072024</v>
      </c>
      <c r="D1663" t="str">
        <f t="shared" si="104"/>
        <v>INCISPP072025</v>
      </c>
      <c r="E1663" t="str">
        <f t="shared" si="104"/>
        <v>INCISPP072026</v>
      </c>
      <c r="F1663" t="str">
        <f t="shared" si="104"/>
        <v>INCISPP072027</v>
      </c>
      <c r="G1663" t="s">
        <v>2006</v>
      </c>
      <c r="H1663" t="s">
        <v>1476</v>
      </c>
      <c r="I1663" s="38" t="str">
        <f>VLOOKUP(J1663,Planilha2!B:C,2,0)</f>
        <v>PP07</v>
      </c>
      <c r="J1663" s="80" t="s">
        <v>1054</v>
      </c>
      <c r="K1663" s="80" t="s">
        <v>165</v>
      </c>
      <c r="L1663" s="80" t="s">
        <v>1055</v>
      </c>
      <c r="M1663" s="80" t="s">
        <v>139</v>
      </c>
      <c r="N1663" s="80" t="s">
        <v>1036</v>
      </c>
      <c r="O1663" s="86"/>
      <c r="P1663" s="69"/>
      <c r="Q1663" s="75"/>
      <c r="R1663" s="75"/>
      <c r="S1663" s="75"/>
      <c r="T1663" s="75"/>
      <c r="U1663" s="75"/>
      <c r="V1663" s="75"/>
      <c r="W1663" s="75"/>
      <c r="X1663" s="71"/>
      <c r="Y1663" s="71"/>
      <c r="Z1663" s="71"/>
      <c r="AA1663" s="83"/>
      <c r="AB1663" s="71"/>
      <c r="AC1663" s="71"/>
      <c r="AD1663" s="71"/>
      <c r="AE1663" s="69" t="s">
        <v>1030</v>
      </c>
    </row>
    <row r="1664" spans="1:31" ht="108.75" hidden="1">
      <c r="A1664" t="str">
        <f t="shared" si="101"/>
        <v>INCISPP082022</v>
      </c>
      <c r="B1664" t="str">
        <f t="shared" si="102"/>
        <v>INCISPP082023</v>
      </c>
      <c r="C1664" t="str">
        <f t="shared" si="103"/>
        <v>INCISPP082024</v>
      </c>
      <c r="D1664" t="str">
        <f t="shared" si="104"/>
        <v>INCISPP082025</v>
      </c>
      <c r="E1664" t="str">
        <f t="shared" si="104"/>
        <v>INCISPP082026</v>
      </c>
      <c r="F1664" t="str">
        <f t="shared" si="104"/>
        <v>INCISPP082027</v>
      </c>
      <c r="G1664" t="s">
        <v>2006</v>
      </c>
      <c r="H1664" t="s">
        <v>1476</v>
      </c>
      <c r="I1664" s="38" t="s">
        <v>112</v>
      </c>
      <c r="J1664" s="80" t="s">
        <v>1632</v>
      </c>
      <c r="K1664" s="80" t="s">
        <v>165</v>
      </c>
      <c r="L1664" s="80" t="s">
        <v>1058</v>
      </c>
      <c r="M1664" s="80" t="s">
        <v>381</v>
      </c>
      <c r="N1664" s="80" t="s">
        <v>1501</v>
      </c>
      <c r="O1664" s="86" t="s">
        <v>1502</v>
      </c>
      <c r="P1664" s="69" t="s">
        <v>44</v>
      </c>
      <c r="Q1664" s="75">
        <v>90</v>
      </c>
      <c r="R1664" s="75">
        <v>100</v>
      </c>
      <c r="S1664" s="75">
        <v>100</v>
      </c>
      <c r="T1664" s="75">
        <v>100</v>
      </c>
      <c r="U1664" s="75">
        <v>100</v>
      </c>
      <c r="V1664" s="75">
        <v>100</v>
      </c>
      <c r="W1664" s="75">
        <v>100</v>
      </c>
      <c r="X1664" s="71" t="s">
        <v>142</v>
      </c>
      <c r="Y1664" s="71" t="s">
        <v>172</v>
      </c>
      <c r="Z1664" s="71" t="s">
        <v>1441</v>
      </c>
      <c r="AA1664" s="83" t="s">
        <v>382</v>
      </c>
      <c r="AB1664" s="71"/>
      <c r="AC1664" s="71"/>
      <c r="AD1664" s="71" t="s">
        <v>2009</v>
      </c>
      <c r="AE1664" s="69" t="s">
        <v>1030</v>
      </c>
    </row>
    <row r="1665" spans="1:31" ht="81" hidden="1">
      <c r="A1665" t="str">
        <f t="shared" si="101"/>
        <v>INCISPP092022</v>
      </c>
      <c r="B1665" t="str">
        <f t="shared" si="102"/>
        <v>INCISPP092023</v>
      </c>
      <c r="C1665" t="str">
        <f t="shared" si="103"/>
        <v>INCISPP092024</v>
      </c>
      <c r="D1665" t="str">
        <f t="shared" si="104"/>
        <v>INCISPP092025</v>
      </c>
      <c r="E1665" t="str">
        <f t="shared" si="104"/>
        <v>INCISPP092026</v>
      </c>
      <c r="F1665" t="str">
        <f t="shared" si="104"/>
        <v>INCISPP092027</v>
      </c>
      <c r="G1665" t="s">
        <v>2006</v>
      </c>
      <c r="H1665" t="s">
        <v>1476</v>
      </c>
      <c r="I1665" s="38" t="s">
        <v>113</v>
      </c>
      <c r="J1665" s="80" t="s">
        <v>1633</v>
      </c>
      <c r="K1665" s="80" t="s">
        <v>145</v>
      </c>
      <c r="L1665" s="80" t="s">
        <v>1634</v>
      </c>
      <c r="M1665" s="80" t="s">
        <v>164</v>
      </c>
      <c r="N1665" s="80" t="s">
        <v>1501</v>
      </c>
      <c r="O1665" s="86" t="s">
        <v>1635</v>
      </c>
      <c r="P1665" s="69" t="s">
        <v>44</v>
      </c>
      <c r="Q1665" s="75">
        <v>37</v>
      </c>
      <c r="R1665" s="75">
        <v>40</v>
      </c>
      <c r="S1665" s="75">
        <v>45</v>
      </c>
      <c r="T1665" s="75">
        <v>50</v>
      </c>
      <c r="U1665" s="75">
        <v>55</v>
      </c>
      <c r="V1665" s="75">
        <v>60</v>
      </c>
      <c r="W1665" s="75">
        <v>65</v>
      </c>
      <c r="X1665" s="71" t="s">
        <v>142</v>
      </c>
      <c r="Y1665" s="71" t="s">
        <v>172</v>
      </c>
      <c r="Z1665" s="71"/>
      <c r="AA1665" s="83" t="s">
        <v>382</v>
      </c>
      <c r="AB1665" s="71"/>
      <c r="AC1665" s="71"/>
      <c r="AD1665" s="71" t="s">
        <v>2009</v>
      </c>
      <c r="AE1665" s="69" t="s">
        <v>1030</v>
      </c>
    </row>
    <row r="1666" spans="1:31" ht="45" hidden="1">
      <c r="A1666" t="str">
        <f t="shared" si="101"/>
        <v>INCISPP102022</v>
      </c>
      <c r="B1666" t="str">
        <f t="shared" si="102"/>
        <v>INCISPP102023</v>
      </c>
      <c r="C1666" t="str">
        <f t="shared" si="103"/>
        <v>INCISPP102024</v>
      </c>
      <c r="D1666" t="str">
        <f t="shared" si="104"/>
        <v>INCISPP102025</v>
      </c>
      <c r="E1666" t="str">
        <f t="shared" si="104"/>
        <v>INCISPP102026</v>
      </c>
      <c r="F1666" t="str">
        <f t="shared" si="104"/>
        <v>INCISPP102027</v>
      </c>
      <c r="G1666" t="s">
        <v>2006</v>
      </c>
      <c r="H1666" t="s">
        <v>1476</v>
      </c>
      <c r="I1666" s="38" t="str">
        <f>VLOOKUP(J1666,Planilha2!B:C,2,0)</f>
        <v>PP10</v>
      </c>
      <c r="J1666" s="80" t="s">
        <v>1063</v>
      </c>
      <c r="K1666" s="80" t="s">
        <v>145</v>
      </c>
      <c r="L1666" s="80" t="s">
        <v>1508</v>
      </c>
      <c r="M1666" s="80" t="s">
        <v>164</v>
      </c>
      <c r="N1666" s="80" t="s">
        <v>1501</v>
      </c>
      <c r="O1666" s="86" t="s">
        <v>1509</v>
      </c>
      <c r="P1666" s="69" t="s">
        <v>749</v>
      </c>
      <c r="Q1666" s="75">
        <v>0</v>
      </c>
      <c r="R1666" s="75">
        <v>3</v>
      </c>
      <c r="S1666" s="75">
        <v>5</v>
      </c>
      <c r="T1666" s="75">
        <v>10</v>
      </c>
      <c r="U1666" s="75">
        <v>15</v>
      </c>
      <c r="V1666" s="75">
        <v>20</v>
      </c>
      <c r="W1666" s="75">
        <v>25</v>
      </c>
      <c r="X1666" s="71" t="s">
        <v>142</v>
      </c>
      <c r="Y1666" s="71" t="s">
        <v>172</v>
      </c>
      <c r="Z1666" s="71"/>
      <c r="AA1666" s="83" t="s">
        <v>382</v>
      </c>
      <c r="AB1666" s="71"/>
      <c r="AC1666" s="71"/>
      <c r="AD1666" s="71" t="s">
        <v>2009</v>
      </c>
      <c r="AE1666" s="69" t="s">
        <v>1030</v>
      </c>
    </row>
    <row r="1667" spans="1:31" ht="45" hidden="1">
      <c r="A1667" t="str">
        <f t="shared" si="101"/>
        <v>INCISExcluído2022</v>
      </c>
      <c r="B1667" t="str">
        <f t="shared" si="102"/>
        <v>INCISExcluído2023</v>
      </c>
      <c r="C1667" t="str">
        <f t="shared" si="103"/>
        <v>INCISExcluído2024</v>
      </c>
      <c r="D1667" t="str">
        <f t="shared" si="104"/>
        <v>INCISExcluído2025</v>
      </c>
      <c r="E1667" t="str">
        <f t="shared" si="104"/>
        <v>INCISExcluído2026</v>
      </c>
      <c r="F1667" t="str">
        <f t="shared" si="104"/>
        <v>INCISExcluído2027</v>
      </c>
      <c r="G1667" t="s">
        <v>2006</v>
      </c>
      <c r="H1667" t="s">
        <v>1476</v>
      </c>
      <c r="I1667" s="38" t="str">
        <f>VLOOKUP(J1667,Planilha2!B:C,2,0)</f>
        <v>Excluído</v>
      </c>
      <c r="J1667" s="80" t="s">
        <v>1511</v>
      </c>
      <c r="K1667" s="80" t="s">
        <v>165</v>
      </c>
      <c r="L1667" s="80" t="s">
        <v>1512</v>
      </c>
      <c r="M1667" s="80" t="s">
        <v>164</v>
      </c>
      <c r="N1667" s="80" t="s">
        <v>1501</v>
      </c>
      <c r="O1667" s="71" t="s">
        <v>1638</v>
      </c>
      <c r="P1667" s="69" t="s">
        <v>44</v>
      </c>
      <c r="Q1667" s="71">
        <v>60</v>
      </c>
      <c r="R1667" s="71">
        <v>60</v>
      </c>
      <c r="S1667" s="71">
        <v>65</v>
      </c>
      <c r="T1667" s="71">
        <v>65</v>
      </c>
      <c r="U1667" s="71">
        <v>70</v>
      </c>
      <c r="V1667" s="71">
        <v>70</v>
      </c>
      <c r="W1667" s="71">
        <v>75</v>
      </c>
      <c r="X1667" s="71" t="s">
        <v>142</v>
      </c>
      <c r="Y1667" s="71" t="s">
        <v>172</v>
      </c>
      <c r="Z1667" s="71" t="s">
        <v>1441</v>
      </c>
      <c r="AA1667" s="83" t="s">
        <v>382</v>
      </c>
      <c r="AB1667" s="71"/>
      <c r="AC1667" s="71"/>
      <c r="AD1667" s="71" t="s">
        <v>2009</v>
      </c>
      <c r="AE1667" s="69" t="s">
        <v>1030</v>
      </c>
    </row>
    <row r="1668" spans="1:31" ht="45" hidden="1">
      <c r="A1668" t="str">
        <f t="shared" ref="A1668:A1731" si="105">$G1668&amp;$I1668&amp;R$1</f>
        <v>INCISExcluído2022</v>
      </c>
      <c r="B1668" t="str">
        <f t="shared" ref="B1668:B1731" si="106">$G1668&amp;$I1668&amp;S$1</f>
        <v>INCISExcluído2023</v>
      </c>
      <c r="C1668" t="str">
        <f t="shared" ref="C1668:C1731" si="107">$G1668&amp;$I1668&amp;T$1</f>
        <v>INCISExcluído2024</v>
      </c>
      <c r="D1668" t="str">
        <f t="shared" ref="D1668:F1731" si="108">$G1668&amp;$I1668&amp;U$1</f>
        <v>INCISExcluído2025</v>
      </c>
      <c r="E1668" t="str">
        <f t="shared" si="108"/>
        <v>INCISExcluído2026</v>
      </c>
      <c r="F1668" t="str">
        <f t="shared" si="108"/>
        <v>INCISExcluído2027</v>
      </c>
      <c r="G1668" t="s">
        <v>2006</v>
      </c>
      <c r="H1668" t="s">
        <v>1476</v>
      </c>
      <c r="I1668" s="38" t="str">
        <f>VLOOKUP(J1668,Planilha2!B:C,2,0)</f>
        <v>Excluído</v>
      </c>
      <c r="J1668" s="80" t="s">
        <v>1067</v>
      </c>
      <c r="K1668" s="80" t="s">
        <v>145</v>
      </c>
      <c r="L1668" s="80" t="s">
        <v>1068</v>
      </c>
      <c r="M1668" s="80" t="s">
        <v>164</v>
      </c>
      <c r="N1668" s="80" t="s">
        <v>1501</v>
      </c>
      <c r="O1668" s="71" t="s">
        <v>1513</v>
      </c>
      <c r="P1668" s="69" t="s">
        <v>1070</v>
      </c>
      <c r="Q1668" s="71">
        <v>51</v>
      </c>
      <c r="R1668" s="71">
        <v>52</v>
      </c>
      <c r="S1668" s="71">
        <v>55</v>
      </c>
      <c r="T1668" s="71">
        <v>56</v>
      </c>
      <c r="U1668" s="71">
        <v>57</v>
      </c>
      <c r="V1668" s="71">
        <v>58</v>
      </c>
      <c r="W1668" s="71">
        <v>60</v>
      </c>
      <c r="X1668" s="71" t="s">
        <v>142</v>
      </c>
      <c r="Y1668" s="71" t="s">
        <v>172</v>
      </c>
      <c r="Z1668" s="71" t="s">
        <v>1441</v>
      </c>
      <c r="AA1668" s="83" t="s">
        <v>382</v>
      </c>
      <c r="AB1668" s="71"/>
      <c r="AC1668" s="71"/>
      <c r="AD1668" s="71" t="s">
        <v>2009</v>
      </c>
      <c r="AE1668" s="69" t="s">
        <v>1030</v>
      </c>
    </row>
    <row r="1669" spans="1:31" ht="45" hidden="1">
      <c r="A1669" t="str">
        <f t="shared" si="105"/>
        <v>INCISExcluído2022</v>
      </c>
      <c r="B1669" t="str">
        <f t="shared" si="106"/>
        <v>INCISExcluído2023</v>
      </c>
      <c r="C1669" t="str">
        <f t="shared" si="107"/>
        <v>INCISExcluído2024</v>
      </c>
      <c r="D1669" t="str">
        <f t="shared" si="108"/>
        <v>INCISExcluído2025</v>
      </c>
      <c r="E1669" t="str">
        <f t="shared" si="108"/>
        <v>INCISExcluído2026</v>
      </c>
      <c r="F1669" t="str">
        <f t="shared" si="108"/>
        <v>INCISExcluído2027</v>
      </c>
      <c r="G1669" t="s">
        <v>2006</v>
      </c>
      <c r="H1669" t="s">
        <v>1476</v>
      </c>
      <c r="I1669" s="38" t="str">
        <f>VLOOKUP(J1669,Planilha2!B:C,2,0)</f>
        <v>Excluído</v>
      </c>
      <c r="J1669" s="80" t="s">
        <v>1075</v>
      </c>
      <c r="K1669" s="80" t="s">
        <v>145</v>
      </c>
      <c r="L1669" s="80" t="s">
        <v>1076</v>
      </c>
      <c r="M1669" s="80" t="s">
        <v>164</v>
      </c>
      <c r="N1669" s="80" t="s">
        <v>1501</v>
      </c>
      <c r="O1669" s="71" t="s">
        <v>1586</v>
      </c>
      <c r="P1669" s="69" t="s">
        <v>1070</v>
      </c>
      <c r="Q1669" s="71">
        <v>8</v>
      </c>
      <c r="R1669" s="71">
        <v>9</v>
      </c>
      <c r="S1669" s="71">
        <v>10</v>
      </c>
      <c r="T1669" s="71">
        <v>11</v>
      </c>
      <c r="U1669" s="71">
        <v>12</v>
      </c>
      <c r="V1669" s="71">
        <v>13</v>
      </c>
      <c r="W1669" s="71">
        <v>14</v>
      </c>
      <c r="X1669" s="71" t="s">
        <v>142</v>
      </c>
      <c r="Y1669" s="71" t="s">
        <v>172</v>
      </c>
      <c r="Z1669" s="71"/>
      <c r="AA1669" s="83" t="s">
        <v>382</v>
      </c>
      <c r="AB1669" s="71"/>
      <c r="AC1669" s="71"/>
      <c r="AD1669" s="71" t="s">
        <v>2009</v>
      </c>
      <c r="AE1669" s="69" t="s">
        <v>1030</v>
      </c>
    </row>
    <row r="1670" spans="1:31" ht="45" hidden="1">
      <c r="A1670" t="str">
        <f t="shared" si="105"/>
        <v>INCISExcluído2022</v>
      </c>
      <c r="B1670" t="str">
        <f t="shared" si="106"/>
        <v>INCISExcluído2023</v>
      </c>
      <c r="C1670" t="str">
        <f t="shared" si="107"/>
        <v>INCISExcluído2024</v>
      </c>
      <c r="D1670" t="str">
        <f t="shared" si="108"/>
        <v>INCISExcluído2025</v>
      </c>
      <c r="E1670" t="str">
        <f t="shared" si="108"/>
        <v>INCISExcluído2026</v>
      </c>
      <c r="F1670" t="str">
        <f t="shared" si="108"/>
        <v>INCISExcluído2027</v>
      </c>
      <c r="G1670" t="s">
        <v>2006</v>
      </c>
      <c r="H1670" t="s">
        <v>1476</v>
      </c>
      <c r="I1670" s="38" t="str">
        <f>VLOOKUP(J1670,Planilha2!B:C,2,0)</f>
        <v>Excluído</v>
      </c>
      <c r="J1670" s="80" t="s">
        <v>1079</v>
      </c>
      <c r="K1670" s="80" t="s">
        <v>145</v>
      </c>
      <c r="L1670" s="80" t="s">
        <v>1080</v>
      </c>
      <c r="M1670" s="80" t="s">
        <v>164</v>
      </c>
      <c r="N1670" s="80" t="s">
        <v>1501</v>
      </c>
      <c r="O1670" s="71" t="s">
        <v>1515</v>
      </c>
      <c r="P1670" s="69" t="s">
        <v>1082</v>
      </c>
      <c r="Q1670" s="71">
        <v>1</v>
      </c>
      <c r="R1670" s="71">
        <v>1</v>
      </c>
      <c r="S1670" s="71">
        <v>1</v>
      </c>
      <c r="T1670" s="71">
        <v>1</v>
      </c>
      <c r="U1670" s="71">
        <v>1</v>
      </c>
      <c r="V1670" s="71">
        <v>1</v>
      </c>
      <c r="W1670" s="71">
        <v>1</v>
      </c>
      <c r="X1670" s="71" t="s">
        <v>142</v>
      </c>
      <c r="Y1670" s="71" t="s">
        <v>172</v>
      </c>
      <c r="Z1670" s="71"/>
      <c r="AA1670" s="83" t="s">
        <v>382</v>
      </c>
      <c r="AB1670" s="71"/>
      <c r="AC1670" s="71"/>
      <c r="AD1670" s="71" t="s">
        <v>2006</v>
      </c>
      <c r="AE1670" s="69" t="s">
        <v>1030</v>
      </c>
    </row>
    <row r="1671" spans="1:31" ht="45" hidden="1">
      <c r="A1671" t="str">
        <f t="shared" si="105"/>
        <v>INCISExcluído2022</v>
      </c>
      <c r="B1671" t="str">
        <f t="shared" si="106"/>
        <v>INCISExcluído2023</v>
      </c>
      <c r="C1671" t="str">
        <f t="shared" si="107"/>
        <v>INCISExcluído2024</v>
      </c>
      <c r="D1671" t="str">
        <f t="shared" si="108"/>
        <v>INCISExcluído2025</v>
      </c>
      <c r="E1671" t="str">
        <f t="shared" si="108"/>
        <v>INCISExcluído2026</v>
      </c>
      <c r="F1671" t="str">
        <f t="shared" si="108"/>
        <v>INCISExcluído2027</v>
      </c>
      <c r="G1671" t="s">
        <v>2006</v>
      </c>
      <c r="H1671" t="s">
        <v>1476</v>
      </c>
      <c r="I1671" s="38" t="str">
        <f>VLOOKUP(J1671,Planilha2!B:C,2,0)</f>
        <v>Excluído</v>
      </c>
      <c r="J1671" s="80" t="s">
        <v>1085</v>
      </c>
      <c r="K1671" s="80" t="s">
        <v>145</v>
      </c>
      <c r="L1671" s="80" t="s">
        <v>1086</v>
      </c>
      <c r="M1671" s="80" t="s">
        <v>139</v>
      </c>
      <c r="N1671" s="80" t="s">
        <v>1501</v>
      </c>
      <c r="O1671" s="71" t="s">
        <v>1516</v>
      </c>
      <c r="P1671" s="69" t="s">
        <v>1070</v>
      </c>
      <c r="Q1671" s="71">
        <v>7</v>
      </c>
      <c r="R1671" s="71">
        <v>8</v>
      </c>
      <c r="S1671" s="153">
        <v>9</v>
      </c>
      <c r="T1671" s="71">
        <v>10</v>
      </c>
      <c r="U1671" s="71">
        <v>11</v>
      </c>
      <c r="V1671" s="71">
        <v>12</v>
      </c>
      <c r="W1671" s="71">
        <v>13</v>
      </c>
      <c r="X1671" s="71" t="s">
        <v>142</v>
      </c>
      <c r="Y1671" s="71" t="s">
        <v>172</v>
      </c>
      <c r="Z1671" s="71"/>
      <c r="AA1671" s="83" t="s">
        <v>382</v>
      </c>
      <c r="AB1671" s="71"/>
      <c r="AC1671" s="71"/>
      <c r="AD1671" s="71" t="s">
        <v>2006</v>
      </c>
      <c r="AE1671" s="69" t="s">
        <v>1030</v>
      </c>
    </row>
    <row r="1672" spans="1:31" ht="45" hidden="1">
      <c r="A1672" t="str">
        <f t="shared" si="105"/>
        <v>INCISExcluído2022</v>
      </c>
      <c r="B1672" t="str">
        <f t="shared" si="106"/>
        <v>INCISExcluído2023</v>
      </c>
      <c r="C1672" t="str">
        <f t="shared" si="107"/>
        <v>INCISExcluído2024</v>
      </c>
      <c r="D1672" t="str">
        <f t="shared" si="108"/>
        <v>INCISExcluído2025</v>
      </c>
      <c r="E1672" t="str">
        <f t="shared" si="108"/>
        <v>INCISExcluído2026</v>
      </c>
      <c r="F1672" t="str">
        <f t="shared" si="108"/>
        <v>INCISExcluído2027</v>
      </c>
      <c r="G1672" t="s">
        <v>2006</v>
      </c>
      <c r="H1672" t="s">
        <v>1476</v>
      </c>
      <c r="I1672" s="38" t="str">
        <f>VLOOKUP(J1672,Planilha2!B:C,2,0)</f>
        <v>Excluído</v>
      </c>
      <c r="J1672" s="80" t="s">
        <v>1090</v>
      </c>
      <c r="K1672" s="80" t="s">
        <v>145</v>
      </c>
      <c r="L1672" s="80" t="s">
        <v>1091</v>
      </c>
      <c r="M1672" s="80" t="s">
        <v>139</v>
      </c>
      <c r="N1672" s="80" t="s">
        <v>1501</v>
      </c>
      <c r="O1672" s="71" t="s">
        <v>1517</v>
      </c>
      <c r="P1672" s="69" t="s">
        <v>1070</v>
      </c>
      <c r="Q1672" s="71">
        <v>4</v>
      </c>
      <c r="R1672" s="71">
        <v>5</v>
      </c>
      <c r="S1672" s="71">
        <v>6</v>
      </c>
      <c r="T1672" s="71">
        <v>7</v>
      </c>
      <c r="U1672" s="71">
        <v>8</v>
      </c>
      <c r="V1672" s="71">
        <v>9</v>
      </c>
      <c r="W1672" s="71">
        <v>10</v>
      </c>
      <c r="X1672" s="71" t="s">
        <v>142</v>
      </c>
      <c r="Y1672" s="71" t="s">
        <v>172</v>
      </c>
      <c r="Z1672" s="71"/>
      <c r="AA1672" s="83" t="s">
        <v>382</v>
      </c>
      <c r="AB1672" s="71"/>
      <c r="AC1672" s="71"/>
      <c r="AD1672" s="71" t="s">
        <v>2006</v>
      </c>
      <c r="AE1672" s="69" t="s">
        <v>1030</v>
      </c>
    </row>
    <row r="1673" spans="1:31" ht="45" hidden="1">
      <c r="A1673" t="str">
        <f t="shared" si="105"/>
        <v>INCISExcluído2022</v>
      </c>
      <c r="B1673" t="str">
        <f t="shared" si="106"/>
        <v>INCISExcluído2023</v>
      </c>
      <c r="C1673" t="str">
        <f t="shared" si="107"/>
        <v>INCISExcluído2024</v>
      </c>
      <c r="D1673" t="str">
        <f t="shared" si="108"/>
        <v>INCISExcluído2025</v>
      </c>
      <c r="E1673" t="str">
        <f t="shared" si="108"/>
        <v>INCISExcluído2026</v>
      </c>
      <c r="F1673" t="str">
        <f t="shared" si="108"/>
        <v>INCISExcluído2027</v>
      </c>
      <c r="G1673" t="s">
        <v>2006</v>
      </c>
      <c r="H1673" t="s">
        <v>1476</v>
      </c>
      <c r="I1673" s="38" t="str">
        <f>VLOOKUP(J1673,Planilha2!B:C,2,0)</f>
        <v>Excluído</v>
      </c>
      <c r="J1673" s="80" t="s">
        <v>1095</v>
      </c>
      <c r="K1673" s="80" t="s">
        <v>145</v>
      </c>
      <c r="L1673" s="80" t="s">
        <v>1096</v>
      </c>
      <c r="M1673" s="80" t="s">
        <v>139</v>
      </c>
      <c r="N1673" s="80" t="s">
        <v>1501</v>
      </c>
      <c r="O1673" s="71" t="s">
        <v>1518</v>
      </c>
      <c r="P1673" s="69" t="s">
        <v>1070</v>
      </c>
      <c r="Q1673" s="71">
        <v>7</v>
      </c>
      <c r="R1673" s="71">
        <v>8</v>
      </c>
      <c r="S1673" s="71">
        <v>9</v>
      </c>
      <c r="T1673" s="71">
        <v>10</v>
      </c>
      <c r="U1673" s="71">
        <v>11</v>
      </c>
      <c r="V1673" s="71">
        <v>12</v>
      </c>
      <c r="W1673" s="71">
        <v>13</v>
      </c>
      <c r="X1673" s="71" t="s">
        <v>142</v>
      </c>
      <c r="Y1673" s="71" t="s">
        <v>172</v>
      </c>
      <c r="Z1673" s="71"/>
      <c r="AA1673" s="83" t="s">
        <v>382</v>
      </c>
      <c r="AB1673" s="71"/>
      <c r="AC1673" s="71"/>
      <c r="AD1673" s="71" t="s">
        <v>2006</v>
      </c>
      <c r="AE1673" s="69" t="s">
        <v>1030</v>
      </c>
    </row>
    <row r="1674" spans="1:31" ht="45" hidden="1">
      <c r="A1674" t="str">
        <f t="shared" si="105"/>
        <v>INCISEC092022</v>
      </c>
      <c r="B1674" t="str">
        <f t="shared" si="106"/>
        <v>INCISEC092023</v>
      </c>
      <c r="C1674" t="str">
        <f t="shared" si="107"/>
        <v>INCISEC092024</v>
      </c>
      <c r="D1674" t="str">
        <f t="shared" si="108"/>
        <v>INCISEC092025</v>
      </c>
      <c r="E1674" t="str">
        <f t="shared" si="108"/>
        <v>INCISEC092026</v>
      </c>
      <c r="F1674" t="str">
        <f t="shared" si="108"/>
        <v>INCISEC092027</v>
      </c>
      <c r="G1674" t="s">
        <v>2006</v>
      </c>
      <c r="H1674" t="s">
        <v>1519</v>
      </c>
      <c r="I1674" s="38" t="str">
        <f>VLOOKUP(J1674,Planilha2!B:C,2,0)</f>
        <v>EC09</v>
      </c>
      <c r="J1674" s="87" t="s">
        <v>1648</v>
      </c>
      <c r="K1674" s="88" t="s">
        <v>165</v>
      </c>
      <c r="L1674" s="87" t="s">
        <v>419</v>
      </c>
      <c r="M1674" s="87" t="s">
        <v>381</v>
      </c>
      <c r="N1674" s="87" t="s">
        <v>385</v>
      </c>
      <c r="O1674" s="71" t="s">
        <v>1521</v>
      </c>
      <c r="P1674" s="69" t="s">
        <v>44</v>
      </c>
      <c r="Q1674" s="71">
        <v>88</v>
      </c>
      <c r="R1674" s="71">
        <v>90</v>
      </c>
      <c r="S1674" s="71">
        <v>92</v>
      </c>
      <c r="T1674" s="71">
        <v>95</v>
      </c>
      <c r="U1674" s="71">
        <v>97</v>
      </c>
      <c r="V1674" s="71">
        <v>97</v>
      </c>
      <c r="W1674" s="71">
        <v>100</v>
      </c>
      <c r="X1674" s="71" t="s">
        <v>142</v>
      </c>
      <c r="Y1674" s="71" t="s">
        <v>172</v>
      </c>
      <c r="Z1674" s="71"/>
      <c r="AA1674" s="83" t="s">
        <v>1523</v>
      </c>
      <c r="AB1674" s="71"/>
      <c r="AC1674" s="71"/>
      <c r="AD1674" s="71" t="s">
        <v>2010</v>
      </c>
      <c r="AE1674" s="69" t="s">
        <v>377</v>
      </c>
    </row>
    <row r="1675" spans="1:31" ht="45" hidden="1">
      <c r="A1675" t="str">
        <f t="shared" si="105"/>
        <v>INCISEC102022</v>
      </c>
      <c r="B1675" t="str">
        <f t="shared" si="106"/>
        <v>INCISEC102023</v>
      </c>
      <c r="C1675" t="str">
        <f t="shared" si="107"/>
        <v>INCISEC102024</v>
      </c>
      <c r="D1675" t="str">
        <f t="shared" si="108"/>
        <v>INCISEC102025</v>
      </c>
      <c r="E1675" t="str">
        <f t="shared" si="108"/>
        <v>INCISEC102026</v>
      </c>
      <c r="F1675" t="str">
        <f t="shared" si="108"/>
        <v>INCISEC102027</v>
      </c>
      <c r="G1675" t="s">
        <v>2006</v>
      </c>
      <c r="H1675" t="s">
        <v>1519</v>
      </c>
      <c r="I1675" s="38" t="str">
        <f>VLOOKUP(J1675,Planilha2!B:C,2,0)</f>
        <v>EC10</v>
      </c>
      <c r="J1675" s="87" t="s">
        <v>1649</v>
      </c>
      <c r="K1675" s="88" t="s">
        <v>165</v>
      </c>
      <c r="L1675" s="87" t="s">
        <v>422</v>
      </c>
      <c r="M1675" s="87" t="s">
        <v>381</v>
      </c>
      <c r="N1675" s="87" t="s">
        <v>385</v>
      </c>
      <c r="O1675" s="71" t="s">
        <v>1526</v>
      </c>
      <c r="P1675" s="69" t="s">
        <v>44</v>
      </c>
      <c r="Q1675" s="71">
        <v>50</v>
      </c>
      <c r="R1675" s="71">
        <v>55</v>
      </c>
      <c r="S1675" s="71">
        <v>60</v>
      </c>
      <c r="T1675" s="71">
        <v>65</v>
      </c>
      <c r="U1675" s="71">
        <v>70</v>
      </c>
      <c r="V1675" s="71">
        <v>80</v>
      </c>
      <c r="W1675" s="71">
        <v>90</v>
      </c>
      <c r="X1675" s="71" t="s">
        <v>142</v>
      </c>
      <c r="Y1675" s="71" t="s">
        <v>172</v>
      </c>
      <c r="Z1675" s="71"/>
      <c r="AA1675" s="83" t="s">
        <v>1523</v>
      </c>
      <c r="AB1675" s="71"/>
      <c r="AC1675" s="71"/>
      <c r="AD1675" s="71" t="s">
        <v>2010</v>
      </c>
      <c r="AE1675" s="69" t="s">
        <v>377</v>
      </c>
    </row>
    <row r="1676" spans="1:31" ht="45" hidden="1">
      <c r="A1676" t="str">
        <f t="shared" si="105"/>
        <v>INCISEC082022</v>
      </c>
      <c r="B1676" t="str">
        <f t="shared" si="106"/>
        <v>INCISEC082023</v>
      </c>
      <c r="C1676" t="str">
        <f t="shared" si="107"/>
        <v>INCISEC082024</v>
      </c>
      <c r="D1676" t="str">
        <f t="shared" si="108"/>
        <v>INCISEC082025</v>
      </c>
      <c r="E1676" t="str">
        <f t="shared" si="108"/>
        <v>INCISEC082026</v>
      </c>
      <c r="F1676" t="str">
        <f t="shared" si="108"/>
        <v>INCISEC082027</v>
      </c>
      <c r="G1676" t="s">
        <v>2006</v>
      </c>
      <c r="H1676" t="s">
        <v>1519</v>
      </c>
      <c r="I1676" s="38" t="str">
        <f>VLOOKUP(J1676,Planilha2!B:C,2,0)</f>
        <v>EC08</v>
      </c>
      <c r="J1676" s="87" t="s">
        <v>415</v>
      </c>
      <c r="K1676" s="88" t="s">
        <v>145</v>
      </c>
      <c r="L1676" s="89" t="s">
        <v>1528</v>
      </c>
      <c r="M1676" s="87" t="s">
        <v>381</v>
      </c>
      <c r="N1676" s="87" t="s">
        <v>1529</v>
      </c>
      <c r="O1676" s="71" t="s">
        <v>1588</v>
      </c>
      <c r="P1676" s="69" t="s">
        <v>44</v>
      </c>
      <c r="Q1676" s="71">
        <v>100</v>
      </c>
      <c r="R1676" s="71">
        <v>100</v>
      </c>
      <c r="S1676" s="71">
        <v>100</v>
      </c>
      <c r="T1676" s="71">
        <v>100</v>
      </c>
      <c r="U1676" s="71">
        <v>100</v>
      </c>
      <c r="V1676" s="71">
        <v>100</v>
      </c>
      <c r="W1676" s="71">
        <v>100</v>
      </c>
      <c r="X1676" s="71" t="s">
        <v>171</v>
      </c>
      <c r="Y1676" s="71" t="s">
        <v>172</v>
      </c>
      <c r="Z1676" s="71"/>
      <c r="AA1676" s="83" t="s">
        <v>1523</v>
      </c>
      <c r="AB1676" s="71"/>
      <c r="AC1676" s="71"/>
      <c r="AD1676" s="71" t="s">
        <v>2010</v>
      </c>
      <c r="AE1676" s="69" t="s">
        <v>377</v>
      </c>
    </row>
    <row r="1677" spans="1:31" ht="45" hidden="1">
      <c r="A1677" t="str">
        <f t="shared" si="105"/>
        <v>INCISEC282022</v>
      </c>
      <c r="B1677" t="str">
        <f t="shared" si="106"/>
        <v>INCISEC282023</v>
      </c>
      <c r="C1677" t="str">
        <f t="shared" si="107"/>
        <v>INCISEC282024</v>
      </c>
      <c r="D1677" t="str">
        <f t="shared" si="108"/>
        <v>INCISEC282025</v>
      </c>
      <c r="E1677" t="str">
        <f t="shared" si="108"/>
        <v>INCISEC282026</v>
      </c>
      <c r="F1677" t="str">
        <f t="shared" si="108"/>
        <v>INCISEC282027</v>
      </c>
      <c r="G1677" t="s">
        <v>2006</v>
      </c>
      <c r="H1677" t="s">
        <v>1519</v>
      </c>
      <c r="I1677" s="38" t="str">
        <f>VLOOKUP(J1677,Planilha2!B:C,2,0)</f>
        <v>EC28</v>
      </c>
      <c r="J1677" s="87" t="s">
        <v>503</v>
      </c>
      <c r="K1677" s="88" t="s">
        <v>165</v>
      </c>
      <c r="L1677" s="89" t="s">
        <v>504</v>
      </c>
      <c r="M1677" s="87" t="s">
        <v>381</v>
      </c>
      <c r="N1677" s="87" t="s">
        <v>1530</v>
      </c>
      <c r="O1677" s="71" t="s">
        <v>1589</v>
      </c>
      <c r="P1677" s="69" t="s">
        <v>44</v>
      </c>
      <c r="Q1677" s="71">
        <v>100</v>
      </c>
      <c r="R1677" s="71">
        <v>100</v>
      </c>
      <c r="S1677" s="71">
        <v>100</v>
      </c>
      <c r="T1677" s="71">
        <v>100</v>
      </c>
      <c r="U1677" s="71">
        <v>100</v>
      </c>
      <c r="V1677" s="71">
        <v>100</v>
      </c>
      <c r="W1677" s="71">
        <v>100</v>
      </c>
      <c r="X1677" s="71" t="s">
        <v>171</v>
      </c>
      <c r="Y1677" s="71" t="s">
        <v>172</v>
      </c>
      <c r="Z1677" s="71"/>
      <c r="AA1677" s="83" t="s">
        <v>1523</v>
      </c>
      <c r="AB1677" s="71"/>
      <c r="AC1677" s="71"/>
      <c r="AD1677" s="71" t="s">
        <v>2010</v>
      </c>
      <c r="AE1677" s="69" t="s">
        <v>377</v>
      </c>
    </row>
    <row r="1678" spans="1:31" ht="45" hidden="1">
      <c r="A1678" t="str">
        <f t="shared" si="105"/>
        <v>INCISEC052022</v>
      </c>
      <c r="B1678" t="str">
        <f t="shared" si="106"/>
        <v>INCISEC052023</v>
      </c>
      <c r="C1678" t="str">
        <f t="shared" si="107"/>
        <v>INCISEC052024</v>
      </c>
      <c r="D1678" t="str">
        <f t="shared" si="108"/>
        <v>INCISEC052025</v>
      </c>
      <c r="E1678" t="str">
        <f t="shared" si="108"/>
        <v>INCISEC052026</v>
      </c>
      <c r="F1678" t="str">
        <f t="shared" si="108"/>
        <v>INCISEC052027</v>
      </c>
      <c r="G1678" t="s">
        <v>2006</v>
      </c>
      <c r="H1678" t="s">
        <v>1519</v>
      </c>
      <c r="I1678" s="38" t="str">
        <f>VLOOKUP(J1678,Planilha2!B:C,2,0)</f>
        <v>EC05</v>
      </c>
      <c r="J1678" s="80" t="s">
        <v>403</v>
      </c>
      <c r="K1678" s="88" t="s">
        <v>165</v>
      </c>
      <c r="L1678" s="80" t="s">
        <v>404</v>
      </c>
      <c r="M1678" s="80" t="s">
        <v>164</v>
      </c>
      <c r="N1678" s="80" t="s">
        <v>1529</v>
      </c>
      <c r="O1678" s="71" t="s">
        <v>1533</v>
      </c>
      <c r="P1678" s="69" t="s">
        <v>309</v>
      </c>
      <c r="Q1678" s="71">
        <v>0</v>
      </c>
      <c r="R1678" s="71">
        <v>1</v>
      </c>
      <c r="S1678" s="71">
        <v>2</v>
      </c>
      <c r="T1678" s="71">
        <v>3</v>
      </c>
      <c r="U1678" s="71">
        <v>4</v>
      </c>
      <c r="V1678" s="71">
        <v>5</v>
      </c>
      <c r="W1678" s="71">
        <v>5</v>
      </c>
      <c r="X1678" s="71" t="s">
        <v>363</v>
      </c>
      <c r="Y1678" s="71" t="s">
        <v>172</v>
      </c>
      <c r="Z1678" s="71"/>
      <c r="AA1678" s="83" t="s">
        <v>1523</v>
      </c>
      <c r="AB1678" s="71"/>
      <c r="AC1678" s="71"/>
      <c r="AD1678" s="71" t="s">
        <v>2010</v>
      </c>
      <c r="AE1678" s="69" t="s">
        <v>377</v>
      </c>
    </row>
    <row r="1679" spans="1:31" ht="45" hidden="1">
      <c r="A1679" t="str">
        <f t="shared" si="105"/>
        <v>INCISEC072022</v>
      </c>
      <c r="B1679" t="str">
        <f t="shared" si="106"/>
        <v>INCISEC072023</v>
      </c>
      <c r="C1679" t="str">
        <f t="shared" si="107"/>
        <v>INCISEC072024</v>
      </c>
      <c r="D1679" t="str">
        <f t="shared" si="108"/>
        <v>INCISEC072025</v>
      </c>
      <c r="E1679" t="str">
        <f t="shared" si="108"/>
        <v>INCISEC072026</v>
      </c>
      <c r="F1679" t="str">
        <f t="shared" si="108"/>
        <v>INCISEC072027</v>
      </c>
      <c r="G1679" t="s">
        <v>2006</v>
      </c>
      <c r="H1679" t="s">
        <v>1519</v>
      </c>
      <c r="I1679" s="38" t="str">
        <f>VLOOKUP(J1679,Planilha2!B:C,2,0)</f>
        <v>EC07</v>
      </c>
      <c r="J1679" s="87" t="s">
        <v>1534</v>
      </c>
      <c r="K1679" s="88" t="s">
        <v>165</v>
      </c>
      <c r="L1679" s="89" t="s">
        <v>1535</v>
      </c>
      <c r="M1679" s="87" t="s">
        <v>381</v>
      </c>
      <c r="N1679" s="87" t="s">
        <v>1529</v>
      </c>
      <c r="O1679" s="71" t="s">
        <v>1590</v>
      </c>
      <c r="P1679" s="69" t="s">
        <v>44</v>
      </c>
      <c r="Q1679" s="71">
        <v>0</v>
      </c>
      <c r="R1679" s="71">
        <v>0</v>
      </c>
      <c r="S1679" s="71">
        <v>100</v>
      </c>
      <c r="T1679" s="71">
        <v>100</v>
      </c>
      <c r="U1679" s="71">
        <v>100</v>
      </c>
      <c r="V1679" s="71">
        <v>100</v>
      </c>
      <c r="W1679" s="71">
        <v>100</v>
      </c>
      <c r="X1679" s="71" t="s">
        <v>142</v>
      </c>
      <c r="Y1679" s="71" t="s">
        <v>172</v>
      </c>
      <c r="Z1679" s="71"/>
      <c r="AA1679" s="83" t="s">
        <v>1523</v>
      </c>
      <c r="AB1679" s="71"/>
      <c r="AC1679" s="71"/>
      <c r="AD1679" s="71" t="s">
        <v>2010</v>
      </c>
      <c r="AE1679" s="69" t="s">
        <v>377</v>
      </c>
    </row>
    <row r="1680" spans="1:31" ht="45" hidden="1">
      <c r="A1680" t="str">
        <f t="shared" si="105"/>
        <v>INCISEC332022</v>
      </c>
      <c r="B1680" t="str">
        <f t="shared" si="106"/>
        <v>INCISEC332023</v>
      </c>
      <c r="C1680" t="str">
        <f t="shared" si="107"/>
        <v>INCISEC332024</v>
      </c>
      <c r="D1680" t="str">
        <f t="shared" si="108"/>
        <v>INCISEC332025</v>
      </c>
      <c r="E1680" t="str">
        <f t="shared" si="108"/>
        <v>INCISEC332026</v>
      </c>
      <c r="F1680" t="str">
        <f t="shared" si="108"/>
        <v>INCISEC332027</v>
      </c>
      <c r="G1680" t="s">
        <v>2006</v>
      </c>
      <c r="H1680" t="s">
        <v>1519</v>
      </c>
      <c r="I1680" s="38" t="str">
        <f>VLOOKUP(J1680,Planilha2!B:C,2,0)</f>
        <v>EC33</v>
      </c>
      <c r="J1680" s="87" t="s">
        <v>527</v>
      </c>
      <c r="K1680" s="88" t="s">
        <v>165</v>
      </c>
      <c r="L1680" s="87" t="s">
        <v>528</v>
      </c>
      <c r="M1680" s="88" t="s">
        <v>164</v>
      </c>
      <c r="N1680" s="87" t="s">
        <v>1529</v>
      </c>
      <c r="O1680" s="71" t="s">
        <v>1652</v>
      </c>
      <c r="P1680" s="69" t="s">
        <v>530</v>
      </c>
      <c r="Q1680" s="71">
        <v>0</v>
      </c>
      <c r="R1680" s="71">
        <v>0</v>
      </c>
      <c r="S1680" s="71">
        <v>1</v>
      </c>
      <c r="T1680" s="71">
        <v>1</v>
      </c>
      <c r="U1680" s="71">
        <v>1</v>
      </c>
      <c r="V1680" s="71">
        <v>2</v>
      </c>
      <c r="W1680" s="71">
        <v>2</v>
      </c>
      <c r="X1680" s="71" t="s">
        <v>142</v>
      </c>
      <c r="Y1680" s="71" t="s">
        <v>172</v>
      </c>
      <c r="Z1680" s="71"/>
      <c r="AA1680" s="83" t="s">
        <v>1523</v>
      </c>
      <c r="AB1680" s="71"/>
      <c r="AC1680" s="71"/>
      <c r="AD1680" s="71" t="s">
        <v>2010</v>
      </c>
      <c r="AE1680" s="69" t="s">
        <v>377</v>
      </c>
    </row>
    <row r="1681" spans="1:31" ht="45" hidden="1">
      <c r="A1681" t="str">
        <f t="shared" si="105"/>
        <v>INCISGP012022</v>
      </c>
      <c r="B1681" t="str">
        <f t="shared" si="106"/>
        <v>INCISGP012023</v>
      </c>
      <c r="C1681" t="str">
        <f t="shared" si="107"/>
        <v>INCISGP012024</v>
      </c>
      <c r="D1681" t="str">
        <f t="shared" si="108"/>
        <v>INCISGP012025</v>
      </c>
      <c r="E1681" t="str">
        <f t="shared" si="108"/>
        <v>INCISGP012026</v>
      </c>
      <c r="F1681" t="str">
        <f t="shared" si="108"/>
        <v>INCISGP012027</v>
      </c>
      <c r="G1681" t="s">
        <v>2006</v>
      </c>
      <c r="H1681" t="s">
        <v>1536</v>
      </c>
      <c r="I1681" s="38" t="str">
        <f>VLOOKUP(J1681,Planilha2!B:C,2,0)</f>
        <v>GP01</v>
      </c>
      <c r="J1681" s="69" t="s">
        <v>552</v>
      </c>
      <c r="K1681" s="69" t="s">
        <v>145</v>
      </c>
      <c r="L1681" s="69" t="s">
        <v>1537</v>
      </c>
      <c r="M1681" s="80" t="s">
        <v>139</v>
      </c>
      <c r="N1681" s="78" t="s">
        <v>558</v>
      </c>
      <c r="O1681" s="71" t="s">
        <v>1538</v>
      </c>
      <c r="P1681" s="69" t="s">
        <v>44</v>
      </c>
      <c r="Q1681" s="71">
        <v>15.63</v>
      </c>
      <c r="R1681" s="71">
        <v>20</v>
      </c>
      <c r="S1681" s="71">
        <v>22</v>
      </c>
      <c r="T1681" s="71">
        <v>25</v>
      </c>
      <c r="U1681" s="71">
        <v>27</v>
      </c>
      <c r="V1681" s="71">
        <v>30</v>
      </c>
      <c r="W1681" s="71">
        <v>35</v>
      </c>
      <c r="X1681" s="71" t="s">
        <v>142</v>
      </c>
      <c r="Y1681" s="71" t="s">
        <v>172</v>
      </c>
      <c r="Z1681" s="71"/>
      <c r="AA1681" s="69" t="s">
        <v>555</v>
      </c>
      <c r="AB1681" s="71"/>
      <c r="AC1681" s="71"/>
      <c r="AD1681" s="71" t="s">
        <v>2006</v>
      </c>
      <c r="AE1681" s="69" t="s">
        <v>551</v>
      </c>
    </row>
    <row r="1682" spans="1:31" ht="45" hidden="1">
      <c r="A1682" t="str">
        <f t="shared" si="105"/>
        <v>INCISGP022022</v>
      </c>
      <c r="B1682" t="str">
        <f t="shared" si="106"/>
        <v>INCISGP022023</v>
      </c>
      <c r="C1682" t="str">
        <f t="shared" si="107"/>
        <v>INCISGP022024</v>
      </c>
      <c r="D1682" t="str">
        <f t="shared" si="108"/>
        <v>INCISGP022025</v>
      </c>
      <c r="E1682" t="str">
        <f t="shared" si="108"/>
        <v>INCISGP022026</v>
      </c>
      <c r="F1682" t="str">
        <f t="shared" si="108"/>
        <v>INCISGP022027</v>
      </c>
      <c r="G1682" t="s">
        <v>2006</v>
      </c>
      <c r="H1682" t="s">
        <v>1536</v>
      </c>
      <c r="I1682" s="38" t="str">
        <f>VLOOKUP(J1682,Planilha2!B:C,2,0)</f>
        <v>GP02</v>
      </c>
      <c r="J1682" s="69" t="s">
        <v>560</v>
      </c>
      <c r="K1682" s="69" t="s">
        <v>165</v>
      </c>
      <c r="L1682" s="69" t="s">
        <v>1539</v>
      </c>
      <c r="M1682" s="80" t="s">
        <v>139</v>
      </c>
      <c r="N1682" s="78" t="s">
        <v>558</v>
      </c>
      <c r="O1682" s="71" t="s">
        <v>1591</v>
      </c>
      <c r="P1682" s="69" t="s">
        <v>44</v>
      </c>
      <c r="Q1682" s="71">
        <v>87.5</v>
      </c>
      <c r="R1682" s="71">
        <v>88</v>
      </c>
      <c r="S1682" s="71">
        <v>89</v>
      </c>
      <c r="T1682" s="71">
        <v>90</v>
      </c>
      <c r="U1682" s="71">
        <v>92</v>
      </c>
      <c r="V1682" s="71">
        <v>95</v>
      </c>
      <c r="W1682" s="71">
        <v>100</v>
      </c>
      <c r="X1682" s="71" t="s">
        <v>142</v>
      </c>
      <c r="Y1682" s="71" t="s">
        <v>195</v>
      </c>
      <c r="Z1682" s="71"/>
      <c r="AA1682" s="69" t="s">
        <v>563</v>
      </c>
      <c r="AB1682" s="71"/>
      <c r="AC1682" s="71"/>
      <c r="AD1682" s="71" t="s">
        <v>2006</v>
      </c>
      <c r="AE1682" s="69" t="s">
        <v>551</v>
      </c>
    </row>
    <row r="1683" spans="1:31" ht="45" hidden="1">
      <c r="A1683" t="str">
        <f t="shared" si="105"/>
        <v>INCISGP032022</v>
      </c>
      <c r="B1683" t="str">
        <f t="shared" si="106"/>
        <v>INCISGP032023</v>
      </c>
      <c r="C1683" t="str">
        <f t="shared" si="107"/>
        <v>INCISGP032024</v>
      </c>
      <c r="D1683" t="str">
        <f t="shared" si="108"/>
        <v>INCISGP032025</v>
      </c>
      <c r="E1683" t="str">
        <f t="shared" si="108"/>
        <v>INCISGP032026</v>
      </c>
      <c r="F1683" t="str">
        <f t="shared" si="108"/>
        <v>INCISGP032027</v>
      </c>
      <c r="G1683" t="s">
        <v>2006</v>
      </c>
      <c r="H1683" t="s">
        <v>1536</v>
      </c>
      <c r="I1683" s="38" t="str">
        <f>VLOOKUP(J1683,Planilha2!B:C,2,0)</f>
        <v>GP03</v>
      </c>
      <c r="J1683" s="69" t="s">
        <v>567</v>
      </c>
      <c r="K1683" s="69" t="s">
        <v>145</v>
      </c>
      <c r="L1683" s="69"/>
      <c r="M1683" s="80" t="s">
        <v>139</v>
      </c>
      <c r="N1683" s="78" t="s">
        <v>558</v>
      </c>
      <c r="O1683" s="71" t="s">
        <v>1592</v>
      </c>
      <c r="P1683" s="69" t="s">
        <v>569</v>
      </c>
      <c r="Q1683" s="71">
        <v>25</v>
      </c>
      <c r="R1683" s="71">
        <v>26</v>
      </c>
      <c r="S1683" s="71">
        <v>27</v>
      </c>
      <c r="T1683" s="71">
        <v>27</v>
      </c>
      <c r="U1683" s="71">
        <v>27</v>
      </c>
      <c r="V1683" s="71">
        <v>28</v>
      </c>
      <c r="W1683" s="71">
        <v>28</v>
      </c>
      <c r="X1683" s="71" t="s">
        <v>363</v>
      </c>
      <c r="Y1683" s="71" t="s">
        <v>172</v>
      </c>
      <c r="Z1683" s="71"/>
      <c r="AA1683" s="80" t="s">
        <v>570</v>
      </c>
      <c r="AB1683" s="71"/>
      <c r="AC1683" s="71"/>
      <c r="AD1683" s="71" t="s">
        <v>2006</v>
      </c>
      <c r="AE1683" s="69" t="s">
        <v>551</v>
      </c>
    </row>
    <row r="1684" spans="1:31" ht="45" hidden="1">
      <c r="A1684" t="str">
        <f t="shared" si="105"/>
        <v>INCISGP042022</v>
      </c>
      <c r="B1684" t="str">
        <f t="shared" si="106"/>
        <v>INCISGP042023</v>
      </c>
      <c r="C1684" t="str">
        <f t="shared" si="107"/>
        <v>INCISGP042024</v>
      </c>
      <c r="D1684" t="str">
        <f t="shared" si="108"/>
        <v>INCISGP042025</v>
      </c>
      <c r="E1684" t="str">
        <f t="shared" si="108"/>
        <v>INCISGP042026</v>
      </c>
      <c r="F1684" t="str">
        <f t="shared" si="108"/>
        <v>INCISGP042027</v>
      </c>
      <c r="G1684" t="s">
        <v>2006</v>
      </c>
      <c r="H1684" t="s">
        <v>1536</v>
      </c>
      <c r="I1684" s="38" t="str">
        <f>VLOOKUP(J1684,Planilha2!B:C,2,0)</f>
        <v>GP04</v>
      </c>
      <c r="J1684" s="69" t="s">
        <v>574</v>
      </c>
      <c r="K1684" s="69" t="s">
        <v>165</v>
      </c>
      <c r="L1684" s="69"/>
      <c r="M1684" s="78" t="s">
        <v>164</v>
      </c>
      <c r="N1684" s="78" t="s">
        <v>558</v>
      </c>
      <c r="O1684" s="71"/>
      <c r="P1684" s="69" t="s">
        <v>44</v>
      </c>
      <c r="Q1684" s="71"/>
      <c r="R1684" s="71"/>
      <c r="S1684" s="71"/>
      <c r="T1684" s="71"/>
      <c r="U1684" s="71"/>
      <c r="V1684" s="71"/>
      <c r="W1684" s="71"/>
      <c r="X1684" s="71"/>
      <c r="Y1684" s="71"/>
      <c r="Z1684" s="71"/>
      <c r="AA1684" s="69" t="s">
        <v>1541</v>
      </c>
      <c r="AB1684" s="71"/>
      <c r="AC1684" s="71"/>
      <c r="AD1684" s="71"/>
      <c r="AE1684" s="69" t="s">
        <v>551</v>
      </c>
    </row>
    <row r="1685" spans="1:31" ht="45" hidden="1">
      <c r="A1685" t="str">
        <f t="shared" si="105"/>
        <v>INCISGP052022</v>
      </c>
      <c r="B1685" t="str">
        <f t="shared" si="106"/>
        <v>INCISGP052023</v>
      </c>
      <c r="C1685" t="str">
        <f t="shared" si="107"/>
        <v>INCISGP052024</v>
      </c>
      <c r="D1685" t="str">
        <f t="shared" si="108"/>
        <v>INCISGP052025</v>
      </c>
      <c r="E1685" t="str">
        <f t="shared" si="108"/>
        <v>INCISGP052026</v>
      </c>
      <c r="F1685" t="str">
        <f t="shared" si="108"/>
        <v>INCISGP052027</v>
      </c>
      <c r="G1685" t="s">
        <v>2006</v>
      </c>
      <c r="H1685" t="s">
        <v>1536</v>
      </c>
      <c r="I1685" s="38" t="str">
        <f>VLOOKUP(J1685,Planilha2!B:C,2,0)</f>
        <v>GP05</v>
      </c>
      <c r="J1685" s="69" t="s">
        <v>577</v>
      </c>
      <c r="K1685" s="69" t="s">
        <v>165</v>
      </c>
      <c r="L1685" s="69"/>
      <c r="M1685" s="78" t="s">
        <v>164</v>
      </c>
      <c r="N1685" s="78" t="s">
        <v>558</v>
      </c>
      <c r="O1685" s="71"/>
      <c r="P1685" s="69" t="s">
        <v>44</v>
      </c>
      <c r="Q1685" s="71"/>
      <c r="R1685" s="71"/>
      <c r="S1685" s="71"/>
      <c r="T1685" s="71"/>
      <c r="U1685" s="71"/>
      <c r="V1685" s="71"/>
      <c r="W1685" s="71"/>
      <c r="X1685" s="71"/>
      <c r="Y1685" s="71"/>
      <c r="Z1685" s="71"/>
      <c r="AA1685" s="69" t="s">
        <v>1542</v>
      </c>
      <c r="AB1685" s="71"/>
      <c r="AC1685" s="71"/>
      <c r="AD1685" s="71"/>
      <c r="AE1685" s="69" t="s">
        <v>551</v>
      </c>
    </row>
    <row r="1686" spans="1:31" ht="45" hidden="1">
      <c r="A1686" t="str">
        <f t="shared" si="105"/>
        <v>INCISGP062022</v>
      </c>
      <c r="B1686" t="str">
        <f t="shared" si="106"/>
        <v>INCISGP062023</v>
      </c>
      <c r="C1686" t="str">
        <f t="shared" si="107"/>
        <v>INCISGP062024</v>
      </c>
      <c r="D1686" t="str">
        <f t="shared" si="108"/>
        <v>INCISGP062025</v>
      </c>
      <c r="E1686" t="str">
        <f t="shared" si="108"/>
        <v>INCISGP062026</v>
      </c>
      <c r="F1686" t="str">
        <f t="shared" si="108"/>
        <v>INCISGP062027</v>
      </c>
      <c r="G1686" t="s">
        <v>2006</v>
      </c>
      <c r="H1686" t="s">
        <v>1536</v>
      </c>
      <c r="I1686" s="38" t="str">
        <f>VLOOKUP(J1686,Planilha2!B:C,2,0)</f>
        <v>GP06</v>
      </c>
      <c r="J1686" s="69" t="s">
        <v>579</v>
      </c>
      <c r="K1686" s="69" t="s">
        <v>165</v>
      </c>
      <c r="L1686" s="69"/>
      <c r="M1686" s="78" t="s">
        <v>164</v>
      </c>
      <c r="N1686" s="78" t="s">
        <v>558</v>
      </c>
      <c r="O1686" s="71" t="s">
        <v>1543</v>
      </c>
      <c r="P1686" s="69" t="s">
        <v>44</v>
      </c>
      <c r="Q1686" s="71">
        <v>4.68</v>
      </c>
      <c r="R1686" s="71">
        <v>4.68</v>
      </c>
      <c r="S1686" s="71">
        <v>4.68</v>
      </c>
      <c r="T1686" s="71">
        <v>5</v>
      </c>
      <c r="U1686" s="71">
        <v>5</v>
      </c>
      <c r="V1686" s="71">
        <v>5</v>
      </c>
      <c r="W1686" s="71">
        <v>5</v>
      </c>
      <c r="X1686" s="71" t="s">
        <v>142</v>
      </c>
      <c r="Y1686" s="71" t="s">
        <v>172</v>
      </c>
      <c r="Z1686" s="71"/>
      <c r="AA1686" s="69" t="s">
        <v>555</v>
      </c>
      <c r="AB1686" s="71"/>
      <c r="AC1686" s="71"/>
      <c r="AD1686" s="71" t="s">
        <v>2006</v>
      </c>
      <c r="AE1686" s="69" t="s">
        <v>551</v>
      </c>
    </row>
    <row r="1687" spans="1:31" ht="45" hidden="1">
      <c r="A1687" t="str">
        <f t="shared" si="105"/>
        <v>INCISGP072022</v>
      </c>
      <c r="B1687" t="str">
        <f t="shared" si="106"/>
        <v>INCISGP072023</v>
      </c>
      <c r="C1687" t="str">
        <f t="shared" si="107"/>
        <v>INCISGP072024</v>
      </c>
      <c r="D1687" t="str">
        <f t="shared" si="108"/>
        <v>INCISGP072025</v>
      </c>
      <c r="E1687" t="str">
        <f t="shared" si="108"/>
        <v>INCISGP072026</v>
      </c>
      <c r="F1687" t="str">
        <f t="shared" si="108"/>
        <v>INCISGP072027</v>
      </c>
      <c r="G1687" t="s">
        <v>2006</v>
      </c>
      <c r="H1687" t="s">
        <v>1536</v>
      </c>
      <c r="I1687" s="38" t="str">
        <f>VLOOKUP(J1687,Planilha2!B:C,2,0)</f>
        <v>GP07</v>
      </c>
      <c r="J1687" s="69" t="s">
        <v>583</v>
      </c>
      <c r="K1687" s="69" t="s">
        <v>165</v>
      </c>
      <c r="L1687" s="69"/>
      <c r="M1687" s="78" t="s">
        <v>164</v>
      </c>
      <c r="N1687" s="78" t="s">
        <v>558</v>
      </c>
      <c r="O1687" s="71" t="s">
        <v>1544</v>
      </c>
      <c r="P1687" s="69" t="s">
        <v>44</v>
      </c>
      <c r="Q1687" s="71">
        <v>2</v>
      </c>
      <c r="R1687" s="71">
        <v>2.1</v>
      </c>
      <c r="S1687" s="71">
        <v>2.15</v>
      </c>
      <c r="T1687" s="71">
        <v>2.2999999999999998</v>
      </c>
      <c r="U1687" s="71">
        <v>2.4</v>
      </c>
      <c r="V1687" s="71">
        <v>2.5</v>
      </c>
      <c r="W1687" s="71">
        <v>2.6</v>
      </c>
      <c r="X1687" s="71" t="s">
        <v>142</v>
      </c>
      <c r="Y1687" s="71" t="s">
        <v>172</v>
      </c>
      <c r="Z1687" s="71"/>
      <c r="AA1687" s="69" t="s">
        <v>555</v>
      </c>
      <c r="AB1687" s="71"/>
      <c r="AC1687" s="71"/>
      <c r="AD1687" s="71" t="s">
        <v>2006</v>
      </c>
      <c r="AE1687" s="69" t="s">
        <v>551</v>
      </c>
    </row>
    <row r="1688" spans="1:31" ht="60" hidden="1">
      <c r="A1688" t="str">
        <f t="shared" si="105"/>
        <v>INCISI012022</v>
      </c>
      <c r="B1688" t="str">
        <f t="shared" si="106"/>
        <v>INCISI012023</v>
      </c>
      <c r="C1688" t="str">
        <f t="shared" si="107"/>
        <v>INCISI012024</v>
      </c>
      <c r="D1688" t="str">
        <f t="shared" si="108"/>
        <v>INCISI012025</v>
      </c>
      <c r="E1688" t="str">
        <f t="shared" si="108"/>
        <v>INCISI012026</v>
      </c>
      <c r="F1688" t="str">
        <f t="shared" si="108"/>
        <v>INCISI012027</v>
      </c>
      <c r="G1688" t="s">
        <v>2006</v>
      </c>
      <c r="H1688" t="s">
        <v>1545</v>
      </c>
      <c r="I1688" s="38" t="str">
        <f>VLOOKUP(J1688,Planilha2!B:C,2,0)</f>
        <v>I01</v>
      </c>
      <c r="J1688" s="87" t="s">
        <v>923</v>
      </c>
      <c r="K1688" s="87" t="s">
        <v>145</v>
      </c>
      <c r="L1688" s="87" t="s">
        <v>924</v>
      </c>
      <c r="M1688" s="87" t="s">
        <v>926</v>
      </c>
      <c r="N1688" s="92" t="s">
        <v>164</v>
      </c>
      <c r="O1688" s="71" t="s">
        <v>1546</v>
      </c>
      <c r="P1688" s="69" t="s">
        <v>749</v>
      </c>
      <c r="Q1688" s="71">
        <v>0</v>
      </c>
      <c r="R1688" s="71">
        <v>0</v>
      </c>
      <c r="S1688" s="71">
        <v>2</v>
      </c>
      <c r="T1688" s="71">
        <v>3</v>
      </c>
      <c r="U1688" s="71">
        <v>4</v>
      </c>
      <c r="V1688" s="71">
        <v>5</v>
      </c>
      <c r="W1688" s="71">
        <v>5</v>
      </c>
      <c r="X1688" s="71" t="s">
        <v>142</v>
      </c>
      <c r="Y1688" s="71" t="s">
        <v>172</v>
      </c>
      <c r="Z1688" s="71"/>
      <c r="AA1688" s="80" t="s">
        <v>1547</v>
      </c>
      <c r="AB1688" s="71"/>
      <c r="AC1688" s="71"/>
      <c r="AD1688" s="71" t="s">
        <v>2006</v>
      </c>
      <c r="AE1688" s="69" t="s">
        <v>922</v>
      </c>
    </row>
    <row r="1689" spans="1:31" ht="60" hidden="1">
      <c r="A1689" t="str">
        <f t="shared" si="105"/>
        <v>INCISI022022</v>
      </c>
      <c r="B1689" t="str">
        <f t="shared" si="106"/>
        <v>INCISI022023</v>
      </c>
      <c r="C1689" t="str">
        <f t="shared" si="107"/>
        <v>INCISI022024</v>
      </c>
      <c r="D1689" t="str">
        <f t="shared" si="108"/>
        <v>INCISI022025</v>
      </c>
      <c r="E1689" t="str">
        <f t="shared" si="108"/>
        <v>INCISI022026</v>
      </c>
      <c r="F1689" t="str">
        <f t="shared" si="108"/>
        <v>INCISI022027</v>
      </c>
      <c r="G1689" t="s">
        <v>2006</v>
      </c>
      <c r="H1689" t="s">
        <v>1545</v>
      </c>
      <c r="I1689" s="38" t="str">
        <f>VLOOKUP(J1689,Planilha2!B:C,2,0)</f>
        <v>I02</v>
      </c>
      <c r="J1689" s="87" t="s">
        <v>931</v>
      </c>
      <c r="K1689" s="87" t="s">
        <v>145</v>
      </c>
      <c r="L1689" s="87" t="s">
        <v>932</v>
      </c>
      <c r="M1689" s="87" t="s">
        <v>926</v>
      </c>
      <c r="N1689" s="92" t="s">
        <v>164</v>
      </c>
      <c r="O1689" s="71" t="s">
        <v>1548</v>
      </c>
      <c r="P1689" s="69" t="s">
        <v>749</v>
      </c>
      <c r="Q1689" s="71">
        <v>3</v>
      </c>
      <c r="R1689" s="71">
        <v>3</v>
      </c>
      <c r="S1689" s="71">
        <v>4</v>
      </c>
      <c r="T1689" s="71">
        <v>5</v>
      </c>
      <c r="U1689" s="71">
        <v>5</v>
      </c>
      <c r="V1689" s="71">
        <v>5</v>
      </c>
      <c r="W1689" s="71">
        <v>5</v>
      </c>
      <c r="X1689" s="71" t="s">
        <v>363</v>
      </c>
      <c r="Y1689" s="71" t="s">
        <v>172</v>
      </c>
      <c r="Z1689" s="71"/>
      <c r="AA1689" s="80" t="s">
        <v>1547</v>
      </c>
      <c r="AB1689" s="71"/>
      <c r="AC1689" s="71"/>
      <c r="AD1689" s="71" t="s">
        <v>2006</v>
      </c>
      <c r="AE1689" s="69" t="s">
        <v>922</v>
      </c>
    </row>
    <row r="1690" spans="1:31" ht="60" hidden="1">
      <c r="A1690" t="str">
        <f t="shared" si="105"/>
        <v>INCISI052022</v>
      </c>
      <c r="B1690" t="str">
        <f t="shared" si="106"/>
        <v>INCISI052023</v>
      </c>
      <c r="C1690" t="str">
        <f t="shared" si="107"/>
        <v>INCISI052024</v>
      </c>
      <c r="D1690" t="str">
        <f t="shared" si="108"/>
        <v>INCISI052025</v>
      </c>
      <c r="E1690" t="str">
        <f t="shared" si="108"/>
        <v>INCISI052026</v>
      </c>
      <c r="F1690" t="str">
        <f t="shared" si="108"/>
        <v>INCISI052027</v>
      </c>
      <c r="G1690" t="s">
        <v>2006</v>
      </c>
      <c r="H1690" t="s">
        <v>1545</v>
      </c>
      <c r="I1690" s="38" t="str">
        <f>VLOOKUP(J1690,Planilha2!B:C,2,0)</f>
        <v>I05</v>
      </c>
      <c r="J1690" s="87" t="s">
        <v>948</v>
      </c>
      <c r="K1690" s="87" t="s">
        <v>145</v>
      </c>
      <c r="L1690" s="87" t="s">
        <v>949</v>
      </c>
      <c r="M1690" s="87" t="s">
        <v>926</v>
      </c>
      <c r="N1690" s="92" t="s">
        <v>164</v>
      </c>
      <c r="O1690" s="71" t="s">
        <v>1594</v>
      </c>
      <c r="P1690" s="69" t="s">
        <v>749</v>
      </c>
      <c r="Q1690" s="71">
        <v>0</v>
      </c>
      <c r="R1690" s="71">
        <v>0</v>
      </c>
      <c r="S1690" s="71">
        <v>2</v>
      </c>
      <c r="T1690" s="71">
        <v>3</v>
      </c>
      <c r="U1690" s="71">
        <v>4</v>
      </c>
      <c r="V1690" s="71">
        <v>5</v>
      </c>
      <c r="W1690" s="71">
        <v>5</v>
      </c>
      <c r="X1690" s="71" t="s">
        <v>142</v>
      </c>
      <c r="Y1690" s="71" t="s">
        <v>172</v>
      </c>
      <c r="Z1690" s="71"/>
      <c r="AA1690" s="80" t="s">
        <v>1547</v>
      </c>
      <c r="AB1690" s="71"/>
      <c r="AC1690" s="71"/>
      <c r="AD1690" s="71" t="s">
        <v>2006</v>
      </c>
      <c r="AE1690" s="69" t="s">
        <v>922</v>
      </c>
    </row>
    <row r="1691" spans="1:31" ht="60" hidden="1">
      <c r="A1691" t="str">
        <f t="shared" si="105"/>
        <v>INCISI062022</v>
      </c>
      <c r="B1691" t="str">
        <f t="shared" si="106"/>
        <v>INCISI062023</v>
      </c>
      <c r="C1691" t="str">
        <f t="shared" si="107"/>
        <v>INCISI062024</v>
      </c>
      <c r="D1691" t="str">
        <f t="shared" si="108"/>
        <v>INCISI062025</v>
      </c>
      <c r="E1691" t="str">
        <f t="shared" si="108"/>
        <v>INCISI062026</v>
      </c>
      <c r="F1691" t="str">
        <f t="shared" si="108"/>
        <v>INCISI062027</v>
      </c>
      <c r="G1691" t="s">
        <v>2006</v>
      </c>
      <c r="H1691" t="s">
        <v>1545</v>
      </c>
      <c r="I1691" s="38" t="str">
        <f>VLOOKUP(J1691,Planilha2!B:C,2,0)</f>
        <v>I06</v>
      </c>
      <c r="J1691" s="87" t="s">
        <v>954</v>
      </c>
      <c r="K1691" s="87" t="s">
        <v>145</v>
      </c>
      <c r="L1691" s="87" t="s">
        <v>955</v>
      </c>
      <c r="M1691" s="87" t="s">
        <v>926</v>
      </c>
      <c r="N1691" s="92" t="s">
        <v>164</v>
      </c>
      <c r="O1691" s="71" t="s">
        <v>1550</v>
      </c>
      <c r="P1691" s="69" t="s">
        <v>749</v>
      </c>
      <c r="Q1691" s="71">
        <v>0</v>
      </c>
      <c r="R1691" s="71">
        <v>0</v>
      </c>
      <c r="S1691" s="71">
        <v>2</v>
      </c>
      <c r="T1691" s="71">
        <v>3</v>
      </c>
      <c r="U1691" s="71">
        <v>4</v>
      </c>
      <c r="V1691" s="71">
        <v>5</v>
      </c>
      <c r="W1691" s="71">
        <v>5</v>
      </c>
      <c r="X1691" s="71" t="s">
        <v>142</v>
      </c>
      <c r="Y1691" s="71" t="s">
        <v>172</v>
      </c>
      <c r="Z1691" s="71"/>
      <c r="AA1691" s="80" t="s">
        <v>1547</v>
      </c>
      <c r="AB1691" s="71"/>
      <c r="AC1691" s="71"/>
      <c r="AD1691" s="71" t="s">
        <v>2009</v>
      </c>
      <c r="AE1691" s="69" t="s">
        <v>922</v>
      </c>
    </row>
    <row r="1692" spans="1:31" ht="60" hidden="1">
      <c r="A1692" t="str">
        <f t="shared" si="105"/>
        <v>INCISI072022</v>
      </c>
      <c r="B1692" t="str">
        <f t="shared" si="106"/>
        <v>INCISI072023</v>
      </c>
      <c r="C1692" t="str">
        <f t="shared" si="107"/>
        <v>INCISI072024</v>
      </c>
      <c r="D1692" t="str">
        <f t="shared" si="108"/>
        <v>INCISI072025</v>
      </c>
      <c r="E1692" t="str">
        <f t="shared" si="108"/>
        <v>INCISI072026</v>
      </c>
      <c r="F1692" t="str">
        <f t="shared" si="108"/>
        <v>INCISI072027</v>
      </c>
      <c r="G1692" t="s">
        <v>2006</v>
      </c>
      <c r="H1692" t="s">
        <v>1545</v>
      </c>
      <c r="I1692" s="38" t="str">
        <f>VLOOKUP(J1692,Planilha2!B:C,2,0)</f>
        <v>I07</v>
      </c>
      <c r="J1692" s="87" t="s">
        <v>958</v>
      </c>
      <c r="K1692" s="87" t="s">
        <v>145</v>
      </c>
      <c r="L1692" s="87" t="s">
        <v>959</v>
      </c>
      <c r="M1692" s="87" t="s">
        <v>926</v>
      </c>
      <c r="N1692" s="92" t="s">
        <v>164</v>
      </c>
      <c r="O1692" s="71" t="s">
        <v>1552</v>
      </c>
      <c r="P1692" s="69" t="s">
        <v>749</v>
      </c>
      <c r="Q1692" s="71">
        <v>0</v>
      </c>
      <c r="R1692" s="71">
        <v>0</v>
      </c>
      <c r="S1692" s="71">
        <v>2</v>
      </c>
      <c r="T1692" s="71">
        <v>3</v>
      </c>
      <c r="U1692" s="71">
        <v>4</v>
      </c>
      <c r="V1692" s="71">
        <v>5</v>
      </c>
      <c r="W1692" s="71">
        <v>5</v>
      </c>
      <c r="X1692" s="71" t="s">
        <v>363</v>
      </c>
      <c r="Y1692" s="71" t="s">
        <v>172</v>
      </c>
      <c r="Z1692" s="71"/>
      <c r="AA1692" s="80" t="s">
        <v>1547</v>
      </c>
      <c r="AB1692" s="71"/>
      <c r="AC1692" s="71"/>
      <c r="AD1692" s="71" t="s">
        <v>2009</v>
      </c>
      <c r="AE1692" s="69" t="s">
        <v>922</v>
      </c>
    </row>
    <row r="1693" spans="1:31" ht="60" hidden="1">
      <c r="A1693" t="str">
        <f t="shared" si="105"/>
        <v>INCISI082022</v>
      </c>
      <c r="B1693" t="str">
        <f t="shared" si="106"/>
        <v>INCISI082023</v>
      </c>
      <c r="C1693" t="str">
        <f t="shared" si="107"/>
        <v>INCISI082024</v>
      </c>
      <c r="D1693" t="str">
        <f t="shared" si="108"/>
        <v>INCISI082025</v>
      </c>
      <c r="E1693" t="str">
        <f t="shared" si="108"/>
        <v>INCISI082026</v>
      </c>
      <c r="F1693" t="str">
        <f t="shared" si="108"/>
        <v>INCISI082027</v>
      </c>
      <c r="G1693" t="s">
        <v>2006</v>
      </c>
      <c r="H1693" t="s">
        <v>1545</v>
      </c>
      <c r="I1693" s="38" t="str">
        <f>VLOOKUP(J1693,Planilha2!B:C,2,0)</f>
        <v>I08</v>
      </c>
      <c r="J1693" s="87" t="s">
        <v>964</v>
      </c>
      <c r="K1693" s="87" t="s">
        <v>145</v>
      </c>
      <c r="L1693" s="87" t="s">
        <v>965</v>
      </c>
      <c r="M1693" s="87" t="s">
        <v>926</v>
      </c>
      <c r="N1693" s="92" t="s">
        <v>164</v>
      </c>
      <c r="O1693" s="71" t="s">
        <v>1553</v>
      </c>
      <c r="P1693" s="69" t="s">
        <v>749</v>
      </c>
      <c r="Q1693" s="71">
        <v>0</v>
      </c>
      <c r="R1693" s="71">
        <v>0</v>
      </c>
      <c r="S1693" s="71">
        <v>2</v>
      </c>
      <c r="T1693" s="71">
        <v>3</v>
      </c>
      <c r="U1693" s="71">
        <v>4</v>
      </c>
      <c r="V1693" s="71">
        <v>5</v>
      </c>
      <c r="W1693" s="71">
        <v>5</v>
      </c>
      <c r="X1693" s="71" t="s">
        <v>142</v>
      </c>
      <c r="Y1693" s="71" t="s">
        <v>172</v>
      </c>
      <c r="Z1693" s="71"/>
      <c r="AA1693" s="80" t="s">
        <v>1547</v>
      </c>
      <c r="AB1693" s="71"/>
      <c r="AC1693" s="71"/>
      <c r="AD1693" s="71" t="s">
        <v>2009</v>
      </c>
      <c r="AE1693" s="69" t="s">
        <v>922</v>
      </c>
    </row>
    <row r="1694" spans="1:31" ht="60" hidden="1">
      <c r="A1694" t="str">
        <f t="shared" si="105"/>
        <v>INCISI122022</v>
      </c>
      <c r="B1694" t="str">
        <f t="shared" si="106"/>
        <v>INCISI122023</v>
      </c>
      <c r="C1694" t="str">
        <f t="shared" si="107"/>
        <v>INCISI122024</v>
      </c>
      <c r="D1694" t="str">
        <f t="shared" si="108"/>
        <v>INCISI122025</v>
      </c>
      <c r="E1694" t="str">
        <f t="shared" si="108"/>
        <v>INCISI122026</v>
      </c>
      <c r="F1694" t="str">
        <f t="shared" si="108"/>
        <v>INCISI122027</v>
      </c>
      <c r="G1694" t="s">
        <v>2006</v>
      </c>
      <c r="H1694" t="s">
        <v>1545</v>
      </c>
      <c r="I1694" s="38" t="str">
        <f>VLOOKUP(J1694,Planilha2!B:C,2,0)</f>
        <v>I12</v>
      </c>
      <c r="J1694" s="87" t="s">
        <v>980</v>
      </c>
      <c r="K1694" s="87" t="s">
        <v>145</v>
      </c>
      <c r="L1694" s="87" t="s">
        <v>1554</v>
      </c>
      <c r="M1694" s="87" t="s">
        <v>983</v>
      </c>
      <c r="N1694" s="92" t="s">
        <v>164</v>
      </c>
      <c r="O1694" s="71" t="s">
        <v>1595</v>
      </c>
      <c r="P1694" s="69" t="s">
        <v>44</v>
      </c>
      <c r="Q1694" s="71">
        <v>17.64</v>
      </c>
      <c r="R1694" s="71">
        <v>18</v>
      </c>
      <c r="S1694" s="71">
        <v>19</v>
      </c>
      <c r="T1694" s="71">
        <v>20</v>
      </c>
      <c r="U1694" s="71">
        <v>21</v>
      </c>
      <c r="V1694" s="71">
        <v>22</v>
      </c>
      <c r="W1694" s="71">
        <v>23</v>
      </c>
      <c r="X1694" s="71" t="s">
        <v>142</v>
      </c>
      <c r="Y1694" s="71" t="s">
        <v>172</v>
      </c>
      <c r="Z1694" s="71"/>
      <c r="AA1694" s="80" t="s">
        <v>1547</v>
      </c>
      <c r="AB1694" s="71"/>
      <c r="AC1694" s="71"/>
      <c r="AD1694" s="71" t="s">
        <v>2009</v>
      </c>
      <c r="AE1694" s="69" t="s">
        <v>922</v>
      </c>
    </row>
    <row r="1695" spans="1:31" ht="60" hidden="1">
      <c r="A1695" t="str">
        <f t="shared" si="105"/>
        <v>INCISI132022</v>
      </c>
      <c r="B1695" t="str">
        <f t="shared" si="106"/>
        <v>INCISI132023</v>
      </c>
      <c r="C1695" t="str">
        <f t="shared" si="107"/>
        <v>INCISI132024</v>
      </c>
      <c r="D1695" t="str">
        <f t="shared" si="108"/>
        <v>INCISI132025</v>
      </c>
      <c r="E1695" t="str">
        <f t="shared" si="108"/>
        <v>INCISI132026</v>
      </c>
      <c r="F1695" t="str">
        <f t="shared" si="108"/>
        <v>INCISI132027</v>
      </c>
      <c r="G1695" t="s">
        <v>2006</v>
      </c>
      <c r="H1695" t="s">
        <v>1545</v>
      </c>
      <c r="I1695" s="38" t="str">
        <f>VLOOKUP(J1695,Planilha2!B:C,2,0)</f>
        <v>I13</v>
      </c>
      <c r="J1695" s="87" t="s">
        <v>985</v>
      </c>
      <c r="K1695" s="87" t="s">
        <v>145</v>
      </c>
      <c r="L1695" s="87" t="s">
        <v>986</v>
      </c>
      <c r="M1695" s="87" t="s">
        <v>988</v>
      </c>
      <c r="N1695" s="87" t="s">
        <v>1021</v>
      </c>
      <c r="O1695" s="71" t="s">
        <v>1555</v>
      </c>
      <c r="P1695" s="69" t="s">
        <v>44</v>
      </c>
      <c r="Q1695" s="71">
        <v>0</v>
      </c>
      <c r="R1695" s="71">
        <v>0</v>
      </c>
      <c r="S1695" s="71">
        <v>2</v>
      </c>
      <c r="T1695" s="71">
        <v>3</v>
      </c>
      <c r="U1695" s="71">
        <v>4</v>
      </c>
      <c r="V1695" s="71">
        <v>5</v>
      </c>
      <c r="W1695" s="71">
        <v>5</v>
      </c>
      <c r="X1695" s="71" t="s">
        <v>363</v>
      </c>
      <c r="Y1695" s="71" t="s">
        <v>172</v>
      </c>
      <c r="Z1695" s="71"/>
      <c r="AA1695" s="80" t="s">
        <v>1547</v>
      </c>
      <c r="AB1695" s="71"/>
      <c r="AC1695" s="71"/>
      <c r="AD1695" s="71" t="s">
        <v>2006</v>
      </c>
      <c r="AE1695" s="69" t="s">
        <v>922</v>
      </c>
    </row>
    <row r="1696" spans="1:31" ht="45" hidden="1">
      <c r="A1696" t="str">
        <f t="shared" si="105"/>
        <v>INFISG072022</v>
      </c>
      <c r="B1696" t="str">
        <f t="shared" si="106"/>
        <v>INFISG072023</v>
      </c>
      <c r="C1696" t="str">
        <f t="shared" si="107"/>
        <v>INFISG072024</v>
      </c>
      <c r="D1696" t="str">
        <f t="shared" si="108"/>
        <v>INFISG072025</v>
      </c>
      <c r="E1696" t="str">
        <f t="shared" si="108"/>
        <v>INFISG072026</v>
      </c>
      <c r="F1696" t="str">
        <f t="shared" si="108"/>
        <v>INFISG072027</v>
      </c>
      <c r="G1696" t="s">
        <v>2011</v>
      </c>
      <c r="H1696" t="s">
        <v>1429</v>
      </c>
      <c r="I1696" s="38" t="str">
        <f>VLOOKUP(J1696,Planilha2!B:C,2,0)</f>
        <v>G07</v>
      </c>
      <c r="J1696" s="80" t="s">
        <v>1430</v>
      </c>
      <c r="K1696" s="80" t="s">
        <v>145</v>
      </c>
      <c r="L1696" s="80" t="s">
        <v>63</v>
      </c>
      <c r="M1696" s="80" t="s">
        <v>715</v>
      </c>
      <c r="N1696" s="80" t="s">
        <v>1431</v>
      </c>
      <c r="O1696" s="71" t="s">
        <v>1432</v>
      </c>
      <c r="P1696" s="69" t="s">
        <v>44</v>
      </c>
      <c r="Q1696" s="71">
        <v>8</v>
      </c>
      <c r="R1696" s="71">
        <v>9</v>
      </c>
      <c r="S1696" s="71">
        <v>10</v>
      </c>
      <c r="T1696" s="71">
        <v>11</v>
      </c>
      <c r="U1696" s="71">
        <v>12</v>
      </c>
      <c r="V1696" s="71">
        <v>13</v>
      </c>
      <c r="W1696" s="71">
        <v>13</v>
      </c>
      <c r="X1696" s="71" t="s">
        <v>142</v>
      </c>
      <c r="Y1696" s="71" t="s">
        <v>172</v>
      </c>
      <c r="Z1696" s="71"/>
      <c r="AA1696" s="83" t="s">
        <v>382</v>
      </c>
      <c r="AB1696" s="71" t="s">
        <v>144</v>
      </c>
      <c r="AC1696" s="71"/>
      <c r="AD1696" s="71" t="s">
        <v>2012</v>
      </c>
      <c r="AE1696" s="69" t="s">
        <v>40</v>
      </c>
    </row>
    <row r="1697" spans="1:31" ht="60" hidden="1">
      <c r="A1697" t="str">
        <f t="shared" si="105"/>
        <v>INFISG012022</v>
      </c>
      <c r="B1697" t="str">
        <f t="shared" si="106"/>
        <v>INFISG012023</v>
      </c>
      <c r="C1697" t="str">
        <f t="shared" si="107"/>
        <v>INFISG012024</v>
      </c>
      <c r="D1697" t="str">
        <f t="shared" si="108"/>
        <v>INFISG012025</v>
      </c>
      <c r="E1697" t="str">
        <f t="shared" si="108"/>
        <v>INFISG012026</v>
      </c>
      <c r="F1697" t="str">
        <f t="shared" si="108"/>
        <v>INFISG012027</v>
      </c>
      <c r="G1697" t="s">
        <v>2011</v>
      </c>
      <c r="H1697" t="s">
        <v>1429</v>
      </c>
      <c r="I1697" s="38" t="str">
        <f>VLOOKUP(J1697,Planilha2!B:C,2,0)</f>
        <v>G01</v>
      </c>
      <c r="J1697" s="80" t="s">
        <v>41</v>
      </c>
      <c r="K1697" s="80" t="s">
        <v>145</v>
      </c>
      <c r="L1697" s="80" t="s">
        <v>1598</v>
      </c>
      <c r="M1697" s="80" t="s">
        <v>715</v>
      </c>
      <c r="N1697" s="80" t="s">
        <v>1431</v>
      </c>
      <c r="O1697" s="71" t="s">
        <v>1435</v>
      </c>
      <c r="P1697" s="69" t="s">
        <v>44</v>
      </c>
      <c r="Q1697" s="71">
        <v>15.38</v>
      </c>
      <c r="R1697" s="71">
        <v>16</v>
      </c>
      <c r="S1697" s="71">
        <v>17</v>
      </c>
      <c r="T1697" s="71">
        <v>18</v>
      </c>
      <c r="U1697" s="71">
        <v>19</v>
      </c>
      <c r="V1697" s="71">
        <v>20</v>
      </c>
      <c r="W1697" s="71">
        <v>20</v>
      </c>
      <c r="X1697" s="71" t="s">
        <v>142</v>
      </c>
      <c r="Y1697" s="71" t="s">
        <v>172</v>
      </c>
      <c r="Z1697" s="71"/>
      <c r="AA1697" s="83" t="s">
        <v>382</v>
      </c>
      <c r="AB1697" s="71" t="s">
        <v>144</v>
      </c>
      <c r="AC1697" s="71"/>
      <c r="AD1697" s="71" t="s">
        <v>2012</v>
      </c>
      <c r="AE1697" s="69" t="s">
        <v>40</v>
      </c>
    </row>
    <row r="1698" spans="1:31" ht="45" hidden="1">
      <c r="A1698" t="str">
        <f t="shared" si="105"/>
        <v>INFISG022022</v>
      </c>
      <c r="B1698" t="str">
        <f t="shared" si="106"/>
        <v>INFISG022023</v>
      </c>
      <c r="C1698" t="str">
        <f t="shared" si="107"/>
        <v>INFISG022024</v>
      </c>
      <c r="D1698" t="str">
        <f t="shared" si="108"/>
        <v>INFISG022025</v>
      </c>
      <c r="E1698" t="str">
        <f t="shared" si="108"/>
        <v>INFISG022026</v>
      </c>
      <c r="F1698" t="str">
        <f t="shared" si="108"/>
        <v>INFISG022027</v>
      </c>
      <c r="G1698" t="s">
        <v>2011</v>
      </c>
      <c r="H1698" t="s">
        <v>1429</v>
      </c>
      <c r="I1698" s="38" t="str">
        <f>VLOOKUP(J1698,Planilha2!B:C,2,0)</f>
        <v>G02</v>
      </c>
      <c r="J1698" s="80" t="s">
        <v>1600</v>
      </c>
      <c r="K1698" s="80" t="s">
        <v>145</v>
      </c>
      <c r="L1698" s="80"/>
      <c r="M1698" s="80" t="s">
        <v>717</v>
      </c>
      <c r="N1698" s="80" t="s">
        <v>1431</v>
      </c>
      <c r="O1698" s="71" t="s">
        <v>1561</v>
      </c>
      <c r="P1698" s="69" t="s">
        <v>44</v>
      </c>
      <c r="Q1698" s="71">
        <v>23.56</v>
      </c>
      <c r="R1698" s="71">
        <v>22</v>
      </c>
      <c r="S1698" s="71">
        <v>21</v>
      </c>
      <c r="T1698" s="71">
        <v>20</v>
      </c>
      <c r="U1698" s="71">
        <v>19</v>
      </c>
      <c r="V1698" s="71">
        <v>18</v>
      </c>
      <c r="W1698" s="71">
        <v>18</v>
      </c>
      <c r="X1698" s="71" t="s">
        <v>142</v>
      </c>
      <c r="Y1698" s="71" t="s">
        <v>172</v>
      </c>
      <c r="Z1698" s="71"/>
      <c r="AA1698" s="83" t="s">
        <v>382</v>
      </c>
      <c r="AB1698" s="71" t="s">
        <v>144</v>
      </c>
      <c r="AC1698" s="71"/>
      <c r="AD1698" s="71" t="s">
        <v>2012</v>
      </c>
      <c r="AE1698" s="69" t="s">
        <v>40</v>
      </c>
    </row>
    <row r="1699" spans="1:31" ht="45" hidden="1">
      <c r="A1699" t="str">
        <f t="shared" si="105"/>
        <v>INFISG032022</v>
      </c>
      <c r="B1699" t="str">
        <f t="shared" si="106"/>
        <v>INFISG032023</v>
      </c>
      <c r="C1699" t="str">
        <f t="shared" si="107"/>
        <v>INFISG032024</v>
      </c>
      <c r="D1699" t="str">
        <f t="shared" si="108"/>
        <v>INFISG032025</v>
      </c>
      <c r="E1699" t="str">
        <f t="shared" si="108"/>
        <v>INFISG032026</v>
      </c>
      <c r="F1699" t="str">
        <f t="shared" si="108"/>
        <v>INFISG032027</v>
      </c>
      <c r="G1699" t="s">
        <v>2011</v>
      </c>
      <c r="H1699" t="s">
        <v>1429</v>
      </c>
      <c r="I1699" s="38" t="str">
        <f>VLOOKUP(J1699,Planilha2!B:C,2,0)</f>
        <v>G03</v>
      </c>
      <c r="J1699" s="80" t="s">
        <v>1602</v>
      </c>
      <c r="K1699" s="80" t="s">
        <v>165</v>
      </c>
      <c r="L1699" s="84" t="s">
        <v>1439</v>
      </c>
      <c r="M1699" s="80" t="s">
        <v>717</v>
      </c>
      <c r="N1699" s="80" t="s">
        <v>1431</v>
      </c>
      <c r="O1699" s="71" t="s">
        <v>1563</v>
      </c>
      <c r="P1699" s="69" t="s">
        <v>44</v>
      </c>
      <c r="Q1699" s="71">
        <v>24.69</v>
      </c>
      <c r="R1699" s="71">
        <v>23</v>
      </c>
      <c r="S1699" s="71">
        <v>22</v>
      </c>
      <c r="T1699" s="71">
        <v>21</v>
      </c>
      <c r="U1699" s="71">
        <v>20</v>
      </c>
      <c r="V1699" s="71">
        <v>19</v>
      </c>
      <c r="W1699" s="71">
        <v>19</v>
      </c>
      <c r="X1699" s="71" t="s">
        <v>142</v>
      </c>
      <c r="Y1699" s="71" t="s">
        <v>1441</v>
      </c>
      <c r="Z1699" s="71"/>
      <c r="AA1699" s="83" t="s">
        <v>382</v>
      </c>
      <c r="AB1699" s="71" t="s">
        <v>144</v>
      </c>
      <c r="AC1699" s="71"/>
      <c r="AD1699" s="71" t="s">
        <v>2012</v>
      </c>
      <c r="AE1699" s="69" t="s">
        <v>40</v>
      </c>
    </row>
    <row r="1700" spans="1:31" ht="45" hidden="1">
      <c r="A1700" t="str">
        <f t="shared" si="105"/>
        <v>INFISG042022</v>
      </c>
      <c r="B1700" t="str">
        <f t="shared" si="106"/>
        <v>INFISG042023</v>
      </c>
      <c r="C1700" t="str">
        <f t="shared" si="107"/>
        <v>INFISG042024</v>
      </c>
      <c r="D1700" t="str">
        <f t="shared" si="108"/>
        <v>INFISG042025</v>
      </c>
      <c r="E1700" t="str">
        <f t="shared" si="108"/>
        <v>INFISG042026</v>
      </c>
      <c r="F1700" t="str">
        <f t="shared" si="108"/>
        <v>INFISG042027</v>
      </c>
      <c r="G1700" t="s">
        <v>2011</v>
      </c>
      <c r="H1700" t="s">
        <v>1429</v>
      </c>
      <c r="I1700" s="38" t="str">
        <f>VLOOKUP(J1700,Planilha2!B:C,2,0)</f>
        <v>G04</v>
      </c>
      <c r="J1700" s="80" t="s">
        <v>1603</v>
      </c>
      <c r="K1700" s="80" t="s">
        <v>145</v>
      </c>
      <c r="L1700" s="80"/>
      <c r="M1700" s="80" t="s">
        <v>717</v>
      </c>
      <c r="N1700" s="80" t="s">
        <v>1431</v>
      </c>
      <c r="O1700" s="71" t="s">
        <v>1566</v>
      </c>
      <c r="P1700" s="69" t="s">
        <v>44</v>
      </c>
      <c r="Q1700" s="71">
        <v>84.91</v>
      </c>
      <c r="R1700" s="71">
        <v>83</v>
      </c>
      <c r="S1700" s="71">
        <v>82</v>
      </c>
      <c r="T1700" s="71">
        <v>81</v>
      </c>
      <c r="U1700" s="71">
        <v>80</v>
      </c>
      <c r="V1700" s="71">
        <v>79</v>
      </c>
      <c r="W1700" s="71">
        <v>79</v>
      </c>
      <c r="X1700" s="71" t="s">
        <v>142</v>
      </c>
      <c r="Y1700" s="71" t="s">
        <v>172</v>
      </c>
      <c r="Z1700" s="71"/>
      <c r="AA1700" s="83" t="s">
        <v>382</v>
      </c>
      <c r="AB1700" s="71" t="s">
        <v>144</v>
      </c>
      <c r="AC1700" s="71"/>
      <c r="AD1700" s="71" t="s">
        <v>2012</v>
      </c>
      <c r="AE1700" s="69" t="s">
        <v>40</v>
      </c>
    </row>
    <row r="1701" spans="1:31" ht="45" hidden="1">
      <c r="A1701" t="str">
        <f t="shared" si="105"/>
        <v>INFISG052022</v>
      </c>
      <c r="B1701" t="str">
        <f t="shared" si="106"/>
        <v>INFISG052023</v>
      </c>
      <c r="C1701" t="str">
        <f t="shared" si="107"/>
        <v>INFISG052024</v>
      </c>
      <c r="D1701" t="str">
        <f t="shared" si="108"/>
        <v>INFISG052025</v>
      </c>
      <c r="E1701" t="str">
        <f t="shared" si="108"/>
        <v>INFISG052026</v>
      </c>
      <c r="F1701" t="str">
        <f t="shared" si="108"/>
        <v>INFISG052027</v>
      </c>
      <c r="G1701" t="s">
        <v>2011</v>
      </c>
      <c r="H1701" t="s">
        <v>1429</v>
      </c>
      <c r="I1701" s="38" t="str">
        <f>VLOOKUP(J1701,Planilha2!B:C,2,0)</f>
        <v>G05</v>
      </c>
      <c r="J1701" s="80" t="s">
        <v>1605</v>
      </c>
      <c r="K1701" s="80" t="s">
        <v>165</v>
      </c>
      <c r="L1701" s="84" t="s">
        <v>1439</v>
      </c>
      <c r="M1701" s="80" t="s">
        <v>717</v>
      </c>
      <c r="N1701" s="80" t="s">
        <v>1431</v>
      </c>
      <c r="O1701" s="71" t="s">
        <v>1447</v>
      </c>
      <c r="P1701" s="69" t="s">
        <v>44</v>
      </c>
      <c r="Q1701" s="71">
        <v>89.5</v>
      </c>
      <c r="R1701" s="71">
        <v>88</v>
      </c>
      <c r="S1701" s="71">
        <v>87</v>
      </c>
      <c r="T1701" s="71">
        <v>86</v>
      </c>
      <c r="U1701" s="71">
        <v>85</v>
      </c>
      <c r="V1701" s="71">
        <v>84</v>
      </c>
      <c r="W1701" s="71">
        <v>84</v>
      </c>
      <c r="X1701" s="71" t="s">
        <v>142</v>
      </c>
      <c r="Y1701" s="71" t="s">
        <v>1441</v>
      </c>
      <c r="Z1701" s="71"/>
      <c r="AA1701" s="83" t="s">
        <v>382</v>
      </c>
      <c r="AB1701" s="71" t="s">
        <v>144</v>
      </c>
      <c r="AC1701" s="71"/>
      <c r="AD1701" s="71" t="s">
        <v>2012</v>
      </c>
      <c r="AE1701" s="69" t="s">
        <v>40</v>
      </c>
    </row>
    <row r="1702" spans="1:31" ht="45" hidden="1">
      <c r="A1702" t="str">
        <f t="shared" si="105"/>
        <v>INFISExcluído2022</v>
      </c>
      <c r="B1702" t="str">
        <f t="shared" si="106"/>
        <v>INFISExcluído2023</v>
      </c>
      <c r="C1702" t="str">
        <f t="shared" si="107"/>
        <v>INFISExcluído2024</v>
      </c>
      <c r="D1702" t="str">
        <f t="shared" si="108"/>
        <v>INFISExcluído2025</v>
      </c>
      <c r="E1702" t="str">
        <f t="shared" si="108"/>
        <v>INFISExcluído2026</v>
      </c>
      <c r="F1702" t="str">
        <f t="shared" si="108"/>
        <v>INFISExcluído2027</v>
      </c>
      <c r="G1702" t="s">
        <v>2011</v>
      </c>
      <c r="H1702" t="s">
        <v>1429</v>
      </c>
      <c r="I1702" s="38" t="str">
        <f>VLOOKUP(J1702,Planilha2!B:C,2,0)</f>
        <v>Excluído</v>
      </c>
      <c r="J1702" s="80" t="s">
        <v>1449</v>
      </c>
      <c r="K1702" s="80" t="s">
        <v>165</v>
      </c>
      <c r="L1702" s="80" t="s">
        <v>1450</v>
      </c>
      <c r="M1702" s="80" t="s">
        <v>1451</v>
      </c>
      <c r="N1702" s="80" t="s">
        <v>1452</v>
      </c>
      <c r="O1702" s="71"/>
      <c r="P1702" s="69" t="s">
        <v>44</v>
      </c>
      <c r="Q1702" s="71">
        <v>0</v>
      </c>
      <c r="R1702" s="71">
        <v>0</v>
      </c>
      <c r="S1702" s="71">
        <v>0</v>
      </c>
      <c r="T1702" s="71">
        <v>0</v>
      </c>
      <c r="U1702" s="71">
        <v>0</v>
      </c>
      <c r="V1702" s="71">
        <v>0</v>
      </c>
      <c r="W1702" s="71">
        <v>0</v>
      </c>
      <c r="X1702" s="71"/>
      <c r="Y1702" s="71"/>
      <c r="Z1702" s="71"/>
      <c r="AA1702" s="83" t="s">
        <v>382</v>
      </c>
      <c r="AB1702" s="71"/>
      <c r="AC1702" s="71"/>
      <c r="AD1702" s="71"/>
      <c r="AE1702" s="69" t="s">
        <v>40</v>
      </c>
    </row>
    <row r="1703" spans="1:31" ht="45" hidden="1">
      <c r="A1703" t="str">
        <f t="shared" si="105"/>
        <v>INFISG062022</v>
      </c>
      <c r="B1703" t="str">
        <f t="shared" si="106"/>
        <v>INFISG062023</v>
      </c>
      <c r="C1703" t="str">
        <f t="shared" si="107"/>
        <v>INFISG062024</v>
      </c>
      <c r="D1703" t="str">
        <f t="shared" si="108"/>
        <v>INFISG062025</v>
      </c>
      <c r="E1703" t="str">
        <f t="shared" si="108"/>
        <v>INFISG062026</v>
      </c>
      <c r="F1703" t="str">
        <f t="shared" si="108"/>
        <v>INFISG062027</v>
      </c>
      <c r="G1703" t="s">
        <v>2011</v>
      </c>
      <c r="H1703" t="s">
        <v>1429</v>
      </c>
      <c r="I1703" s="38" t="str">
        <f>VLOOKUP(J1703,Planilha2!B:C,2,0)</f>
        <v>G06</v>
      </c>
      <c r="J1703" s="80" t="s">
        <v>58</v>
      </c>
      <c r="K1703" s="80" t="s">
        <v>145</v>
      </c>
      <c r="L1703" s="80" t="s">
        <v>59</v>
      </c>
      <c r="M1703" s="80" t="s">
        <v>164</v>
      </c>
      <c r="N1703" s="80" t="s">
        <v>1431</v>
      </c>
      <c r="O1703" s="71" t="s">
        <v>1570</v>
      </c>
      <c r="P1703" s="69" t="s">
        <v>44</v>
      </c>
      <c r="Q1703" s="71">
        <v>18.71</v>
      </c>
      <c r="R1703" s="71">
        <v>19</v>
      </c>
      <c r="S1703" s="71">
        <v>20</v>
      </c>
      <c r="T1703" s="71">
        <v>21</v>
      </c>
      <c r="U1703" s="71">
        <v>22</v>
      </c>
      <c r="V1703" s="71">
        <v>23</v>
      </c>
      <c r="W1703" s="71">
        <v>24</v>
      </c>
      <c r="X1703" s="71" t="s">
        <v>142</v>
      </c>
      <c r="Y1703" s="71" t="s">
        <v>172</v>
      </c>
      <c r="Z1703" s="71"/>
      <c r="AA1703" s="83" t="s">
        <v>382</v>
      </c>
      <c r="AB1703" s="71" t="s">
        <v>144</v>
      </c>
      <c r="AC1703" s="71"/>
      <c r="AD1703" s="71" t="s">
        <v>2012</v>
      </c>
      <c r="AE1703" s="69" t="s">
        <v>40</v>
      </c>
    </row>
    <row r="1704" spans="1:31" ht="60" hidden="1">
      <c r="A1704" t="str">
        <f t="shared" si="105"/>
        <v>INFISG082022</v>
      </c>
      <c r="B1704" t="str">
        <f t="shared" si="106"/>
        <v>INFISG082023</v>
      </c>
      <c r="C1704" t="str">
        <f t="shared" si="107"/>
        <v>INFISG082024</v>
      </c>
      <c r="D1704" t="str">
        <f t="shared" si="108"/>
        <v>INFISG082025</v>
      </c>
      <c r="E1704" t="str">
        <f t="shared" si="108"/>
        <v>INFISG082026</v>
      </c>
      <c r="F1704" t="str">
        <f t="shared" si="108"/>
        <v>INFISG082027</v>
      </c>
      <c r="G1704" t="s">
        <v>2011</v>
      </c>
      <c r="H1704" t="s">
        <v>1429</v>
      </c>
      <c r="I1704" s="38" t="str">
        <f>VLOOKUP(J1704,Planilha2!B:C,2,0)</f>
        <v>G08</v>
      </c>
      <c r="J1704" s="80" t="s">
        <v>722</v>
      </c>
      <c r="K1704" s="80" t="s">
        <v>145</v>
      </c>
      <c r="L1704" s="80" t="s">
        <v>723</v>
      </c>
      <c r="M1704" s="80" t="s">
        <v>185</v>
      </c>
      <c r="N1704" s="80" t="s">
        <v>1431</v>
      </c>
      <c r="O1704" s="71" t="s">
        <v>1607</v>
      </c>
      <c r="P1704" s="69" t="s">
        <v>44</v>
      </c>
      <c r="Q1704" s="71">
        <v>33</v>
      </c>
      <c r="R1704" s="71">
        <v>32</v>
      </c>
      <c r="S1704" s="71">
        <v>31</v>
      </c>
      <c r="T1704" s="71">
        <v>30</v>
      </c>
      <c r="U1704" s="71">
        <v>29</v>
      </c>
      <c r="V1704" s="71">
        <v>28</v>
      </c>
      <c r="W1704" s="71">
        <v>28</v>
      </c>
      <c r="X1704" s="71" t="s">
        <v>142</v>
      </c>
      <c r="Y1704" s="71" t="s">
        <v>172</v>
      </c>
      <c r="Z1704" s="71"/>
      <c r="AA1704" s="83" t="s">
        <v>382</v>
      </c>
      <c r="AB1704" s="71" t="s">
        <v>144</v>
      </c>
      <c r="AC1704" s="71"/>
      <c r="AD1704" s="71" t="s">
        <v>2012</v>
      </c>
      <c r="AE1704" s="69" t="s">
        <v>40</v>
      </c>
    </row>
    <row r="1705" spans="1:31" ht="45" hidden="1">
      <c r="A1705" t="str">
        <f t="shared" si="105"/>
        <v>INFISG152022</v>
      </c>
      <c r="B1705" t="str">
        <f t="shared" si="106"/>
        <v>INFISG152023</v>
      </c>
      <c r="C1705" t="str">
        <f t="shared" si="107"/>
        <v>INFISG152024</v>
      </c>
      <c r="D1705" t="str">
        <f t="shared" si="108"/>
        <v>INFISG152025</v>
      </c>
      <c r="E1705" t="str">
        <f t="shared" si="108"/>
        <v>INFISG152026</v>
      </c>
      <c r="F1705" t="str">
        <f t="shared" si="108"/>
        <v>INFISG152027</v>
      </c>
      <c r="G1705" t="s">
        <v>2011</v>
      </c>
      <c r="H1705" t="s">
        <v>1429</v>
      </c>
      <c r="I1705" s="38" t="str">
        <f>VLOOKUP(J1705,Planilha2!B:C,2,0)</f>
        <v>G15</v>
      </c>
      <c r="J1705" s="80" t="s">
        <v>743</v>
      </c>
      <c r="K1705" s="80" t="s">
        <v>145</v>
      </c>
      <c r="L1705" s="80" t="s">
        <v>744</v>
      </c>
      <c r="M1705" s="80" t="s">
        <v>164</v>
      </c>
      <c r="N1705" s="80" t="s">
        <v>1431</v>
      </c>
      <c r="O1705" s="71" t="s">
        <v>1456</v>
      </c>
      <c r="P1705" s="69" t="s">
        <v>44</v>
      </c>
      <c r="Q1705" s="71">
        <v>0</v>
      </c>
      <c r="R1705" s="71">
        <v>100</v>
      </c>
      <c r="S1705" s="71">
        <v>100</v>
      </c>
      <c r="T1705" s="71">
        <v>100</v>
      </c>
      <c r="U1705" s="71">
        <v>100</v>
      </c>
      <c r="V1705" s="71">
        <v>100</v>
      </c>
      <c r="W1705" s="71">
        <v>100</v>
      </c>
      <c r="X1705" s="71" t="s">
        <v>142</v>
      </c>
      <c r="Y1705" s="71" t="s">
        <v>172</v>
      </c>
      <c r="Z1705" s="71"/>
      <c r="AA1705" s="83" t="s">
        <v>382</v>
      </c>
      <c r="AB1705" s="71" t="s">
        <v>144</v>
      </c>
      <c r="AC1705" s="71"/>
      <c r="AD1705" s="71" t="s">
        <v>2012</v>
      </c>
      <c r="AE1705" s="69" t="s">
        <v>40</v>
      </c>
    </row>
    <row r="1706" spans="1:31" ht="45" hidden="1">
      <c r="A1706" t="str">
        <f t="shared" si="105"/>
        <v>INFISG162022</v>
      </c>
      <c r="B1706" t="str">
        <f t="shared" si="106"/>
        <v>INFISG162023</v>
      </c>
      <c r="C1706" t="str">
        <f t="shared" si="107"/>
        <v>INFISG162024</v>
      </c>
      <c r="D1706" t="str">
        <f t="shared" si="108"/>
        <v>INFISG162025</v>
      </c>
      <c r="E1706" t="str">
        <f t="shared" si="108"/>
        <v>INFISG162026</v>
      </c>
      <c r="F1706" t="str">
        <f t="shared" si="108"/>
        <v>INFISG162027</v>
      </c>
      <c r="G1706" t="s">
        <v>2011</v>
      </c>
      <c r="H1706" t="s">
        <v>1429</v>
      </c>
      <c r="I1706" s="38" t="str">
        <f>VLOOKUP(J1706,Planilha2!B:C,2,0)</f>
        <v>G16</v>
      </c>
      <c r="J1706" s="80" t="s">
        <v>1457</v>
      </c>
      <c r="K1706" s="80" t="s">
        <v>165</v>
      </c>
      <c r="L1706" s="80" t="s">
        <v>747</v>
      </c>
      <c r="M1706" s="80" t="s">
        <v>164</v>
      </c>
      <c r="N1706" s="80" t="s">
        <v>631</v>
      </c>
      <c r="O1706" s="71" t="s">
        <v>1610</v>
      </c>
      <c r="P1706" s="69" t="s">
        <v>749</v>
      </c>
      <c r="Q1706" s="71">
        <v>0</v>
      </c>
      <c r="R1706" s="71">
        <v>0</v>
      </c>
      <c r="S1706" s="71">
        <v>0</v>
      </c>
      <c r="T1706" s="71">
        <v>0</v>
      </c>
      <c r="U1706" s="71">
        <v>0</v>
      </c>
      <c r="V1706" s="71">
        <v>0</v>
      </c>
      <c r="W1706" s="71">
        <v>0</v>
      </c>
      <c r="X1706" s="71" t="s">
        <v>142</v>
      </c>
      <c r="Y1706" s="71" t="s">
        <v>172</v>
      </c>
      <c r="Z1706" s="71"/>
      <c r="AA1706" s="83" t="s">
        <v>382</v>
      </c>
      <c r="AB1706" s="71" t="s">
        <v>144</v>
      </c>
      <c r="AC1706" s="71"/>
      <c r="AD1706" s="71" t="s">
        <v>2012</v>
      </c>
      <c r="AE1706" s="69" t="s">
        <v>40</v>
      </c>
    </row>
    <row r="1707" spans="1:31" ht="45" hidden="1">
      <c r="A1707" t="str">
        <f t="shared" si="105"/>
        <v>INFISG092022</v>
      </c>
      <c r="B1707" t="str">
        <f t="shared" si="106"/>
        <v>INFISG092023</v>
      </c>
      <c r="C1707" t="str">
        <f t="shared" si="107"/>
        <v>INFISG092024</v>
      </c>
      <c r="D1707" t="str">
        <f t="shared" si="108"/>
        <v>INFISG092025</v>
      </c>
      <c r="E1707" t="str">
        <f t="shared" si="108"/>
        <v>INFISG092026</v>
      </c>
      <c r="F1707" t="str">
        <f t="shared" si="108"/>
        <v>INFISG092027</v>
      </c>
      <c r="G1707" t="s">
        <v>2011</v>
      </c>
      <c r="H1707" t="s">
        <v>1429</v>
      </c>
      <c r="I1707" s="38" t="str">
        <f>VLOOKUP(J1707,Planilha2!B:C,2,0)</f>
        <v>G09</v>
      </c>
      <c r="J1707" s="80" t="s">
        <v>66</v>
      </c>
      <c r="K1707" s="80" t="s">
        <v>145</v>
      </c>
      <c r="L1707" s="80" t="s">
        <v>67</v>
      </c>
      <c r="M1707" s="80" t="s">
        <v>164</v>
      </c>
      <c r="N1707" s="80" t="s">
        <v>631</v>
      </c>
      <c r="O1707" s="71" t="s">
        <v>1611</v>
      </c>
      <c r="P1707" s="69" t="s">
        <v>69</v>
      </c>
      <c r="Q1707" s="71">
        <v>2.33</v>
      </c>
      <c r="R1707" s="71">
        <v>3</v>
      </c>
      <c r="S1707" s="71">
        <v>3</v>
      </c>
      <c r="T1707" s="71">
        <v>4</v>
      </c>
      <c r="U1707" s="71">
        <v>4</v>
      </c>
      <c r="V1707" s="71">
        <v>4</v>
      </c>
      <c r="W1707" s="71">
        <v>4</v>
      </c>
      <c r="X1707" s="71" t="s">
        <v>142</v>
      </c>
      <c r="Y1707" s="71" t="s">
        <v>172</v>
      </c>
      <c r="Z1707" s="71"/>
      <c r="AA1707" s="83" t="s">
        <v>382</v>
      </c>
      <c r="AB1707" s="71" t="s">
        <v>144</v>
      </c>
      <c r="AC1707" s="71"/>
      <c r="AD1707" s="71" t="s">
        <v>2012</v>
      </c>
      <c r="AE1707" s="69" t="s">
        <v>40</v>
      </c>
    </row>
    <row r="1708" spans="1:31" ht="45" hidden="1">
      <c r="A1708" t="str">
        <f t="shared" si="105"/>
        <v>INFISG112022</v>
      </c>
      <c r="B1708" t="str">
        <f t="shared" si="106"/>
        <v>INFISG112023</v>
      </c>
      <c r="C1708" t="str">
        <f t="shared" si="107"/>
        <v>INFISG112024</v>
      </c>
      <c r="D1708" t="str">
        <f t="shared" si="108"/>
        <v>INFISG112025</v>
      </c>
      <c r="E1708" t="str">
        <f t="shared" si="108"/>
        <v>INFISG112026</v>
      </c>
      <c r="F1708" t="str">
        <f t="shared" si="108"/>
        <v>INFISG112027</v>
      </c>
      <c r="G1708" t="s">
        <v>2011</v>
      </c>
      <c r="H1708" t="s">
        <v>1429</v>
      </c>
      <c r="I1708" s="38" t="str">
        <f>VLOOKUP(J1708,Planilha2!B:C,2,0)</f>
        <v>G11</v>
      </c>
      <c r="J1708" s="80" t="s">
        <v>71</v>
      </c>
      <c r="K1708" s="80" t="s">
        <v>145</v>
      </c>
      <c r="L1708" s="80" t="s">
        <v>67</v>
      </c>
      <c r="M1708" s="80" t="s">
        <v>164</v>
      </c>
      <c r="N1708" s="80" t="s">
        <v>631</v>
      </c>
      <c r="O1708" s="71" t="s">
        <v>1612</v>
      </c>
      <c r="P1708" s="69" t="s">
        <v>69</v>
      </c>
      <c r="Q1708" s="71">
        <v>4</v>
      </c>
      <c r="R1708" s="71">
        <v>4</v>
      </c>
      <c r="S1708" s="71">
        <v>4</v>
      </c>
      <c r="T1708" s="71">
        <v>5</v>
      </c>
      <c r="U1708" s="71">
        <v>5</v>
      </c>
      <c r="V1708" s="71">
        <v>5</v>
      </c>
      <c r="W1708" s="71">
        <v>5</v>
      </c>
      <c r="X1708" s="71" t="s">
        <v>142</v>
      </c>
      <c r="Y1708" s="71" t="s">
        <v>172</v>
      </c>
      <c r="Z1708" s="71"/>
      <c r="AA1708" s="83" t="s">
        <v>382</v>
      </c>
      <c r="AB1708" s="71" t="s">
        <v>144</v>
      </c>
      <c r="AC1708" s="71"/>
      <c r="AD1708" s="71" t="s">
        <v>2012</v>
      </c>
      <c r="AE1708" s="69" t="s">
        <v>40</v>
      </c>
    </row>
    <row r="1709" spans="1:31" ht="45" hidden="1">
      <c r="A1709" t="str">
        <f t="shared" si="105"/>
        <v>INFISG172022</v>
      </c>
      <c r="B1709" t="str">
        <f t="shared" si="106"/>
        <v>INFISG172023</v>
      </c>
      <c r="C1709" t="str">
        <f t="shared" si="107"/>
        <v>INFISG172024</v>
      </c>
      <c r="D1709" t="str">
        <f t="shared" si="108"/>
        <v>INFISG172025</v>
      </c>
      <c r="E1709" t="str">
        <f t="shared" si="108"/>
        <v>INFISG172026</v>
      </c>
      <c r="F1709" t="str">
        <f t="shared" si="108"/>
        <v>INFISG172027</v>
      </c>
      <c r="G1709" t="s">
        <v>2011</v>
      </c>
      <c r="H1709" t="s">
        <v>1429</v>
      </c>
      <c r="I1709" s="38" t="str">
        <f>VLOOKUP(J1709,Planilha2!B:C,2,0)</f>
        <v>G17</v>
      </c>
      <c r="J1709" s="80" t="s">
        <v>750</v>
      </c>
      <c r="K1709" s="80" t="s">
        <v>165</v>
      </c>
      <c r="L1709" s="80" t="s">
        <v>751</v>
      </c>
      <c r="M1709" s="80" t="s">
        <v>164</v>
      </c>
      <c r="N1709" s="80" t="s">
        <v>1452</v>
      </c>
      <c r="O1709" s="71" t="s">
        <v>1461</v>
      </c>
      <c r="P1709" s="69" t="s">
        <v>44</v>
      </c>
      <c r="Q1709" s="71">
        <v>5.57</v>
      </c>
      <c r="R1709" s="71">
        <v>8</v>
      </c>
      <c r="S1709" s="71">
        <v>9</v>
      </c>
      <c r="T1709" s="71">
        <v>10</v>
      </c>
      <c r="U1709" s="71">
        <v>11</v>
      </c>
      <c r="V1709" s="71">
        <v>12</v>
      </c>
      <c r="W1709" s="71">
        <v>12</v>
      </c>
      <c r="X1709" s="71" t="s">
        <v>142</v>
      </c>
      <c r="Y1709" s="71" t="s">
        <v>172</v>
      </c>
      <c r="Z1709" s="71"/>
      <c r="AA1709" s="83" t="s">
        <v>382</v>
      </c>
      <c r="AB1709" s="71" t="s">
        <v>144</v>
      </c>
      <c r="AC1709" s="71"/>
      <c r="AD1709" s="71" t="s">
        <v>2012</v>
      </c>
      <c r="AE1709" s="69" t="s">
        <v>40</v>
      </c>
    </row>
    <row r="1710" spans="1:31" ht="45">
      <c r="A1710" t="str">
        <f t="shared" si="105"/>
        <v>INFISEC012022</v>
      </c>
      <c r="B1710" t="str">
        <f t="shared" si="106"/>
        <v>INFISEC012023</v>
      </c>
      <c r="C1710" t="str">
        <f t="shared" si="107"/>
        <v>INFISEC012024</v>
      </c>
      <c r="D1710" t="str">
        <f t="shared" si="108"/>
        <v>INFISEC012025</v>
      </c>
      <c r="E1710" t="str">
        <f t="shared" si="108"/>
        <v>INFISEC012026</v>
      </c>
      <c r="F1710" t="str">
        <f t="shared" si="108"/>
        <v>INFISEC012027</v>
      </c>
      <c r="G1710" t="s">
        <v>2011</v>
      </c>
      <c r="H1710" t="s">
        <v>1429</v>
      </c>
      <c r="I1710" s="38" t="str">
        <f>VLOOKUP(J1710,Planilha2!B:C,2,0)</f>
        <v>EC01</v>
      </c>
      <c r="J1710" s="80" t="s">
        <v>378</v>
      </c>
      <c r="K1710" s="80" t="s">
        <v>145</v>
      </c>
      <c r="L1710" s="80" t="s">
        <v>379</v>
      </c>
      <c r="M1710" s="80" t="s">
        <v>381</v>
      </c>
      <c r="N1710" s="80" t="s">
        <v>385</v>
      </c>
      <c r="O1710" s="71" t="s">
        <v>1572</v>
      </c>
      <c r="P1710" s="69" t="s">
        <v>44</v>
      </c>
      <c r="Q1710" s="71">
        <v>62.58</v>
      </c>
      <c r="R1710" s="71">
        <v>70</v>
      </c>
      <c r="S1710" s="71">
        <v>100</v>
      </c>
      <c r="T1710" s="71">
        <v>100</v>
      </c>
      <c r="U1710" s="71">
        <v>100</v>
      </c>
      <c r="V1710" s="71">
        <v>100</v>
      </c>
      <c r="W1710" s="71">
        <v>100</v>
      </c>
      <c r="X1710" s="71" t="s">
        <v>142</v>
      </c>
      <c r="Y1710" s="71" t="s">
        <v>172</v>
      </c>
      <c r="Z1710" s="71"/>
      <c r="AA1710" s="83" t="s">
        <v>382</v>
      </c>
      <c r="AB1710" s="71" t="s">
        <v>144</v>
      </c>
      <c r="AC1710" s="71"/>
      <c r="AD1710" s="71" t="s">
        <v>2012</v>
      </c>
      <c r="AE1710" s="69" t="s">
        <v>40</v>
      </c>
    </row>
    <row r="1711" spans="1:31" ht="45" hidden="1">
      <c r="A1711" t="str">
        <f t="shared" si="105"/>
        <v>INFISExcluído2022</v>
      </c>
      <c r="B1711" t="str">
        <f t="shared" si="106"/>
        <v>INFISExcluído2023</v>
      </c>
      <c r="C1711" t="str">
        <f t="shared" si="107"/>
        <v>INFISExcluído2024</v>
      </c>
      <c r="D1711" t="str">
        <f t="shared" si="108"/>
        <v>INFISExcluído2025</v>
      </c>
      <c r="E1711" t="str">
        <f t="shared" si="108"/>
        <v>INFISExcluído2026</v>
      </c>
      <c r="F1711" t="str">
        <f t="shared" si="108"/>
        <v>INFISExcluído2027</v>
      </c>
      <c r="G1711" t="s">
        <v>2011</v>
      </c>
      <c r="H1711" t="s">
        <v>1429</v>
      </c>
      <c r="I1711" s="38" t="str">
        <f>VLOOKUP(J1711,Planilha2!B:C,2,0)</f>
        <v>Excluído</v>
      </c>
      <c r="J1711" s="80" t="s">
        <v>1464</v>
      </c>
      <c r="K1711" s="80" t="s">
        <v>165</v>
      </c>
      <c r="L1711" s="80" t="s">
        <v>1465</v>
      </c>
      <c r="M1711" s="80" t="s">
        <v>164</v>
      </c>
      <c r="N1711" s="80" t="s">
        <v>1452</v>
      </c>
      <c r="O1711" s="71"/>
      <c r="P1711" s="69" t="s">
        <v>44</v>
      </c>
      <c r="Q1711" s="71"/>
      <c r="R1711" s="71"/>
      <c r="S1711" s="71"/>
      <c r="T1711" s="71"/>
      <c r="U1711" s="71"/>
      <c r="V1711" s="71"/>
      <c r="W1711" s="71"/>
      <c r="X1711" s="71"/>
      <c r="Y1711" s="71"/>
      <c r="Z1711" s="71"/>
      <c r="AA1711" s="83" t="s">
        <v>382</v>
      </c>
      <c r="AB1711" s="71" t="s">
        <v>144</v>
      </c>
      <c r="AC1711" s="71"/>
      <c r="AD1711" s="71"/>
      <c r="AE1711" s="69" t="s">
        <v>40</v>
      </c>
    </row>
    <row r="1712" spans="1:31" ht="60" hidden="1">
      <c r="A1712" t="str">
        <f t="shared" si="105"/>
        <v>INFISG192022</v>
      </c>
      <c r="B1712" t="str">
        <f t="shared" si="106"/>
        <v>INFISG192023</v>
      </c>
      <c r="C1712" t="str">
        <f t="shared" si="107"/>
        <v>INFISG192024</v>
      </c>
      <c r="D1712" t="str">
        <f t="shared" si="108"/>
        <v>INFISG192025</v>
      </c>
      <c r="E1712" t="str">
        <f t="shared" si="108"/>
        <v>INFISG192026</v>
      </c>
      <c r="F1712" t="str">
        <f t="shared" si="108"/>
        <v>INFISG192027</v>
      </c>
      <c r="G1712" t="s">
        <v>2011</v>
      </c>
      <c r="H1712" t="s">
        <v>1429</v>
      </c>
      <c r="I1712" s="38" t="str">
        <f>VLOOKUP(J1712,Planilha2!B:C,2,0)</f>
        <v>G19</v>
      </c>
      <c r="J1712" s="80" t="s">
        <v>759</v>
      </c>
      <c r="K1712" s="80" t="s">
        <v>165</v>
      </c>
      <c r="L1712" s="80" t="s">
        <v>760</v>
      </c>
      <c r="M1712" s="80" t="s">
        <v>164</v>
      </c>
      <c r="N1712" s="80" t="s">
        <v>1452</v>
      </c>
      <c r="O1712" s="71" t="s">
        <v>1574</v>
      </c>
      <c r="P1712" s="69" t="s">
        <v>44</v>
      </c>
      <c r="Q1712" s="71">
        <v>66</v>
      </c>
      <c r="R1712" s="71">
        <v>66</v>
      </c>
      <c r="S1712" s="71">
        <v>100</v>
      </c>
      <c r="T1712" s="71">
        <v>100</v>
      </c>
      <c r="U1712" s="71">
        <v>100</v>
      </c>
      <c r="V1712" s="71">
        <v>100</v>
      </c>
      <c r="W1712" s="71">
        <v>100</v>
      </c>
      <c r="X1712" s="71" t="s">
        <v>142</v>
      </c>
      <c r="Y1712" s="71" t="s">
        <v>1441</v>
      </c>
      <c r="Z1712" s="71"/>
      <c r="AA1712" s="83" t="s">
        <v>382</v>
      </c>
      <c r="AB1712" s="71" t="s">
        <v>144</v>
      </c>
      <c r="AC1712" s="71"/>
      <c r="AD1712" s="71" t="s">
        <v>2012</v>
      </c>
      <c r="AE1712" s="69" t="s">
        <v>40</v>
      </c>
    </row>
    <row r="1713" spans="1:31" ht="45" hidden="1">
      <c r="A1713" t="str">
        <f t="shared" si="105"/>
        <v>INFISG182022</v>
      </c>
      <c r="B1713" t="str">
        <f t="shared" si="106"/>
        <v>INFISG182023</v>
      </c>
      <c r="C1713" t="str">
        <f t="shared" si="107"/>
        <v>INFISG182024</v>
      </c>
      <c r="D1713" t="str">
        <f t="shared" si="108"/>
        <v>INFISG182025</v>
      </c>
      <c r="E1713" t="str">
        <f t="shared" si="108"/>
        <v>INFISG182026</v>
      </c>
      <c r="F1713" t="str">
        <f t="shared" si="108"/>
        <v>INFISG182027</v>
      </c>
      <c r="G1713" t="s">
        <v>2011</v>
      </c>
      <c r="H1713" t="s">
        <v>1429</v>
      </c>
      <c r="I1713" s="38" t="str">
        <f>VLOOKUP(J1713,Planilha2!B:C,2,0)</f>
        <v>G18</v>
      </c>
      <c r="J1713" s="80" t="s">
        <v>755</v>
      </c>
      <c r="K1713" s="69" t="s">
        <v>165</v>
      </c>
      <c r="L1713" s="80" t="s">
        <v>1469</v>
      </c>
      <c r="M1713" s="80" t="s">
        <v>164</v>
      </c>
      <c r="N1713" s="80" t="s">
        <v>1452</v>
      </c>
      <c r="O1713" s="71" t="s">
        <v>1470</v>
      </c>
      <c r="P1713" s="69" t="s">
        <v>994</v>
      </c>
      <c r="Q1713" s="71">
        <v>66</v>
      </c>
      <c r="R1713" s="71">
        <v>66</v>
      </c>
      <c r="S1713" s="71">
        <v>66</v>
      </c>
      <c r="T1713" s="71">
        <v>66</v>
      </c>
      <c r="U1713" s="71">
        <v>66</v>
      </c>
      <c r="V1713" s="71">
        <v>66</v>
      </c>
      <c r="W1713" s="71">
        <v>66</v>
      </c>
      <c r="X1713" s="71" t="s">
        <v>142</v>
      </c>
      <c r="Y1713" s="71" t="s">
        <v>172</v>
      </c>
      <c r="Z1713" s="71"/>
      <c r="AA1713" s="83" t="s">
        <v>382</v>
      </c>
      <c r="AB1713" s="71" t="s">
        <v>144</v>
      </c>
      <c r="AC1713" s="71"/>
      <c r="AD1713" s="71" t="s">
        <v>2012</v>
      </c>
      <c r="AE1713" s="69" t="s">
        <v>40</v>
      </c>
    </row>
    <row r="1714" spans="1:31" ht="45" hidden="1">
      <c r="A1714" t="str">
        <f t="shared" si="105"/>
        <v>INFISG202022</v>
      </c>
      <c r="B1714" t="str">
        <f t="shared" si="106"/>
        <v>INFISG202023</v>
      </c>
      <c r="C1714" t="str">
        <f t="shared" si="107"/>
        <v>INFISG202024</v>
      </c>
      <c r="D1714" t="str">
        <f t="shared" si="108"/>
        <v>INFISG202025</v>
      </c>
      <c r="E1714" t="str">
        <f t="shared" si="108"/>
        <v>INFISG202026</v>
      </c>
      <c r="F1714" t="str">
        <f t="shared" si="108"/>
        <v>INFISG202027</v>
      </c>
      <c r="G1714" t="s">
        <v>2011</v>
      </c>
      <c r="H1714" t="s">
        <v>1429</v>
      </c>
      <c r="I1714" s="38" t="str">
        <f>VLOOKUP(J1714,Planilha2!B:C,2,0)</f>
        <v>G20</v>
      </c>
      <c r="J1714" s="80" t="s">
        <v>762</v>
      </c>
      <c r="K1714" s="69" t="s">
        <v>165</v>
      </c>
      <c r="L1714" s="80" t="s">
        <v>1473</v>
      </c>
      <c r="M1714" s="80" t="s">
        <v>164</v>
      </c>
      <c r="N1714" s="80" t="s">
        <v>1452</v>
      </c>
      <c r="O1714" s="71" t="s">
        <v>1474</v>
      </c>
      <c r="P1714" s="69" t="s">
        <v>994</v>
      </c>
      <c r="Q1714" s="71">
        <v>0</v>
      </c>
      <c r="R1714" s="71">
        <v>0</v>
      </c>
      <c r="S1714" s="71">
        <v>0</v>
      </c>
      <c r="T1714" s="71">
        <v>0</v>
      </c>
      <c r="U1714" s="71">
        <v>0</v>
      </c>
      <c r="V1714" s="71">
        <v>0</v>
      </c>
      <c r="W1714" s="71">
        <v>0</v>
      </c>
      <c r="X1714" s="71" t="s">
        <v>142</v>
      </c>
      <c r="Y1714" s="71"/>
      <c r="Z1714" s="71"/>
      <c r="AA1714" s="83" t="s">
        <v>382</v>
      </c>
      <c r="AB1714" s="71" t="s">
        <v>144</v>
      </c>
      <c r="AC1714" s="71"/>
      <c r="AD1714" s="71" t="s">
        <v>2012</v>
      </c>
      <c r="AE1714" s="69" t="s">
        <v>40</v>
      </c>
    </row>
    <row r="1715" spans="1:31" ht="45" hidden="1">
      <c r="A1715" t="str">
        <f t="shared" si="105"/>
        <v>INFISPP022022</v>
      </c>
      <c r="B1715" t="str">
        <f t="shared" si="106"/>
        <v>INFISPP022023</v>
      </c>
      <c r="C1715" t="str">
        <f t="shared" si="107"/>
        <v>INFISPP022024</v>
      </c>
      <c r="D1715" t="str">
        <f t="shared" si="108"/>
        <v>INFISPP022025</v>
      </c>
      <c r="E1715" t="str">
        <f t="shared" si="108"/>
        <v>INFISPP022026</v>
      </c>
      <c r="F1715" t="str">
        <f t="shared" si="108"/>
        <v>INFISPP022027</v>
      </c>
      <c r="G1715" t="s">
        <v>2011</v>
      </c>
      <c r="H1715" t="s">
        <v>1476</v>
      </c>
      <c r="I1715" s="38" t="str">
        <f>VLOOKUP(J1715,Planilha2!B:C,2,0)</f>
        <v>PP02</v>
      </c>
      <c r="J1715" s="80" t="s">
        <v>1615</v>
      </c>
      <c r="K1715" s="80" t="s">
        <v>145</v>
      </c>
      <c r="L1715" s="80" t="s">
        <v>1038</v>
      </c>
      <c r="M1715" s="80" t="s">
        <v>1040</v>
      </c>
      <c r="N1715" s="80" t="s">
        <v>1478</v>
      </c>
      <c r="O1715" s="86" t="s">
        <v>1479</v>
      </c>
      <c r="P1715" s="69" t="s">
        <v>69</v>
      </c>
      <c r="Q1715" s="75">
        <v>4.5</v>
      </c>
      <c r="R1715" s="75">
        <v>4.5</v>
      </c>
      <c r="S1715" s="75">
        <v>4.5</v>
      </c>
      <c r="T1715" s="75">
        <v>4.5</v>
      </c>
      <c r="U1715" s="75">
        <v>5.5</v>
      </c>
      <c r="V1715" s="75">
        <v>5.5</v>
      </c>
      <c r="W1715" s="75">
        <v>5.5</v>
      </c>
      <c r="X1715" s="71" t="s">
        <v>142</v>
      </c>
      <c r="Y1715" s="71" t="s">
        <v>1103</v>
      </c>
      <c r="Z1715" s="154" t="s">
        <v>172</v>
      </c>
      <c r="AA1715" s="83" t="s">
        <v>382</v>
      </c>
      <c r="AB1715" s="71" t="s">
        <v>144</v>
      </c>
      <c r="AC1715" s="71"/>
      <c r="AD1715" s="71"/>
      <c r="AE1715" s="69" t="s">
        <v>1030</v>
      </c>
    </row>
    <row r="1716" spans="1:31" ht="45" hidden="1">
      <c r="A1716" t="str">
        <f t="shared" si="105"/>
        <v>INFISPP032022</v>
      </c>
      <c r="B1716" t="str">
        <f t="shared" si="106"/>
        <v>INFISPP032023</v>
      </c>
      <c r="C1716" t="str">
        <f t="shared" si="107"/>
        <v>INFISPP032024</v>
      </c>
      <c r="D1716" t="str">
        <f t="shared" si="108"/>
        <v>INFISPP032025</v>
      </c>
      <c r="E1716" t="str">
        <f t="shared" si="108"/>
        <v>INFISPP032026</v>
      </c>
      <c r="F1716" t="str">
        <f t="shared" si="108"/>
        <v>INFISPP032027</v>
      </c>
      <c r="G1716" t="s">
        <v>2011</v>
      </c>
      <c r="H1716" t="s">
        <v>1476</v>
      </c>
      <c r="I1716" s="38" t="str">
        <f>VLOOKUP(J1716,Planilha2!B:C,2,0)</f>
        <v>PP03</v>
      </c>
      <c r="J1716" s="80" t="s">
        <v>1618</v>
      </c>
      <c r="K1716" s="80" t="s">
        <v>145</v>
      </c>
      <c r="L1716" s="80" t="s">
        <v>1619</v>
      </c>
      <c r="M1716" s="80" t="s">
        <v>139</v>
      </c>
      <c r="N1716" s="80" t="s">
        <v>1478</v>
      </c>
      <c r="O1716" s="86" t="s">
        <v>1484</v>
      </c>
      <c r="P1716" s="69" t="s">
        <v>309</v>
      </c>
      <c r="Q1716" s="75">
        <f>38+65</f>
        <v>103</v>
      </c>
      <c r="R1716" s="75">
        <f>42+75</f>
        <v>117</v>
      </c>
      <c r="S1716" s="75">
        <f>45+75</f>
        <v>120</v>
      </c>
      <c r="T1716" s="75">
        <f>45+75</f>
        <v>120</v>
      </c>
      <c r="U1716" s="75">
        <f>48+90</f>
        <v>138</v>
      </c>
      <c r="V1716" s="75">
        <f>48+90</f>
        <v>138</v>
      </c>
      <c r="W1716" s="75">
        <f>50+90</f>
        <v>140</v>
      </c>
      <c r="X1716" s="71" t="s">
        <v>142</v>
      </c>
      <c r="Y1716" s="71" t="s">
        <v>1103</v>
      </c>
      <c r="Z1716" s="154" t="s">
        <v>172</v>
      </c>
      <c r="AA1716" s="83" t="s">
        <v>382</v>
      </c>
      <c r="AB1716" s="71" t="s">
        <v>144</v>
      </c>
      <c r="AC1716" s="71"/>
      <c r="AD1716" s="71"/>
      <c r="AE1716" s="69" t="s">
        <v>1030</v>
      </c>
    </row>
    <row r="1717" spans="1:31" ht="45" hidden="1">
      <c r="A1717" t="str">
        <f t="shared" si="105"/>
        <v>INFISPP012022</v>
      </c>
      <c r="B1717" t="str">
        <f t="shared" si="106"/>
        <v>INFISPP012023</v>
      </c>
      <c r="C1717" t="str">
        <f t="shared" si="107"/>
        <v>INFISPP012024</v>
      </c>
      <c r="D1717" t="str">
        <f t="shared" si="108"/>
        <v>INFISPP012025</v>
      </c>
      <c r="E1717" t="str">
        <f t="shared" si="108"/>
        <v>INFISPP012026</v>
      </c>
      <c r="F1717" t="str">
        <f t="shared" si="108"/>
        <v>INFISPP012027</v>
      </c>
      <c r="G1717" t="s">
        <v>2011</v>
      </c>
      <c r="H1717" t="s">
        <v>1476</v>
      </c>
      <c r="I1717" s="38" t="str">
        <f>VLOOKUP(J1717,Planilha2!B:C,2,0)</f>
        <v>PP01</v>
      </c>
      <c r="J1717" s="80" t="s">
        <v>1622</v>
      </c>
      <c r="K1717" s="80" t="s">
        <v>145</v>
      </c>
      <c r="L1717" s="80" t="s">
        <v>1623</v>
      </c>
      <c r="M1717" s="80" t="s">
        <v>139</v>
      </c>
      <c r="N1717" s="80" t="s">
        <v>1036</v>
      </c>
      <c r="O1717" s="86" t="s">
        <v>1624</v>
      </c>
      <c r="P1717" s="69" t="s">
        <v>994</v>
      </c>
      <c r="Q1717" s="75">
        <v>0</v>
      </c>
      <c r="R1717" s="75">
        <v>0</v>
      </c>
      <c r="S1717" s="75">
        <v>0</v>
      </c>
      <c r="T1717" s="75">
        <v>0</v>
      </c>
      <c r="U1717" s="75">
        <v>0</v>
      </c>
      <c r="V1717" s="75">
        <v>0</v>
      </c>
      <c r="W1717" s="75">
        <v>0</v>
      </c>
      <c r="X1717" s="71" t="s">
        <v>171</v>
      </c>
      <c r="Y1717" s="71" t="s">
        <v>1103</v>
      </c>
      <c r="Z1717" s="71" t="s">
        <v>172</v>
      </c>
      <c r="AA1717" s="83" t="s">
        <v>382</v>
      </c>
      <c r="AB1717" s="71" t="s">
        <v>144</v>
      </c>
      <c r="AC1717" s="71"/>
      <c r="AD1717" s="71"/>
      <c r="AE1717" s="69" t="s">
        <v>1030</v>
      </c>
    </row>
    <row r="1718" spans="1:31" ht="45" hidden="1">
      <c r="A1718" t="str">
        <f t="shared" si="105"/>
        <v>INFISExcluído2022</v>
      </c>
      <c r="B1718" t="str">
        <f t="shared" si="106"/>
        <v>INFISExcluído2023</v>
      </c>
      <c r="C1718" t="str">
        <f t="shared" si="107"/>
        <v>INFISExcluído2024</v>
      </c>
      <c r="D1718" t="str">
        <f t="shared" si="108"/>
        <v>INFISExcluído2025</v>
      </c>
      <c r="E1718" t="str">
        <f t="shared" si="108"/>
        <v>INFISExcluído2026</v>
      </c>
      <c r="F1718" t="str">
        <f t="shared" si="108"/>
        <v>INFISExcluído2027</v>
      </c>
      <c r="G1718" t="s">
        <v>2011</v>
      </c>
      <c r="H1718" t="s">
        <v>1476</v>
      </c>
      <c r="I1718" s="38" t="str">
        <f>VLOOKUP(J1718,Planilha2!B:C,2,0)</f>
        <v>Excluído</v>
      </c>
      <c r="J1718" s="80" t="s">
        <v>1489</v>
      </c>
      <c r="K1718" s="80" t="s">
        <v>165</v>
      </c>
      <c r="L1718" s="80" t="s">
        <v>1490</v>
      </c>
      <c r="M1718" s="80" t="s">
        <v>139</v>
      </c>
      <c r="N1718" s="80" t="s">
        <v>1036</v>
      </c>
      <c r="O1718" s="86"/>
      <c r="P1718" s="69" t="s">
        <v>1070</v>
      </c>
      <c r="Q1718" s="75"/>
      <c r="R1718" s="75"/>
      <c r="S1718" s="75"/>
      <c r="T1718" s="75"/>
      <c r="U1718" s="75"/>
      <c r="V1718" s="75"/>
      <c r="W1718" s="75"/>
      <c r="X1718" s="71"/>
      <c r="Y1718" s="71"/>
      <c r="Z1718" s="71"/>
      <c r="AA1718" s="83" t="s">
        <v>382</v>
      </c>
      <c r="AB1718" s="71"/>
      <c r="AC1718" s="71"/>
      <c r="AD1718" s="71"/>
      <c r="AE1718" s="69" t="s">
        <v>1030</v>
      </c>
    </row>
    <row r="1719" spans="1:31" ht="45" hidden="1">
      <c r="A1719" t="str">
        <f t="shared" si="105"/>
        <v>INFISExcluído2022</v>
      </c>
      <c r="B1719" t="str">
        <f t="shared" si="106"/>
        <v>INFISExcluído2023</v>
      </c>
      <c r="C1719" t="str">
        <f t="shared" si="107"/>
        <v>INFISExcluído2024</v>
      </c>
      <c r="D1719" t="str">
        <f t="shared" si="108"/>
        <v>INFISExcluído2025</v>
      </c>
      <c r="E1719" t="str">
        <f t="shared" si="108"/>
        <v>INFISExcluído2026</v>
      </c>
      <c r="F1719" t="str">
        <f t="shared" si="108"/>
        <v>INFISExcluído2027</v>
      </c>
      <c r="G1719" t="s">
        <v>2011</v>
      </c>
      <c r="H1719" t="s">
        <v>1476</v>
      </c>
      <c r="I1719" s="38" t="str">
        <f>VLOOKUP(J1719,Planilha2!B:C,2,0)</f>
        <v>Excluído</v>
      </c>
      <c r="J1719" s="80" t="s">
        <v>1493</v>
      </c>
      <c r="K1719" s="80" t="s">
        <v>165</v>
      </c>
      <c r="L1719" s="80" t="s">
        <v>1494</v>
      </c>
      <c r="M1719" s="80" t="s">
        <v>139</v>
      </c>
      <c r="N1719" s="80" t="s">
        <v>1036</v>
      </c>
      <c r="O1719" s="86"/>
      <c r="P1719" s="69" t="s">
        <v>1070</v>
      </c>
      <c r="Q1719" s="75"/>
      <c r="R1719" s="75"/>
      <c r="S1719" s="75"/>
      <c r="T1719" s="75"/>
      <c r="U1719" s="75"/>
      <c r="V1719" s="75"/>
      <c r="W1719" s="75"/>
      <c r="X1719" s="71"/>
      <c r="Y1719" s="71"/>
      <c r="Z1719" s="71"/>
      <c r="AA1719" s="83" t="s">
        <v>382</v>
      </c>
      <c r="AB1719" s="71"/>
      <c r="AC1719" s="71"/>
      <c r="AD1719" s="71"/>
      <c r="AE1719" s="69" t="s">
        <v>1030</v>
      </c>
    </row>
    <row r="1720" spans="1:31" ht="45" hidden="1">
      <c r="A1720" t="str">
        <f t="shared" si="105"/>
        <v>INFISPP042022</v>
      </c>
      <c r="B1720" t="str">
        <f t="shared" si="106"/>
        <v>INFISPP042023</v>
      </c>
      <c r="C1720" t="str">
        <f t="shared" si="107"/>
        <v>INFISPP042024</v>
      </c>
      <c r="D1720" t="str">
        <f t="shared" si="108"/>
        <v>INFISPP042025</v>
      </c>
      <c r="E1720" t="str">
        <f t="shared" si="108"/>
        <v>INFISPP042026</v>
      </c>
      <c r="F1720" t="str">
        <f t="shared" si="108"/>
        <v>INFISPP042027</v>
      </c>
      <c r="G1720" t="s">
        <v>2011</v>
      </c>
      <c r="H1720" t="s">
        <v>1476</v>
      </c>
      <c r="I1720" s="38" t="str">
        <f>VLOOKUP(J1720,Planilha2!B:C,2,0)</f>
        <v>PP04</v>
      </c>
      <c r="J1720" s="80" t="s">
        <v>1495</v>
      </c>
      <c r="K1720" s="80" t="s">
        <v>165</v>
      </c>
      <c r="L1720" s="80" t="s">
        <v>1496</v>
      </c>
      <c r="M1720" s="80" t="s">
        <v>139</v>
      </c>
      <c r="N1720" s="80" t="s">
        <v>1036</v>
      </c>
      <c r="O1720" s="86"/>
      <c r="P1720" s="69" t="s">
        <v>44</v>
      </c>
      <c r="Q1720" s="75"/>
      <c r="R1720" s="75"/>
      <c r="S1720" s="75"/>
      <c r="T1720" s="75"/>
      <c r="U1720" s="75"/>
      <c r="V1720" s="75"/>
      <c r="W1720" s="75"/>
      <c r="X1720" s="71"/>
      <c r="Y1720" s="71" t="s">
        <v>172</v>
      </c>
      <c r="Z1720" s="71" t="s">
        <v>195</v>
      </c>
      <c r="AA1720" s="83" t="s">
        <v>382</v>
      </c>
      <c r="AB1720" s="71" t="s">
        <v>630</v>
      </c>
      <c r="AC1720" s="71"/>
      <c r="AD1720" s="71"/>
      <c r="AE1720" s="69" t="s">
        <v>1030</v>
      </c>
    </row>
    <row r="1721" spans="1:31" ht="45" hidden="1">
      <c r="A1721" t="str">
        <f t="shared" si="105"/>
        <v>INFIS?2022</v>
      </c>
      <c r="B1721" t="str">
        <f t="shared" si="106"/>
        <v>INFIS?2023</v>
      </c>
      <c r="C1721" t="str">
        <f t="shared" si="107"/>
        <v>INFIS?2024</v>
      </c>
      <c r="D1721" t="str">
        <f t="shared" si="108"/>
        <v>INFIS?2025</v>
      </c>
      <c r="E1721" t="str">
        <f t="shared" si="108"/>
        <v>INFIS?2026</v>
      </c>
      <c r="F1721" t="str">
        <f t="shared" si="108"/>
        <v>INFIS?2027</v>
      </c>
      <c r="G1721" t="s">
        <v>2011</v>
      </c>
      <c r="H1721" t="s">
        <v>1476</v>
      </c>
      <c r="I1721" s="38" t="str">
        <f>VLOOKUP(J1721,Planilha2!B:C,2,0)</f>
        <v>?</v>
      </c>
      <c r="J1721" s="80" t="s">
        <v>1497</v>
      </c>
      <c r="K1721" s="80" t="s">
        <v>165</v>
      </c>
      <c r="L1721" s="80" t="s">
        <v>1498</v>
      </c>
      <c r="M1721" s="80" t="s">
        <v>139</v>
      </c>
      <c r="N1721" s="80" t="s">
        <v>1036</v>
      </c>
      <c r="O1721" s="86"/>
      <c r="P1721" s="69"/>
      <c r="Q1721" s="75"/>
      <c r="R1721" s="75"/>
      <c r="S1721" s="75"/>
      <c r="T1721" s="75"/>
      <c r="U1721" s="75"/>
      <c r="V1721" s="75"/>
      <c r="W1721" s="75"/>
      <c r="X1721" s="71"/>
      <c r="Y1721" s="71"/>
      <c r="Z1721" s="71"/>
      <c r="AA1721" s="83"/>
      <c r="AB1721" s="71"/>
      <c r="AC1721" s="71"/>
      <c r="AD1721" s="71"/>
      <c r="AE1721" s="69" t="s">
        <v>1030</v>
      </c>
    </row>
    <row r="1722" spans="1:31" ht="45" hidden="1">
      <c r="A1722" t="str">
        <f t="shared" si="105"/>
        <v>INFISPP052022</v>
      </c>
      <c r="B1722" t="str">
        <f t="shared" si="106"/>
        <v>INFISPP052023</v>
      </c>
      <c r="C1722" t="str">
        <f t="shared" si="107"/>
        <v>INFISPP052024</v>
      </c>
      <c r="D1722" t="str">
        <f t="shared" si="108"/>
        <v>INFISPP052025</v>
      </c>
      <c r="E1722" t="str">
        <f t="shared" si="108"/>
        <v>INFISPP052026</v>
      </c>
      <c r="F1722" t="str">
        <f t="shared" si="108"/>
        <v>INFISPP052027</v>
      </c>
      <c r="G1722" t="s">
        <v>2011</v>
      </c>
      <c r="H1722" t="s">
        <v>1476</v>
      </c>
      <c r="I1722" s="38" t="str">
        <f>VLOOKUP(J1722,Planilha2!B:C,2,0)</f>
        <v>PP05</v>
      </c>
      <c r="J1722" s="80" t="s">
        <v>1047</v>
      </c>
      <c r="K1722" s="80" t="s">
        <v>165</v>
      </c>
      <c r="L1722" s="80" t="s">
        <v>1048</v>
      </c>
      <c r="M1722" s="80" t="s">
        <v>139</v>
      </c>
      <c r="N1722" s="80" t="s">
        <v>1036</v>
      </c>
      <c r="O1722" s="86"/>
      <c r="P1722" s="69"/>
      <c r="Q1722" s="75"/>
      <c r="R1722" s="75"/>
      <c r="S1722" s="75"/>
      <c r="T1722" s="75"/>
      <c r="U1722" s="75"/>
      <c r="V1722" s="75"/>
      <c r="W1722" s="75"/>
      <c r="X1722" s="71"/>
      <c r="Y1722" s="71"/>
      <c r="Z1722" s="71"/>
      <c r="AA1722" s="83"/>
      <c r="AB1722" s="71"/>
      <c r="AC1722" s="71"/>
      <c r="AD1722" s="71"/>
      <c r="AE1722" s="69" t="s">
        <v>1030</v>
      </c>
    </row>
    <row r="1723" spans="1:31" ht="45" hidden="1">
      <c r="A1723" t="str">
        <f t="shared" si="105"/>
        <v>INFISPP062022</v>
      </c>
      <c r="B1723" t="str">
        <f t="shared" si="106"/>
        <v>INFISPP062023</v>
      </c>
      <c r="C1723" t="str">
        <f t="shared" si="107"/>
        <v>INFISPP062024</v>
      </c>
      <c r="D1723" t="str">
        <f t="shared" si="108"/>
        <v>INFISPP062025</v>
      </c>
      <c r="E1723" t="str">
        <f t="shared" si="108"/>
        <v>INFISPP062026</v>
      </c>
      <c r="F1723" t="str">
        <f t="shared" si="108"/>
        <v>INFISPP062027</v>
      </c>
      <c r="G1723" t="s">
        <v>2011</v>
      </c>
      <c r="H1723" t="s">
        <v>1476</v>
      </c>
      <c r="I1723" s="38" t="str">
        <f>VLOOKUP(J1723,Planilha2!B:C,2,0)</f>
        <v>PP06</v>
      </c>
      <c r="J1723" s="80" t="s">
        <v>1050</v>
      </c>
      <c r="K1723" s="80" t="s">
        <v>165</v>
      </c>
      <c r="L1723" s="80" t="s">
        <v>1499</v>
      </c>
      <c r="M1723" s="80" t="s">
        <v>139</v>
      </c>
      <c r="N1723" s="80" t="s">
        <v>1036</v>
      </c>
      <c r="O1723" s="86" t="s">
        <v>1799</v>
      </c>
      <c r="P1723" s="69"/>
      <c r="Q1723" s="75">
        <v>0</v>
      </c>
      <c r="R1723" s="75">
        <v>0</v>
      </c>
      <c r="S1723" s="75">
        <v>0</v>
      </c>
      <c r="T1723" s="75">
        <v>0</v>
      </c>
      <c r="U1723" s="75">
        <v>0</v>
      </c>
      <c r="V1723" s="75">
        <v>0</v>
      </c>
      <c r="W1723" s="75">
        <v>1</v>
      </c>
      <c r="X1723" s="71" t="s">
        <v>363</v>
      </c>
      <c r="Y1723" s="71" t="s">
        <v>195</v>
      </c>
      <c r="Z1723" s="71" t="s">
        <v>172</v>
      </c>
      <c r="AA1723" s="83"/>
      <c r="AB1723" s="71" t="s">
        <v>144</v>
      </c>
      <c r="AC1723" s="71"/>
      <c r="AD1723" s="71"/>
      <c r="AE1723" s="69" t="s">
        <v>1030</v>
      </c>
    </row>
    <row r="1724" spans="1:31" ht="45" hidden="1">
      <c r="A1724" t="str">
        <f t="shared" si="105"/>
        <v>INFISPP072022</v>
      </c>
      <c r="B1724" t="str">
        <f t="shared" si="106"/>
        <v>INFISPP072023</v>
      </c>
      <c r="C1724" t="str">
        <f t="shared" si="107"/>
        <v>INFISPP072024</v>
      </c>
      <c r="D1724" t="str">
        <f t="shared" si="108"/>
        <v>INFISPP072025</v>
      </c>
      <c r="E1724" t="str">
        <f t="shared" si="108"/>
        <v>INFISPP072026</v>
      </c>
      <c r="F1724" t="str">
        <f t="shared" si="108"/>
        <v>INFISPP072027</v>
      </c>
      <c r="G1724" t="s">
        <v>2011</v>
      </c>
      <c r="H1724" t="s">
        <v>1476</v>
      </c>
      <c r="I1724" s="38" t="str">
        <f>VLOOKUP(J1724,Planilha2!B:C,2,0)</f>
        <v>PP07</v>
      </c>
      <c r="J1724" s="80" t="s">
        <v>1054</v>
      </c>
      <c r="K1724" s="80" t="s">
        <v>165</v>
      </c>
      <c r="L1724" s="80" t="s">
        <v>1055</v>
      </c>
      <c r="M1724" s="80" t="s">
        <v>139</v>
      </c>
      <c r="N1724" s="80" t="s">
        <v>1036</v>
      </c>
      <c r="O1724" s="86" t="s">
        <v>1800</v>
      </c>
      <c r="P1724" s="69"/>
      <c r="Q1724" s="75"/>
      <c r="R1724" s="75"/>
      <c r="S1724" s="75"/>
      <c r="T1724" s="75"/>
      <c r="U1724" s="75"/>
      <c r="V1724" s="75"/>
      <c r="W1724" s="75"/>
      <c r="X1724" s="71"/>
      <c r="Y1724" s="71"/>
      <c r="Z1724" s="71"/>
      <c r="AA1724" s="83"/>
      <c r="AB1724" s="71"/>
      <c r="AC1724" s="71"/>
      <c r="AD1724" s="71"/>
      <c r="AE1724" s="69" t="s">
        <v>1030</v>
      </c>
    </row>
    <row r="1725" spans="1:31" ht="108.75" hidden="1">
      <c r="A1725" t="str">
        <f t="shared" si="105"/>
        <v>INFISPP082022</v>
      </c>
      <c r="B1725" t="str">
        <f t="shared" si="106"/>
        <v>INFISPP082023</v>
      </c>
      <c r="C1725" t="str">
        <f t="shared" si="107"/>
        <v>INFISPP082024</v>
      </c>
      <c r="D1725" t="str">
        <f t="shared" si="108"/>
        <v>INFISPP082025</v>
      </c>
      <c r="E1725" t="str">
        <f t="shared" si="108"/>
        <v>INFISPP082026</v>
      </c>
      <c r="F1725" t="str">
        <f t="shared" si="108"/>
        <v>INFISPP082027</v>
      </c>
      <c r="G1725" t="s">
        <v>2011</v>
      </c>
      <c r="H1725" t="s">
        <v>1476</v>
      </c>
      <c r="I1725" s="38" t="s">
        <v>112</v>
      </c>
      <c r="J1725" s="80" t="s">
        <v>1632</v>
      </c>
      <c r="K1725" s="80" t="s">
        <v>165</v>
      </c>
      <c r="L1725" s="80" t="s">
        <v>1058</v>
      </c>
      <c r="M1725" s="80" t="s">
        <v>381</v>
      </c>
      <c r="N1725" s="80" t="s">
        <v>1501</v>
      </c>
      <c r="O1725" s="86" t="s">
        <v>1502</v>
      </c>
      <c r="P1725" s="69" t="s">
        <v>44</v>
      </c>
      <c r="Q1725" s="75"/>
      <c r="R1725" s="75"/>
      <c r="S1725" s="75"/>
      <c r="T1725" s="75"/>
      <c r="U1725" s="75"/>
      <c r="V1725" s="75"/>
      <c r="W1725" s="75"/>
      <c r="X1725" s="71"/>
      <c r="Y1725" s="71"/>
      <c r="Z1725" s="71"/>
      <c r="AA1725" s="83" t="s">
        <v>382</v>
      </c>
      <c r="AB1725" s="71"/>
      <c r="AC1725" s="71"/>
      <c r="AD1725" s="71"/>
      <c r="AE1725" s="69" t="s">
        <v>1030</v>
      </c>
    </row>
    <row r="1726" spans="1:31" ht="81" hidden="1">
      <c r="A1726" t="str">
        <f t="shared" si="105"/>
        <v>INFISPP092022</v>
      </c>
      <c r="B1726" t="str">
        <f t="shared" si="106"/>
        <v>INFISPP092023</v>
      </c>
      <c r="C1726" t="str">
        <f t="shared" si="107"/>
        <v>INFISPP092024</v>
      </c>
      <c r="D1726" t="str">
        <f t="shared" si="108"/>
        <v>INFISPP092025</v>
      </c>
      <c r="E1726" t="str">
        <f t="shared" si="108"/>
        <v>INFISPP092026</v>
      </c>
      <c r="F1726" t="str">
        <f t="shared" si="108"/>
        <v>INFISPP092027</v>
      </c>
      <c r="G1726" t="s">
        <v>2011</v>
      </c>
      <c r="H1726" t="s">
        <v>1476</v>
      </c>
      <c r="I1726" s="38" t="s">
        <v>113</v>
      </c>
      <c r="J1726" s="80" t="s">
        <v>1633</v>
      </c>
      <c r="K1726" s="80" t="s">
        <v>145</v>
      </c>
      <c r="L1726" s="80" t="s">
        <v>1634</v>
      </c>
      <c r="M1726" s="80" t="s">
        <v>164</v>
      </c>
      <c r="N1726" s="80" t="s">
        <v>1501</v>
      </c>
      <c r="O1726" s="86"/>
      <c r="P1726" s="69" t="s">
        <v>44</v>
      </c>
      <c r="Q1726" s="75">
        <v>53</v>
      </c>
      <c r="R1726" s="75">
        <v>80</v>
      </c>
      <c r="S1726" s="75">
        <v>81</v>
      </c>
      <c r="T1726" s="75">
        <v>82</v>
      </c>
      <c r="U1726" s="75">
        <v>83</v>
      </c>
      <c r="V1726" s="75">
        <v>84</v>
      </c>
      <c r="W1726" s="75">
        <v>85</v>
      </c>
      <c r="X1726" s="71" t="s">
        <v>142</v>
      </c>
      <c r="Y1726" s="71" t="s">
        <v>1103</v>
      </c>
      <c r="Z1726" s="71" t="s">
        <v>172</v>
      </c>
      <c r="AA1726" s="83" t="s">
        <v>382</v>
      </c>
      <c r="AB1726" s="71" t="s">
        <v>144</v>
      </c>
      <c r="AC1726" s="71"/>
      <c r="AD1726" s="71"/>
      <c r="AE1726" s="69" t="s">
        <v>1030</v>
      </c>
    </row>
    <row r="1727" spans="1:31" ht="45" hidden="1">
      <c r="A1727" t="str">
        <f t="shared" si="105"/>
        <v>INFISPP102022</v>
      </c>
      <c r="B1727" t="str">
        <f t="shared" si="106"/>
        <v>INFISPP102023</v>
      </c>
      <c r="C1727" t="str">
        <f t="shared" si="107"/>
        <v>INFISPP102024</v>
      </c>
      <c r="D1727" t="str">
        <f t="shared" si="108"/>
        <v>INFISPP102025</v>
      </c>
      <c r="E1727" t="str">
        <f t="shared" si="108"/>
        <v>INFISPP102026</v>
      </c>
      <c r="F1727" t="str">
        <f t="shared" si="108"/>
        <v>INFISPP102027</v>
      </c>
      <c r="G1727" t="s">
        <v>2011</v>
      </c>
      <c r="H1727" t="s">
        <v>1476</v>
      </c>
      <c r="I1727" s="38" t="str">
        <f>VLOOKUP(J1727,Planilha2!B:C,2,0)</f>
        <v>PP10</v>
      </c>
      <c r="J1727" s="80" t="s">
        <v>1063</v>
      </c>
      <c r="K1727" s="80" t="s">
        <v>145</v>
      </c>
      <c r="L1727" s="80" t="s">
        <v>1508</v>
      </c>
      <c r="M1727" s="80" t="s">
        <v>164</v>
      </c>
      <c r="N1727" s="80" t="s">
        <v>1501</v>
      </c>
      <c r="O1727" s="86" t="s">
        <v>1509</v>
      </c>
      <c r="P1727" s="69" t="s">
        <v>749</v>
      </c>
      <c r="Q1727" s="75">
        <v>18</v>
      </c>
      <c r="R1727" s="75">
        <v>20</v>
      </c>
      <c r="S1727" s="75">
        <v>20</v>
      </c>
      <c r="T1727" s="75">
        <v>24</v>
      </c>
      <c r="U1727" s="75">
        <v>25</v>
      </c>
      <c r="V1727" s="75">
        <v>25</v>
      </c>
      <c r="W1727" s="75">
        <v>25</v>
      </c>
      <c r="X1727" s="71" t="s">
        <v>142</v>
      </c>
      <c r="Y1727" s="71" t="s">
        <v>1103</v>
      </c>
      <c r="Z1727" s="71" t="s">
        <v>172</v>
      </c>
      <c r="AA1727" s="83" t="s">
        <v>382</v>
      </c>
      <c r="AB1727" s="71" t="s">
        <v>144</v>
      </c>
      <c r="AC1727" s="71"/>
      <c r="AD1727" s="71"/>
      <c r="AE1727" s="69" t="s">
        <v>1030</v>
      </c>
    </row>
    <row r="1728" spans="1:31" ht="45" hidden="1">
      <c r="A1728" t="str">
        <f t="shared" si="105"/>
        <v>INFISExcluído2022</v>
      </c>
      <c r="B1728" t="str">
        <f t="shared" si="106"/>
        <v>INFISExcluído2023</v>
      </c>
      <c r="C1728" t="str">
        <f t="shared" si="107"/>
        <v>INFISExcluído2024</v>
      </c>
      <c r="D1728" t="str">
        <f t="shared" si="108"/>
        <v>INFISExcluído2025</v>
      </c>
      <c r="E1728" t="str">
        <f t="shared" si="108"/>
        <v>INFISExcluído2026</v>
      </c>
      <c r="F1728" t="str">
        <f t="shared" si="108"/>
        <v>INFISExcluído2027</v>
      </c>
      <c r="G1728" t="s">
        <v>2011</v>
      </c>
      <c r="H1728" t="s">
        <v>1476</v>
      </c>
      <c r="I1728" s="38" t="str">
        <f>VLOOKUP(J1728,Planilha2!B:C,2,0)</f>
        <v>Excluído</v>
      </c>
      <c r="J1728" s="80" t="s">
        <v>1511</v>
      </c>
      <c r="K1728" s="80" t="s">
        <v>165</v>
      </c>
      <c r="L1728" s="80" t="s">
        <v>1512</v>
      </c>
      <c r="M1728" s="80" t="s">
        <v>164</v>
      </c>
      <c r="N1728" s="80" t="s">
        <v>1501</v>
      </c>
      <c r="O1728" s="71" t="s">
        <v>1638</v>
      </c>
      <c r="P1728" s="69" t="s">
        <v>44</v>
      </c>
      <c r="Q1728" s="71">
        <v>42</v>
      </c>
      <c r="R1728" s="71">
        <v>45</v>
      </c>
      <c r="S1728" s="71">
        <v>47</v>
      </c>
      <c r="T1728" s="71">
        <v>48</v>
      </c>
      <c r="U1728" s="71">
        <v>52</v>
      </c>
      <c r="V1728" s="71">
        <v>52</v>
      </c>
      <c r="W1728" s="71">
        <v>52</v>
      </c>
      <c r="X1728" s="71" t="s">
        <v>171</v>
      </c>
      <c r="Y1728" s="71" t="s">
        <v>1103</v>
      </c>
      <c r="Z1728" s="71" t="s">
        <v>172</v>
      </c>
      <c r="AA1728" s="83" t="s">
        <v>382</v>
      </c>
      <c r="AB1728" s="71" t="s">
        <v>144</v>
      </c>
      <c r="AC1728" s="71"/>
      <c r="AD1728" s="71"/>
      <c r="AE1728" s="69" t="s">
        <v>1030</v>
      </c>
    </row>
    <row r="1729" spans="1:31" ht="45" hidden="1">
      <c r="A1729" t="str">
        <f t="shared" si="105"/>
        <v>INFISExcluído2022</v>
      </c>
      <c r="B1729" t="str">
        <f t="shared" si="106"/>
        <v>INFISExcluído2023</v>
      </c>
      <c r="C1729" t="str">
        <f t="shared" si="107"/>
        <v>INFISExcluído2024</v>
      </c>
      <c r="D1729" t="str">
        <f t="shared" si="108"/>
        <v>INFISExcluído2025</v>
      </c>
      <c r="E1729" t="str">
        <f t="shared" si="108"/>
        <v>INFISExcluído2026</v>
      </c>
      <c r="F1729" t="str">
        <f t="shared" si="108"/>
        <v>INFISExcluído2027</v>
      </c>
      <c r="G1729" t="s">
        <v>2011</v>
      </c>
      <c r="H1729" t="s">
        <v>1476</v>
      </c>
      <c r="I1729" s="38" t="str">
        <f>VLOOKUP(J1729,Planilha2!B:C,2,0)</f>
        <v>Excluído</v>
      </c>
      <c r="J1729" s="80" t="s">
        <v>1067</v>
      </c>
      <c r="K1729" s="80" t="s">
        <v>145</v>
      </c>
      <c r="L1729" s="80" t="s">
        <v>1068</v>
      </c>
      <c r="M1729" s="80" t="s">
        <v>164</v>
      </c>
      <c r="N1729" s="80" t="s">
        <v>1501</v>
      </c>
      <c r="O1729" s="71" t="s">
        <v>1513</v>
      </c>
      <c r="P1729" s="69" t="s">
        <v>1070</v>
      </c>
      <c r="Q1729" s="71">
        <v>38</v>
      </c>
      <c r="R1729" s="71">
        <v>40</v>
      </c>
      <c r="S1729" s="71">
        <v>40</v>
      </c>
      <c r="T1729" s="71">
        <v>40</v>
      </c>
      <c r="U1729" s="71">
        <v>42</v>
      </c>
      <c r="V1729" s="71">
        <v>44</v>
      </c>
      <c r="W1729" s="71">
        <v>44</v>
      </c>
      <c r="X1729" s="71" t="s">
        <v>142</v>
      </c>
      <c r="Y1729" s="71" t="s">
        <v>1103</v>
      </c>
      <c r="Z1729" s="71" t="s">
        <v>172</v>
      </c>
      <c r="AA1729" s="83" t="s">
        <v>382</v>
      </c>
      <c r="AB1729" s="71" t="s">
        <v>144</v>
      </c>
      <c r="AC1729" s="71"/>
      <c r="AD1729" s="71"/>
      <c r="AE1729" s="69" t="s">
        <v>1030</v>
      </c>
    </row>
    <row r="1730" spans="1:31" ht="45" hidden="1">
      <c r="A1730" t="str">
        <f t="shared" si="105"/>
        <v>INFISExcluído2022</v>
      </c>
      <c r="B1730" t="str">
        <f t="shared" si="106"/>
        <v>INFISExcluído2023</v>
      </c>
      <c r="C1730" t="str">
        <f t="shared" si="107"/>
        <v>INFISExcluído2024</v>
      </c>
      <c r="D1730" t="str">
        <f t="shared" si="108"/>
        <v>INFISExcluído2025</v>
      </c>
      <c r="E1730" t="str">
        <f t="shared" si="108"/>
        <v>INFISExcluído2026</v>
      </c>
      <c r="F1730" t="str">
        <f t="shared" si="108"/>
        <v>INFISExcluído2027</v>
      </c>
      <c r="G1730" t="s">
        <v>2011</v>
      </c>
      <c r="H1730" t="s">
        <v>1476</v>
      </c>
      <c r="I1730" s="38" t="str">
        <f>VLOOKUP(J1730,Planilha2!B:C,2,0)</f>
        <v>Excluído</v>
      </c>
      <c r="J1730" s="80" t="s">
        <v>1075</v>
      </c>
      <c r="K1730" s="80" t="s">
        <v>145</v>
      </c>
      <c r="L1730" s="80" t="s">
        <v>1076</v>
      </c>
      <c r="M1730" s="80" t="s">
        <v>164</v>
      </c>
      <c r="N1730" s="80" t="s">
        <v>1501</v>
      </c>
      <c r="O1730" s="71" t="s">
        <v>1586</v>
      </c>
      <c r="P1730" s="69" t="s">
        <v>1070</v>
      </c>
      <c r="Q1730" s="71">
        <v>6</v>
      </c>
      <c r="R1730" s="71">
        <v>8</v>
      </c>
      <c r="S1730" s="71">
        <v>8</v>
      </c>
      <c r="T1730" s="71">
        <v>10</v>
      </c>
      <c r="U1730" s="71">
        <v>10</v>
      </c>
      <c r="V1730" s="71">
        <v>12</v>
      </c>
      <c r="W1730" s="71">
        <v>12</v>
      </c>
      <c r="X1730" s="71" t="s">
        <v>142</v>
      </c>
      <c r="Y1730" s="71" t="s">
        <v>1103</v>
      </c>
      <c r="Z1730" s="71" t="s">
        <v>172</v>
      </c>
      <c r="AA1730" s="83" t="s">
        <v>382</v>
      </c>
      <c r="AB1730" s="71" t="s">
        <v>144</v>
      </c>
      <c r="AC1730" s="71"/>
      <c r="AD1730" s="71"/>
      <c r="AE1730" s="69" t="s">
        <v>1030</v>
      </c>
    </row>
    <row r="1731" spans="1:31" ht="45" hidden="1">
      <c r="A1731" t="str">
        <f t="shared" si="105"/>
        <v>INFISExcluído2022</v>
      </c>
      <c r="B1731" t="str">
        <f t="shared" si="106"/>
        <v>INFISExcluído2023</v>
      </c>
      <c r="C1731" t="str">
        <f t="shared" si="107"/>
        <v>INFISExcluído2024</v>
      </c>
      <c r="D1731" t="str">
        <f t="shared" si="108"/>
        <v>INFISExcluído2025</v>
      </c>
      <c r="E1731" t="str">
        <f t="shared" si="108"/>
        <v>INFISExcluído2026</v>
      </c>
      <c r="F1731" t="str">
        <f t="shared" si="108"/>
        <v>INFISExcluído2027</v>
      </c>
      <c r="G1731" t="s">
        <v>2011</v>
      </c>
      <c r="H1731" t="s">
        <v>1476</v>
      </c>
      <c r="I1731" s="38" t="str">
        <f>VLOOKUP(J1731,Planilha2!B:C,2,0)</f>
        <v>Excluído</v>
      </c>
      <c r="J1731" s="80" t="s">
        <v>1079</v>
      </c>
      <c r="K1731" s="80" t="s">
        <v>145</v>
      </c>
      <c r="L1731" s="80" t="s">
        <v>1080</v>
      </c>
      <c r="M1731" s="80" t="s">
        <v>164</v>
      </c>
      <c r="N1731" s="80" t="s">
        <v>1501</v>
      </c>
      <c r="O1731" s="71" t="s">
        <v>1587</v>
      </c>
      <c r="P1731" s="69" t="s">
        <v>1082</v>
      </c>
      <c r="Q1731" s="71">
        <v>2</v>
      </c>
      <c r="R1731" s="71">
        <v>2</v>
      </c>
      <c r="S1731" s="71">
        <v>2</v>
      </c>
      <c r="T1731" s="71">
        <v>2</v>
      </c>
      <c r="U1731" s="71">
        <v>2</v>
      </c>
      <c r="V1731" s="71">
        <v>3</v>
      </c>
      <c r="W1731" s="71">
        <v>3</v>
      </c>
      <c r="X1731" s="71" t="s">
        <v>142</v>
      </c>
      <c r="Y1731" s="71" t="s">
        <v>1103</v>
      </c>
      <c r="Z1731" s="154" t="s">
        <v>172</v>
      </c>
      <c r="AA1731" s="83" t="s">
        <v>382</v>
      </c>
      <c r="AB1731" s="71" t="s">
        <v>144</v>
      </c>
      <c r="AC1731" s="71"/>
      <c r="AD1731" s="71"/>
      <c r="AE1731" s="69" t="s">
        <v>1030</v>
      </c>
    </row>
    <row r="1732" spans="1:31" ht="45" hidden="1">
      <c r="A1732" t="str">
        <f t="shared" ref="A1732:A1795" si="109">$G1732&amp;$I1732&amp;R$1</f>
        <v>INFISExcluído2022</v>
      </c>
      <c r="B1732" t="str">
        <f t="shared" ref="B1732:B1795" si="110">$G1732&amp;$I1732&amp;S$1</f>
        <v>INFISExcluído2023</v>
      </c>
      <c r="C1732" t="str">
        <f t="shared" ref="C1732:C1795" si="111">$G1732&amp;$I1732&amp;T$1</f>
        <v>INFISExcluído2024</v>
      </c>
      <c r="D1732" t="str">
        <f t="shared" ref="D1732:F1795" si="112">$G1732&amp;$I1732&amp;U$1</f>
        <v>INFISExcluído2025</v>
      </c>
      <c r="E1732" t="str">
        <f t="shared" si="112"/>
        <v>INFISExcluído2026</v>
      </c>
      <c r="F1732" t="str">
        <f t="shared" si="112"/>
        <v>INFISExcluído2027</v>
      </c>
      <c r="G1732" t="s">
        <v>2011</v>
      </c>
      <c r="H1732" t="s">
        <v>1476</v>
      </c>
      <c r="I1732" s="38" t="str">
        <f>VLOOKUP(J1732,Planilha2!B:C,2,0)</f>
        <v>Excluído</v>
      </c>
      <c r="J1732" s="80" t="s">
        <v>1085</v>
      </c>
      <c r="K1732" s="80" t="s">
        <v>145</v>
      </c>
      <c r="L1732" s="80" t="s">
        <v>1086</v>
      </c>
      <c r="M1732" s="80" t="s">
        <v>139</v>
      </c>
      <c r="N1732" s="80" t="s">
        <v>1501</v>
      </c>
      <c r="O1732" s="71" t="s">
        <v>1516</v>
      </c>
      <c r="P1732" s="69" t="s">
        <v>1070</v>
      </c>
      <c r="Q1732" s="71">
        <v>2</v>
      </c>
      <c r="R1732" s="71">
        <v>2</v>
      </c>
      <c r="S1732" s="71">
        <v>2</v>
      </c>
      <c r="T1732" s="71">
        <v>3</v>
      </c>
      <c r="U1732" s="71">
        <v>3</v>
      </c>
      <c r="V1732" s="71">
        <v>3</v>
      </c>
      <c r="W1732" s="71">
        <v>4</v>
      </c>
      <c r="X1732" s="71" t="s">
        <v>142</v>
      </c>
      <c r="Y1732" s="71" t="s">
        <v>1103</v>
      </c>
      <c r="Z1732" s="154" t="s">
        <v>172</v>
      </c>
      <c r="AA1732" s="83" t="s">
        <v>382</v>
      </c>
      <c r="AB1732" s="71" t="s">
        <v>144</v>
      </c>
      <c r="AC1732" s="71"/>
      <c r="AD1732" s="71"/>
      <c r="AE1732" s="69" t="s">
        <v>1030</v>
      </c>
    </row>
    <row r="1733" spans="1:31" ht="45" hidden="1">
      <c r="A1733" t="str">
        <f t="shared" si="109"/>
        <v>INFISExcluído2022</v>
      </c>
      <c r="B1733" t="str">
        <f t="shared" si="110"/>
        <v>INFISExcluído2023</v>
      </c>
      <c r="C1733" t="str">
        <f t="shared" si="111"/>
        <v>INFISExcluído2024</v>
      </c>
      <c r="D1733" t="str">
        <f t="shared" si="112"/>
        <v>INFISExcluído2025</v>
      </c>
      <c r="E1733" t="str">
        <f t="shared" si="112"/>
        <v>INFISExcluído2026</v>
      </c>
      <c r="F1733" t="str">
        <f t="shared" si="112"/>
        <v>INFISExcluído2027</v>
      </c>
      <c r="G1733" t="s">
        <v>2011</v>
      </c>
      <c r="H1733" t="s">
        <v>1476</v>
      </c>
      <c r="I1733" s="38" t="str">
        <f>VLOOKUP(J1733,Planilha2!B:C,2,0)</f>
        <v>Excluído</v>
      </c>
      <c r="J1733" s="80" t="s">
        <v>1090</v>
      </c>
      <c r="K1733" s="80" t="s">
        <v>145</v>
      </c>
      <c r="L1733" s="80" t="s">
        <v>1091</v>
      </c>
      <c r="M1733" s="80" t="s">
        <v>139</v>
      </c>
      <c r="N1733" s="80" t="s">
        <v>1501</v>
      </c>
      <c r="O1733" s="71" t="s">
        <v>1517</v>
      </c>
      <c r="P1733" s="69" t="s">
        <v>1070</v>
      </c>
      <c r="Q1733" s="71">
        <v>1</v>
      </c>
      <c r="R1733" s="71">
        <v>1</v>
      </c>
      <c r="S1733" s="71">
        <v>2</v>
      </c>
      <c r="T1733" s="71">
        <v>2</v>
      </c>
      <c r="U1733" s="71">
        <v>4</v>
      </c>
      <c r="V1733" s="71">
        <v>4</v>
      </c>
      <c r="W1733" s="71">
        <v>5</v>
      </c>
      <c r="X1733" s="71" t="s">
        <v>142</v>
      </c>
      <c r="Y1733" s="71" t="s">
        <v>1103</v>
      </c>
      <c r="Z1733" s="154" t="s">
        <v>172</v>
      </c>
      <c r="AA1733" s="83" t="s">
        <v>382</v>
      </c>
      <c r="AB1733" s="71" t="s">
        <v>144</v>
      </c>
      <c r="AC1733" s="71"/>
      <c r="AD1733" s="71"/>
      <c r="AE1733" s="69" t="s">
        <v>1030</v>
      </c>
    </row>
    <row r="1734" spans="1:31" ht="45" hidden="1">
      <c r="A1734" t="str">
        <f t="shared" si="109"/>
        <v>INFISExcluído2022</v>
      </c>
      <c r="B1734" t="str">
        <f t="shared" si="110"/>
        <v>INFISExcluído2023</v>
      </c>
      <c r="C1734" t="str">
        <f t="shared" si="111"/>
        <v>INFISExcluído2024</v>
      </c>
      <c r="D1734" t="str">
        <f t="shared" si="112"/>
        <v>INFISExcluído2025</v>
      </c>
      <c r="E1734" t="str">
        <f t="shared" si="112"/>
        <v>INFISExcluído2026</v>
      </c>
      <c r="F1734" t="str">
        <f t="shared" si="112"/>
        <v>INFISExcluído2027</v>
      </c>
      <c r="G1734" t="s">
        <v>2011</v>
      </c>
      <c r="H1734" t="s">
        <v>1476</v>
      </c>
      <c r="I1734" s="38" t="str">
        <f>VLOOKUP(J1734,Planilha2!B:C,2,0)</f>
        <v>Excluído</v>
      </c>
      <c r="J1734" s="80" t="s">
        <v>1095</v>
      </c>
      <c r="K1734" s="80" t="s">
        <v>145</v>
      </c>
      <c r="L1734" s="80" t="s">
        <v>1096</v>
      </c>
      <c r="M1734" s="80" t="s">
        <v>139</v>
      </c>
      <c r="N1734" s="80" t="s">
        <v>1501</v>
      </c>
      <c r="O1734" s="71" t="s">
        <v>1518</v>
      </c>
      <c r="P1734" s="69" t="s">
        <v>1070</v>
      </c>
      <c r="Q1734" s="71">
        <v>6</v>
      </c>
      <c r="R1734" s="71">
        <v>6</v>
      </c>
      <c r="S1734" s="71">
        <v>8</v>
      </c>
      <c r="T1734" s="71">
        <v>8</v>
      </c>
      <c r="U1734" s="71">
        <v>10</v>
      </c>
      <c r="V1734" s="71">
        <v>10</v>
      </c>
      <c r="W1734" s="71">
        <v>11</v>
      </c>
      <c r="X1734" s="71" t="s">
        <v>142</v>
      </c>
      <c r="Y1734" s="71" t="s">
        <v>1103</v>
      </c>
      <c r="Z1734" s="154" t="s">
        <v>172</v>
      </c>
      <c r="AA1734" s="83" t="s">
        <v>382</v>
      </c>
      <c r="AB1734" s="71" t="s">
        <v>144</v>
      </c>
      <c r="AC1734" s="71"/>
      <c r="AD1734" s="71"/>
      <c r="AE1734" s="69" t="s">
        <v>1030</v>
      </c>
    </row>
    <row r="1735" spans="1:31" ht="45" hidden="1">
      <c r="A1735" t="str">
        <f t="shared" si="109"/>
        <v>INFISEC092022</v>
      </c>
      <c r="B1735" t="str">
        <f t="shared" si="110"/>
        <v>INFISEC092023</v>
      </c>
      <c r="C1735" t="str">
        <f t="shared" si="111"/>
        <v>INFISEC092024</v>
      </c>
      <c r="D1735" t="str">
        <f t="shared" si="112"/>
        <v>INFISEC092025</v>
      </c>
      <c r="E1735" t="str">
        <f t="shared" si="112"/>
        <v>INFISEC092026</v>
      </c>
      <c r="F1735" t="str">
        <f t="shared" si="112"/>
        <v>INFISEC092027</v>
      </c>
      <c r="G1735" t="s">
        <v>2011</v>
      </c>
      <c r="H1735" t="s">
        <v>1519</v>
      </c>
      <c r="I1735" s="38" t="str">
        <f>VLOOKUP(J1735,Planilha2!B:C,2,0)</f>
        <v>EC09</v>
      </c>
      <c r="J1735" s="87" t="s">
        <v>1648</v>
      </c>
      <c r="K1735" s="88" t="s">
        <v>165</v>
      </c>
      <c r="L1735" s="87" t="s">
        <v>419</v>
      </c>
      <c r="M1735" s="87" t="s">
        <v>381</v>
      </c>
      <c r="N1735" s="87" t="s">
        <v>385</v>
      </c>
      <c r="O1735" s="71" t="s">
        <v>1521</v>
      </c>
      <c r="P1735" s="69" t="s">
        <v>44</v>
      </c>
      <c r="Q1735" s="71">
        <v>46</v>
      </c>
      <c r="R1735" s="71">
        <v>49</v>
      </c>
      <c r="S1735" s="71">
        <v>52</v>
      </c>
      <c r="T1735" s="71">
        <v>56</v>
      </c>
      <c r="U1735" s="71">
        <v>59</v>
      </c>
      <c r="V1735" s="71">
        <v>63</v>
      </c>
      <c r="W1735" s="71">
        <v>66</v>
      </c>
      <c r="X1735" s="71" t="s">
        <v>142</v>
      </c>
      <c r="Y1735" s="71" t="s">
        <v>1794</v>
      </c>
      <c r="Z1735" s="71" t="s">
        <v>172</v>
      </c>
      <c r="AA1735" s="83" t="s">
        <v>1523</v>
      </c>
      <c r="AB1735" s="71" t="s">
        <v>144</v>
      </c>
      <c r="AC1735" s="71"/>
      <c r="AD1735" s="71" t="s">
        <v>2011</v>
      </c>
      <c r="AE1735" s="69" t="s">
        <v>377</v>
      </c>
    </row>
    <row r="1736" spans="1:31" ht="45" hidden="1">
      <c r="A1736" t="str">
        <f t="shared" si="109"/>
        <v>INFISEC102022</v>
      </c>
      <c r="B1736" t="str">
        <f t="shared" si="110"/>
        <v>INFISEC102023</v>
      </c>
      <c r="C1736" t="str">
        <f t="shared" si="111"/>
        <v>INFISEC102024</v>
      </c>
      <c r="D1736" t="str">
        <f t="shared" si="112"/>
        <v>INFISEC102025</v>
      </c>
      <c r="E1736" t="str">
        <f t="shared" si="112"/>
        <v>INFISEC102026</v>
      </c>
      <c r="F1736" t="str">
        <f t="shared" si="112"/>
        <v>INFISEC102027</v>
      </c>
      <c r="G1736" t="s">
        <v>2011</v>
      </c>
      <c r="H1736" t="s">
        <v>1519</v>
      </c>
      <c r="I1736" s="38" t="str">
        <f>VLOOKUP(J1736,Planilha2!B:C,2,0)</f>
        <v>EC10</v>
      </c>
      <c r="J1736" s="87" t="s">
        <v>1649</v>
      </c>
      <c r="K1736" s="88" t="s">
        <v>165</v>
      </c>
      <c r="L1736" s="87" t="s">
        <v>422</v>
      </c>
      <c r="M1736" s="87" t="s">
        <v>381</v>
      </c>
      <c r="N1736" s="87" t="s">
        <v>385</v>
      </c>
      <c r="O1736" s="71"/>
      <c r="P1736" s="69" t="s">
        <v>44</v>
      </c>
      <c r="Q1736" s="71"/>
      <c r="R1736" s="71"/>
      <c r="S1736" s="71"/>
      <c r="T1736" s="71"/>
      <c r="U1736" s="71"/>
      <c r="V1736" s="71"/>
      <c r="W1736" s="71"/>
      <c r="X1736" s="71"/>
      <c r="Y1736" s="71"/>
      <c r="Z1736" s="71"/>
      <c r="AA1736" s="83" t="s">
        <v>1523</v>
      </c>
      <c r="AB1736" s="71"/>
      <c r="AC1736" s="71"/>
      <c r="AD1736" s="71"/>
      <c r="AE1736" s="69" t="s">
        <v>377</v>
      </c>
    </row>
    <row r="1737" spans="1:31" ht="45" hidden="1">
      <c r="A1737" t="str">
        <f t="shared" si="109"/>
        <v>INFISEC082022</v>
      </c>
      <c r="B1737" t="str">
        <f t="shared" si="110"/>
        <v>INFISEC082023</v>
      </c>
      <c r="C1737" t="str">
        <f t="shared" si="111"/>
        <v>INFISEC082024</v>
      </c>
      <c r="D1737" t="str">
        <f t="shared" si="112"/>
        <v>INFISEC082025</v>
      </c>
      <c r="E1737" t="str">
        <f t="shared" si="112"/>
        <v>INFISEC082026</v>
      </c>
      <c r="F1737" t="str">
        <f t="shared" si="112"/>
        <v>INFISEC082027</v>
      </c>
      <c r="G1737" t="s">
        <v>2011</v>
      </c>
      <c r="H1737" t="s">
        <v>1519</v>
      </c>
      <c r="I1737" s="38" t="str">
        <f>VLOOKUP(J1737,Planilha2!B:C,2,0)</f>
        <v>EC08</v>
      </c>
      <c r="J1737" s="87" t="s">
        <v>415</v>
      </c>
      <c r="K1737" s="88" t="s">
        <v>145</v>
      </c>
      <c r="L1737" s="89" t="s">
        <v>1528</v>
      </c>
      <c r="M1737" s="87" t="s">
        <v>381</v>
      </c>
      <c r="N1737" s="87" t="s">
        <v>1529</v>
      </c>
      <c r="O1737" s="71" t="s">
        <v>1650</v>
      </c>
      <c r="P1737" s="69" t="s">
        <v>44</v>
      </c>
      <c r="Q1737" s="71">
        <v>0</v>
      </c>
      <c r="R1737" s="71">
        <v>100</v>
      </c>
      <c r="S1737" s="71">
        <v>100</v>
      </c>
      <c r="T1737" s="71">
        <v>100</v>
      </c>
      <c r="U1737" s="71">
        <v>100</v>
      </c>
      <c r="V1737" s="71">
        <v>100</v>
      </c>
      <c r="W1737" s="71">
        <v>100</v>
      </c>
      <c r="X1737" s="71" t="s">
        <v>142</v>
      </c>
      <c r="Y1737" s="71" t="s">
        <v>1794</v>
      </c>
      <c r="Z1737" s="71" t="s">
        <v>172</v>
      </c>
      <c r="AA1737" s="83" t="s">
        <v>1523</v>
      </c>
      <c r="AB1737" s="71" t="s">
        <v>144</v>
      </c>
      <c r="AC1737" s="71"/>
      <c r="AD1737" s="71" t="s">
        <v>2011</v>
      </c>
      <c r="AE1737" s="69" t="s">
        <v>377</v>
      </c>
    </row>
    <row r="1738" spans="1:31" ht="45" hidden="1">
      <c r="A1738" t="str">
        <f t="shared" si="109"/>
        <v>INFISEC282022</v>
      </c>
      <c r="B1738" t="str">
        <f t="shared" si="110"/>
        <v>INFISEC282023</v>
      </c>
      <c r="C1738" t="str">
        <f t="shared" si="111"/>
        <v>INFISEC282024</v>
      </c>
      <c r="D1738" t="str">
        <f t="shared" si="112"/>
        <v>INFISEC282025</v>
      </c>
      <c r="E1738" t="str">
        <f t="shared" si="112"/>
        <v>INFISEC282026</v>
      </c>
      <c r="F1738" t="str">
        <f t="shared" si="112"/>
        <v>INFISEC282027</v>
      </c>
      <c r="G1738" t="s">
        <v>2011</v>
      </c>
      <c r="H1738" t="s">
        <v>1519</v>
      </c>
      <c r="I1738" s="38" t="str">
        <f>VLOOKUP(J1738,Planilha2!B:C,2,0)</f>
        <v>EC28</v>
      </c>
      <c r="J1738" s="87" t="s">
        <v>503</v>
      </c>
      <c r="K1738" s="88" t="s">
        <v>165</v>
      </c>
      <c r="L1738" s="89" t="s">
        <v>504</v>
      </c>
      <c r="M1738" s="87" t="s">
        <v>381</v>
      </c>
      <c r="N1738" s="87" t="s">
        <v>1530</v>
      </c>
      <c r="O1738" s="71"/>
      <c r="P1738" s="69" t="s">
        <v>44</v>
      </c>
      <c r="Q1738" s="71"/>
      <c r="R1738" s="71"/>
      <c r="S1738" s="71"/>
      <c r="T1738" s="71"/>
      <c r="U1738" s="71"/>
      <c r="V1738" s="71"/>
      <c r="W1738" s="71"/>
      <c r="X1738" s="71"/>
      <c r="Y1738" s="71"/>
      <c r="Z1738" s="71"/>
      <c r="AA1738" s="83" t="s">
        <v>1523</v>
      </c>
      <c r="AB1738" s="71"/>
      <c r="AC1738" s="71"/>
      <c r="AD1738" s="71"/>
      <c r="AE1738" s="69" t="s">
        <v>377</v>
      </c>
    </row>
    <row r="1739" spans="1:31" ht="45" hidden="1">
      <c r="A1739" t="str">
        <f t="shared" si="109"/>
        <v>INFISEC052022</v>
      </c>
      <c r="B1739" t="str">
        <f t="shared" si="110"/>
        <v>INFISEC052023</v>
      </c>
      <c r="C1739" t="str">
        <f t="shared" si="111"/>
        <v>INFISEC052024</v>
      </c>
      <c r="D1739" t="str">
        <f t="shared" si="112"/>
        <v>INFISEC052025</v>
      </c>
      <c r="E1739" t="str">
        <f t="shared" si="112"/>
        <v>INFISEC052026</v>
      </c>
      <c r="F1739" t="str">
        <f t="shared" si="112"/>
        <v>INFISEC052027</v>
      </c>
      <c r="G1739" t="s">
        <v>2011</v>
      </c>
      <c r="H1739" t="s">
        <v>1519</v>
      </c>
      <c r="I1739" s="38" t="str">
        <f>VLOOKUP(J1739,Planilha2!B:C,2,0)</f>
        <v>EC05</v>
      </c>
      <c r="J1739" s="80" t="s">
        <v>403</v>
      </c>
      <c r="K1739" s="88" t="s">
        <v>165</v>
      </c>
      <c r="L1739" s="80" t="s">
        <v>404</v>
      </c>
      <c r="M1739" s="80" t="s">
        <v>164</v>
      </c>
      <c r="N1739" s="80" t="s">
        <v>1529</v>
      </c>
      <c r="O1739" s="71"/>
      <c r="P1739" s="69" t="s">
        <v>309</v>
      </c>
      <c r="Q1739" s="71"/>
      <c r="R1739" s="71"/>
      <c r="S1739" s="71"/>
      <c r="T1739" s="71"/>
      <c r="U1739" s="71"/>
      <c r="V1739" s="71"/>
      <c r="W1739" s="71"/>
      <c r="X1739" s="71"/>
      <c r="Y1739" s="71"/>
      <c r="Z1739" s="71"/>
      <c r="AA1739" s="83" t="s">
        <v>1523</v>
      </c>
      <c r="AB1739" s="71"/>
      <c r="AC1739" s="71"/>
      <c r="AD1739" s="71"/>
      <c r="AE1739" s="69" t="s">
        <v>377</v>
      </c>
    </row>
    <row r="1740" spans="1:31" ht="45" hidden="1">
      <c r="A1740" t="str">
        <f t="shared" si="109"/>
        <v>INFISEC072022</v>
      </c>
      <c r="B1740" t="str">
        <f t="shared" si="110"/>
        <v>INFISEC072023</v>
      </c>
      <c r="C1740" t="str">
        <f t="shared" si="111"/>
        <v>INFISEC072024</v>
      </c>
      <c r="D1740" t="str">
        <f t="shared" si="112"/>
        <v>INFISEC072025</v>
      </c>
      <c r="E1740" t="str">
        <f t="shared" si="112"/>
        <v>INFISEC072026</v>
      </c>
      <c r="F1740" t="str">
        <f t="shared" si="112"/>
        <v>INFISEC072027</v>
      </c>
      <c r="G1740" t="s">
        <v>2011</v>
      </c>
      <c r="H1740" t="s">
        <v>1519</v>
      </c>
      <c r="I1740" s="38" t="str">
        <f>VLOOKUP(J1740,Planilha2!B:C,2,0)</f>
        <v>EC07</v>
      </c>
      <c r="J1740" s="87" t="s">
        <v>1534</v>
      </c>
      <c r="K1740" s="88" t="s">
        <v>165</v>
      </c>
      <c r="L1740" s="89" t="s">
        <v>1535</v>
      </c>
      <c r="M1740" s="87" t="s">
        <v>381</v>
      </c>
      <c r="N1740" s="87" t="s">
        <v>1529</v>
      </c>
      <c r="O1740" s="71" t="s">
        <v>1590</v>
      </c>
      <c r="P1740" s="69" t="s">
        <v>44</v>
      </c>
      <c r="Q1740" s="71">
        <v>0</v>
      </c>
      <c r="R1740" s="71">
        <v>100</v>
      </c>
      <c r="S1740" s="71">
        <v>100</v>
      </c>
      <c r="T1740" s="71">
        <v>100</v>
      </c>
      <c r="U1740" s="71">
        <v>100</v>
      </c>
      <c r="V1740" s="71">
        <v>100</v>
      </c>
      <c r="W1740" s="71">
        <v>100</v>
      </c>
      <c r="X1740" s="71" t="s">
        <v>171</v>
      </c>
      <c r="Y1740" s="71" t="s">
        <v>1794</v>
      </c>
      <c r="Z1740" s="71" t="s">
        <v>172</v>
      </c>
      <c r="AA1740" s="83" t="s">
        <v>1523</v>
      </c>
      <c r="AB1740" s="71" t="s">
        <v>144</v>
      </c>
      <c r="AC1740" s="71"/>
      <c r="AD1740" s="71" t="s">
        <v>2011</v>
      </c>
      <c r="AE1740" s="69" t="s">
        <v>377</v>
      </c>
    </row>
    <row r="1741" spans="1:31" ht="45" hidden="1">
      <c r="A1741" t="str">
        <f t="shared" si="109"/>
        <v>INFISEC332022</v>
      </c>
      <c r="B1741" t="str">
        <f t="shared" si="110"/>
        <v>INFISEC332023</v>
      </c>
      <c r="C1741" t="str">
        <f t="shared" si="111"/>
        <v>INFISEC332024</v>
      </c>
      <c r="D1741" t="str">
        <f t="shared" si="112"/>
        <v>INFISEC332025</v>
      </c>
      <c r="E1741" t="str">
        <f t="shared" si="112"/>
        <v>INFISEC332026</v>
      </c>
      <c r="F1741" t="str">
        <f t="shared" si="112"/>
        <v>INFISEC332027</v>
      </c>
      <c r="G1741" t="s">
        <v>2011</v>
      </c>
      <c r="H1741" t="s">
        <v>1519</v>
      </c>
      <c r="I1741" s="38" t="str">
        <f>VLOOKUP(J1741,Planilha2!B:C,2,0)</f>
        <v>EC33</v>
      </c>
      <c r="J1741" s="87" t="s">
        <v>527</v>
      </c>
      <c r="K1741" s="88" t="s">
        <v>165</v>
      </c>
      <c r="L1741" s="87" t="s">
        <v>528</v>
      </c>
      <c r="M1741" s="88" t="s">
        <v>164</v>
      </c>
      <c r="N1741" s="87" t="s">
        <v>1529</v>
      </c>
      <c r="O1741" s="71"/>
      <c r="P1741" s="69" t="s">
        <v>530</v>
      </c>
      <c r="Q1741" s="71"/>
      <c r="R1741" s="71"/>
      <c r="S1741" s="71"/>
      <c r="T1741" s="71"/>
      <c r="U1741" s="71"/>
      <c r="V1741" s="71"/>
      <c r="W1741" s="71"/>
      <c r="X1741" s="71"/>
      <c r="Y1741" s="71"/>
      <c r="Z1741" s="71"/>
      <c r="AA1741" s="83" t="s">
        <v>1523</v>
      </c>
      <c r="AB1741" s="71"/>
      <c r="AC1741" s="71"/>
      <c r="AD1741" s="71"/>
      <c r="AE1741" s="69" t="s">
        <v>377</v>
      </c>
    </row>
    <row r="1742" spans="1:31" ht="45" hidden="1">
      <c r="A1742" t="str">
        <f t="shared" si="109"/>
        <v>INFISGP012022</v>
      </c>
      <c r="B1742" t="str">
        <f t="shared" si="110"/>
        <v>INFISGP012023</v>
      </c>
      <c r="C1742" t="str">
        <f t="shared" si="111"/>
        <v>INFISGP012024</v>
      </c>
      <c r="D1742" t="str">
        <f t="shared" si="112"/>
        <v>INFISGP012025</v>
      </c>
      <c r="E1742" t="str">
        <f t="shared" si="112"/>
        <v>INFISGP012026</v>
      </c>
      <c r="F1742" t="str">
        <f t="shared" si="112"/>
        <v>INFISGP012027</v>
      </c>
      <c r="G1742" t="s">
        <v>2011</v>
      </c>
      <c r="H1742" t="s">
        <v>1536</v>
      </c>
      <c r="I1742" s="38" t="str">
        <f>VLOOKUP(J1742,Planilha2!B:C,2,0)</f>
        <v>GP01</v>
      </c>
      <c r="J1742" s="69" t="s">
        <v>552</v>
      </c>
      <c r="K1742" s="69" t="s">
        <v>145</v>
      </c>
      <c r="L1742" s="69" t="s">
        <v>1537</v>
      </c>
      <c r="M1742" s="80" t="s">
        <v>139</v>
      </c>
      <c r="N1742" s="78" t="s">
        <v>558</v>
      </c>
      <c r="O1742" s="71" t="s">
        <v>1538</v>
      </c>
      <c r="P1742" s="69" t="s">
        <v>44</v>
      </c>
      <c r="Q1742" s="71">
        <v>10.45</v>
      </c>
      <c r="R1742" s="71">
        <v>12</v>
      </c>
      <c r="S1742" s="71">
        <v>13</v>
      </c>
      <c r="T1742" s="71">
        <v>14</v>
      </c>
      <c r="U1742" s="71">
        <v>15</v>
      </c>
      <c r="V1742" s="71">
        <v>16</v>
      </c>
      <c r="W1742" s="71">
        <v>17</v>
      </c>
      <c r="X1742" s="71" t="s">
        <v>142</v>
      </c>
      <c r="Y1742" s="71" t="s">
        <v>639</v>
      </c>
      <c r="Z1742" s="71"/>
      <c r="AA1742" s="69" t="s">
        <v>555</v>
      </c>
      <c r="AB1742" s="71" t="s">
        <v>144</v>
      </c>
      <c r="AC1742" s="71"/>
      <c r="AD1742" s="71" t="s">
        <v>2011</v>
      </c>
      <c r="AE1742" s="69" t="s">
        <v>551</v>
      </c>
    </row>
    <row r="1743" spans="1:31" ht="45" hidden="1">
      <c r="A1743" t="str">
        <f t="shared" si="109"/>
        <v>INFISGP022022</v>
      </c>
      <c r="B1743" t="str">
        <f t="shared" si="110"/>
        <v>INFISGP022023</v>
      </c>
      <c r="C1743" t="str">
        <f t="shared" si="111"/>
        <v>INFISGP022024</v>
      </c>
      <c r="D1743" t="str">
        <f t="shared" si="112"/>
        <v>INFISGP022025</v>
      </c>
      <c r="E1743" t="str">
        <f t="shared" si="112"/>
        <v>INFISGP022026</v>
      </c>
      <c r="F1743" t="str">
        <f t="shared" si="112"/>
        <v>INFISGP022027</v>
      </c>
      <c r="G1743" t="s">
        <v>2011</v>
      </c>
      <c r="H1743" t="s">
        <v>1536</v>
      </c>
      <c r="I1743" s="38" t="str">
        <f>VLOOKUP(J1743,Planilha2!B:C,2,0)</f>
        <v>GP02</v>
      </c>
      <c r="J1743" s="69" t="s">
        <v>560</v>
      </c>
      <c r="K1743" s="69" t="s">
        <v>165</v>
      </c>
      <c r="L1743" s="69" t="s">
        <v>1539</v>
      </c>
      <c r="M1743" s="80" t="s">
        <v>139</v>
      </c>
      <c r="N1743" s="78" t="s">
        <v>558</v>
      </c>
      <c r="O1743" s="71"/>
      <c r="P1743" s="69" t="s">
        <v>44</v>
      </c>
      <c r="Q1743" s="71"/>
      <c r="R1743" s="71"/>
      <c r="S1743" s="71"/>
      <c r="T1743" s="71"/>
      <c r="U1743" s="71"/>
      <c r="V1743" s="71"/>
      <c r="W1743" s="71"/>
      <c r="X1743" s="71"/>
      <c r="Y1743" s="71"/>
      <c r="Z1743" s="71"/>
      <c r="AA1743" s="69" t="s">
        <v>563</v>
      </c>
      <c r="AB1743" s="71"/>
      <c r="AC1743" s="71"/>
      <c r="AD1743" s="71"/>
      <c r="AE1743" s="69" t="s">
        <v>551</v>
      </c>
    </row>
    <row r="1744" spans="1:31" ht="45" hidden="1">
      <c r="A1744" t="str">
        <f t="shared" si="109"/>
        <v>INFISGP032022</v>
      </c>
      <c r="B1744" t="str">
        <f t="shared" si="110"/>
        <v>INFISGP032023</v>
      </c>
      <c r="C1744" t="str">
        <f t="shared" si="111"/>
        <v>INFISGP032024</v>
      </c>
      <c r="D1744" t="str">
        <f t="shared" si="112"/>
        <v>INFISGP032025</v>
      </c>
      <c r="E1744" t="str">
        <f t="shared" si="112"/>
        <v>INFISGP032026</v>
      </c>
      <c r="F1744" t="str">
        <f t="shared" si="112"/>
        <v>INFISGP032027</v>
      </c>
      <c r="G1744" t="s">
        <v>2011</v>
      </c>
      <c r="H1744" t="s">
        <v>1536</v>
      </c>
      <c r="I1744" s="38" t="str">
        <f>VLOOKUP(J1744,Planilha2!B:C,2,0)</f>
        <v>GP03</v>
      </c>
      <c r="J1744" s="69" t="s">
        <v>567</v>
      </c>
      <c r="K1744" s="69" t="s">
        <v>145</v>
      </c>
      <c r="L1744" s="69"/>
      <c r="M1744" s="80" t="s">
        <v>139</v>
      </c>
      <c r="N1744" s="78" t="s">
        <v>558</v>
      </c>
      <c r="O1744" s="71" t="s">
        <v>1592</v>
      </c>
      <c r="P1744" s="69" t="s">
        <v>569</v>
      </c>
      <c r="Q1744" s="71">
        <v>49</v>
      </c>
      <c r="R1744" s="71">
        <v>49</v>
      </c>
      <c r="S1744" s="71">
        <v>49</v>
      </c>
      <c r="T1744" s="71">
        <v>50</v>
      </c>
      <c r="U1744" s="71">
        <v>50</v>
      </c>
      <c r="V1744" s="71">
        <v>50</v>
      </c>
      <c r="W1744" s="71">
        <v>51</v>
      </c>
      <c r="X1744" s="71" t="s">
        <v>363</v>
      </c>
      <c r="Y1744" s="71" t="s">
        <v>172</v>
      </c>
      <c r="Z1744" s="71"/>
      <c r="AA1744" s="80" t="s">
        <v>570</v>
      </c>
      <c r="AB1744" s="71" t="s">
        <v>144</v>
      </c>
      <c r="AC1744" s="71"/>
      <c r="AD1744" s="71" t="s">
        <v>2011</v>
      </c>
      <c r="AE1744" s="69" t="s">
        <v>551</v>
      </c>
    </row>
    <row r="1745" spans="1:31" ht="45" hidden="1">
      <c r="A1745" t="str">
        <f t="shared" si="109"/>
        <v>INFISGP042022</v>
      </c>
      <c r="B1745" t="str">
        <f t="shared" si="110"/>
        <v>INFISGP042023</v>
      </c>
      <c r="C1745" t="str">
        <f t="shared" si="111"/>
        <v>INFISGP042024</v>
      </c>
      <c r="D1745" t="str">
        <f t="shared" si="112"/>
        <v>INFISGP042025</v>
      </c>
      <c r="E1745" t="str">
        <f t="shared" si="112"/>
        <v>INFISGP042026</v>
      </c>
      <c r="F1745" t="str">
        <f t="shared" si="112"/>
        <v>INFISGP042027</v>
      </c>
      <c r="G1745" t="s">
        <v>2011</v>
      </c>
      <c r="H1745" t="s">
        <v>1536</v>
      </c>
      <c r="I1745" s="38" t="str">
        <f>VLOOKUP(J1745,Planilha2!B:C,2,0)</f>
        <v>GP04</v>
      </c>
      <c r="J1745" s="69" t="s">
        <v>574</v>
      </c>
      <c r="K1745" s="69" t="s">
        <v>165</v>
      </c>
      <c r="L1745" s="69"/>
      <c r="M1745" s="78" t="s">
        <v>164</v>
      </c>
      <c r="N1745" s="78" t="s">
        <v>558</v>
      </c>
      <c r="O1745" s="71"/>
      <c r="P1745" s="69" t="s">
        <v>44</v>
      </c>
      <c r="Q1745" s="71"/>
      <c r="R1745" s="71"/>
      <c r="S1745" s="71"/>
      <c r="T1745" s="71"/>
      <c r="U1745" s="71"/>
      <c r="V1745" s="71"/>
      <c r="W1745" s="71"/>
      <c r="X1745" s="71"/>
      <c r="Y1745" s="71"/>
      <c r="Z1745" s="71"/>
      <c r="AA1745" s="69" t="s">
        <v>1541</v>
      </c>
      <c r="AB1745" s="71"/>
      <c r="AC1745" s="71"/>
      <c r="AD1745" s="71"/>
      <c r="AE1745" s="69" t="s">
        <v>551</v>
      </c>
    </row>
    <row r="1746" spans="1:31" ht="45" hidden="1">
      <c r="A1746" t="str">
        <f t="shared" si="109"/>
        <v>INFISGP052022</v>
      </c>
      <c r="B1746" t="str">
        <f t="shared" si="110"/>
        <v>INFISGP052023</v>
      </c>
      <c r="C1746" t="str">
        <f t="shared" si="111"/>
        <v>INFISGP052024</v>
      </c>
      <c r="D1746" t="str">
        <f t="shared" si="112"/>
        <v>INFISGP052025</v>
      </c>
      <c r="E1746" t="str">
        <f t="shared" si="112"/>
        <v>INFISGP052026</v>
      </c>
      <c r="F1746" t="str">
        <f t="shared" si="112"/>
        <v>INFISGP052027</v>
      </c>
      <c r="G1746" t="s">
        <v>2011</v>
      </c>
      <c r="H1746" t="s">
        <v>1536</v>
      </c>
      <c r="I1746" s="38" t="str">
        <f>VLOOKUP(J1746,Planilha2!B:C,2,0)</f>
        <v>GP05</v>
      </c>
      <c r="J1746" s="69" t="s">
        <v>577</v>
      </c>
      <c r="K1746" s="69" t="s">
        <v>165</v>
      </c>
      <c r="L1746" s="69"/>
      <c r="M1746" s="78" t="s">
        <v>164</v>
      </c>
      <c r="N1746" s="78" t="s">
        <v>558</v>
      </c>
      <c r="O1746" s="71"/>
      <c r="P1746" s="69" t="s">
        <v>44</v>
      </c>
      <c r="Q1746" s="71"/>
      <c r="R1746" s="71"/>
      <c r="S1746" s="71"/>
      <c r="T1746" s="71"/>
      <c r="U1746" s="71"/>
      <c r="V1746" s="71"/>
      <c r="W1746" s="71"/>
      <c r="X1746" s="71"/>
      <c r="Y1746" s="71"/>
      <c r="Z1746" s="71"/>
      <c r="AA1746" s="69" t="s">
        <v>1542</v>
      </c>
      <c r="AB1746" s="71"/>
      <c r="AC1746" s="71"/>
      <c r="AD1746" s="71"/>
      <c r="AE1746" s="69" t="s">
        <v>551</v>
      </c>
    </row>
    <row r="1747" spans="1:31" ht="45" hidden="1">
      <c r="A1747" t="str">
        <f t="shared" si="109"/>
        <v>INFISGP062022</v>
      </c>
      <c r="B1747" t="str">
        <f t="shared" si="110"/>
        <v>INFISGP062023</v>
      </c>
      <c r="C1747" t="str">
        <f t="shared" si="111"/>
        <v>INFISGP062024</v>
      </c>
      <c r="D1747" t="str">
        <f t="shared" si="112"/>
        <v>INFISGP062025</v>
      </c>
      <c r="E1747" t="str">
        <f t="shared" si="112"/>
        <v>INFISGP062026</v>
      </c>
      <c r="F1747" t="str">
        <f t="shared" si="112"/>
        <v>INFISGP062027</v>
      </c>
      <c r="G1747" t="s">
        <v>2011</v>
      </c>
      <c r="H1747" t="s">
        <v>1536</v>
      </c>
      <c r="I1747" s="38" t="str">
        <f>VLOOKUP(J1747,Planilha2!B:C,2,0)</f>
        <v>GP06</v>
      </c>
      <c r="J1747" s="69" t="s">
        <v>579</v>
      </c>
      <c r="K1747" s="69" t="s">
        <v>165</v>
      </c>
      <c r="L1747" s="69"/>
      <c r="M1747" s="78" t="s">
        <v>164</v>
      </c>
      <c r="N1747" s="78" t="s">
        <v>558</v>
      </c>
      <c r="O1747" s="71"/>
      <c r="P1747" s="69" t="s">
        <v>44</v>
      </c>
      <c r="Q1747" s="71"/>
      <c r="R1747" s="71"/>
      <c r="S1747" s="71"/>
      <c r="T1747" s="71"/>
      <c r="U1747" s="71"/>
      <c r="V1747" s="71"/>
      <c r="W1747" s="71"/>
      <c r="X1747" s="71"/>
      <c r="Y1747" s="71"/>
      <c r="Z1747" s="71"/>
      <c r="AA1747" s="69" t="s">
        <v>555</v>
      </c>
      <c r="AB1747" s="71"/>
      <c r="AC1747" s="71"/>
      <c r="AD1747" s="71"/>
      <c r="AE1747" s="69" t="s">
        <v>551</v>
      </c>
    </row>
    <row r="1748" spans="1:31" ht="45" hidden="1">
      <c r="A1748" t="str">
        <f t="shared" si="109"/>
        <v>INFISGP072022</v>
      </c>
      <c r="B1748" t="str">
        <f t="shared" si="110"/>
        <v>INFISGP072023</v>
      </c>
      <c r="C1748" t="str">
        <f t="shared" si="111"/>
        <v>INFISGP072024</v>
      </c>
      <c r="D1748" t="str">
        <f t="shared" si="112"/>
        <v>INFISGP072025</v>
      </c>
      <c r="E1748" t="str">
        <f t="shared" si="112"/>
        <v>INFISGP072026</v>
      </c>
      <c r="F1748" t="str">
        <f t="shared" si="112"/>
        <v>INFISGP072027</v>
      </c>
      <c r="G1748" t="s">
        <v>2011</v>
      </c>
      <c r="H1748" t="s">
        <v>1536</v>
      </c>
      <c r="I1748" s="38" t="str">
        <f>VLOOKUP(J1748,Planilha2!B:C,2,0)</f>
        <v>GP07</v>
      </c>
      <c r="J1748" s="69" t="s">
        <v>583</v>
      </c>
      <c r="K1748" s="69" t="s">
        <v>165</v>
      </c>
      <c r="L1748" s="69"/>
      <c r="M1748" s="78" t="s">
        <v>164</v>
      </c>
      <c r="N1748" s="78" t="s">
        <v>558</v>
      </c>
      <c r="O1748" s="71"/>
      <c r="P1748" s="69" t="s">
        <v>44</v>
      </c>
      <c r="Q1748" s="71"/>
      <c r="R1748" s="71"/>
      <c r="S1748" s="71"/>
      <c r="T1748" s="71"/>
      <c r="U1748" s="71"/>
      <c r="V1748" s="71"/>
      <c r="W1748" s="71"/>
      <c r="X1748" s="71"/>
      <c r="Y1748" s="71"/>
      <c r="Z1748" s="71"/>
      <c r="AA1748" s="69" t="s">
        <v>555</v>
      </c>
      <c r="AB1748" s="71"/>
      <c r="AC1748" s="71"/>
      <c r="AD1748" s="71"/>
      <c r="AE1748" s="69" t="s">
        <v>551</v>
      </c>
    </row>
    <row r="1749" spans="1:31" ht="60" hidden="1">
      <c r="A1749" t="str">
        <f t="shared" si="109"/>
        <v>INFISI012022</v>
      </c>
      <c r="B1749" t="str">
        <f t="shared" si="110"/>
        <v>INFISI012023</v>
      </c>
      <c r="C1749" t="str">
        <f t="shared" si="111"/>
        <v>INFISI012024</v>
      </c>
      <c r="D1749" t="str">
        <f t="shared" si="112"/>
        <v>INFISI012025</v>
      </c>
      <c r="E1749" t="str">
        <f t="shared" si="112"/>
        <v>INFISI012026</v>
      </c>
      <c r="F1749" t="str">
        <f t="shared" si="112"/>
        <v>INFISI012027</v>
      </c>
      <c r="G1749" t="s">
        <v>2011</v>
      </c>
      <c r="H1749" t="s">
        <v>1545</v>
      </c>
      <c r="I1749" s="38" t="str">
        <f>VLOOKUP(J1749,Planilha2!B:C,2,0)</f>
        <v>I01</v>
      </c>
      <c r="J1749" s="87" t="s">
        <v>923</v>
      </c>
      <c r="K1749" s="87" t="s">
        <v>145</v>
      </c>
      <c r="L1749" s="87" t="s">
        <v>924</v>
      </c>
      <c r="M1749" s="87" t="s">
        <v>926</v>
      </c>
      <c r="N1749" s="92" t="s">
        <v>164</v>
      </c>
      <c r="O1749" s="71" t="s">
        <v>1546</v>
      </c>
      <c r="P1749" s="69" t="s">
        <v>749</v>
      </c>
      <c r="Q1749" s="71">
        <v>0</v>
      </c>
      <c r="R1749" s="71">
        <v>0</v>
      </c>
      <c r="S1749" s="71">
        <v>1</v>
      </c>
      <c r="T1749" s="71">
        <v>1</v>
      </c>
      <c r="U1749" s="71">
        <v>1</v>
      </c>
      <c r="V1749" s="71">
        <v>1</v>
      </c>
      <c r="W1749" s="71">
        <v>1</v>
      </c>
      <c r="X1749" s="71" t="s">
        <v>363</v>
      </c>
      <c r="Y1749" s="71" t="s">
        <v>172</v>
      </c>
      <c r="Z1749" s="71" t="s">
        <v>1441</v>
      </c>
      <c r="AA1749" s="80" t="s">
        <v>1547</v>
      </c>
      <c r="AB1749" s="71" t="s">
        <v>144</v>
      </c>
      <c r="AC1749" s="71"/>
      <c r="AD1749" s="71" t="s">
        <v>2011</v>
      </c>
      <c r="AE1749" s="69" t="s">
        <v>922</v>
      </c>
    </row>
    <row r="1750" spans="1:31" ht="60" hidden="1">
      <c r="A1750" t="str">
        <f t="shared" si="109"/>
        <v>INFISI022022</v>
      </c>
      <c r="B1750" t="str">
        <f t="shared" si="110"/>
        <v>INFISI022023</v>
      </c>
      <c r="C1750" t="str">
        <f t="shared" si="111"/>
        <v>INFISI022024</v>
      </c>
      <c r="D1750" t="str">
        <f t="shared" si="112"/>
        <v>INFISI022025</v>
      </c>
      <c r="E1750" t="str">
        <f t="shared" si="112"/>
        <v>INFISI022026</v>
      </c>
      <c r="F1750" t="str">
        <f t="shared" si="112"/>
        <v>INFISI022027</v>
      </c>
      <c r="G1750" t="s">
        <v>2011</v>
      </c>
      <c r="H1750" t="s">
        <v>1545</v>
      </c>
      <c r="I1750" s="38" t="str">
        <f>VLOOKUP(J1750,Planilha2!B:C,2,0)</f>
        <v>I02</v>
      </c>
      <c r="J1750" s="87" t="s">
        <v>931</v>
      </c>
      <c r="K1750" s="87" t="s">
        <v>145</v>
      </c>
      <c r="L1750" s="87" t="s">
        <v>932</v>
      </c>
      <c r="M1750" s="87" t="s">
        <v>926</v>
      </c>
      <c r="N1750" s="92" t="s">
        <v>164</v>
      </c>
      <c r="O1750" s="71" t="s">
        <v>1548</v>
      </c>
      <c r="P1750" s="69" t="s">
        <v>749</v>
      </c>
      <c r="Q1750" s="71">
        <v>0</v>
      </c>
      <c r="R1750" s="71">
        <v>0</v>
      </c>
      <c r="S1750" s="71">
        <v>1</v>
      </c>
      <c r="T1750" s="71">
        <v>1</v>
      </c>
      <c r="U1750" s="71">
        <v>1</v>
      </c>
      <c r="V1750" s="71">
        <v>1</v>
      </c>
      <c r="W1750" s="71">
        <v>1</v>
      </c>
      <c r="X1750" s="71" t="s">
        <v>363</v>
      </c>
      <c r="Y1750" s="71" t="s">
        <v>172</v>
      </c>
      <c r="Z1750" s="71" t="s">
        <v>1441</v>
      </c>
      <c r="AA1750" s="80" t="s">
        <v>1547</v>
      </c>
      <c r="AB1750" s="71" t="s">
        <v>144</v>
      </c>
      <c r="AC1750" s="71"/>
      <c r="AD1750" s="71" t="s">
        <v>2011</v>
      </c>
      <c r="AE1750" s="69" t="s">
        <v>922</v>
      </c>
    </row>
    <row r="1751" spans="1:31" ht="60" hidden="1">
      <c r="A1751" t="str">
        <f t="shared" si="109"/>
        <v>INFISI052022</v>
      </c>
      <c r="B1751" t="str">
        <f t="shared" si="110"/>
        <v>INFISI052023</v>
      </c>
      <c r="C1751" t="str">
        <f t="shared" si="111"/>
        <v>INFISI052024</v>
      </c>
      <c r="D1751" t="str">
        <f t="shared" si="112"/>
        <v>INFISI052025</v>
      </c>
      <c r="E1751" t="str">
        <f t="shared" si="112"/>
        <v>INFISI052026</v>
      </c>
      <c r="F1751" t="str">
        <f t="shared" si="112"/>
        <v>INFISI052027</v>
      </c>
      <c r="G1751" t="s">
        <v>2011</v>
      </c>
      <c r="H1751" t="s">
        <v>1545</v>
      </c>
      <c r="I1751" s="38" t="str">
        <f>VLOOKUP(J1751,Planilha2!B:C,2,0)</f>
        <v>I05</v>
      </c>
      <c r="J1751" s="87" t="s">
        <v>948</v>
      </c>
      <c r="K1751" s="87" t="s">
        <v>145</v>
      </c>
      <c r="L1751" s="87" t="s">
        <v>949</v>
      </c>
      <c r="M1751" s="87" t="s">
        <v>926</v>
      </c>
      <c r="N1751" s="92" t="s">
        <v>164</v>
      </c>
      <c r="O1751" s="71" t="s">
        <v>1594</v>
      </c>
      <c r="P1751" s="69" t="s">
        <v>749</v>
      </c>
      <c r="Q1751" s="71">
        <v>0</v>
      </c>
      <c r="R1751" s="71">
        <v>0</v>
      </c>
      <c r="S1751" s="71">
        <v>1</v>
      </c>
      <c r="T1751" s="71">
        <v>1</v>
      </c>
      <c r="U1751" s="71">
        <v>1</v>
      </c>
      <c r="V1751" s="71">
        <v>1</v>
      </c>
      <c r="W1751" s="71">
        <v>1</v>
      </c>
      <c r="X1751" s="71" t="s">
        <v>363</v>
      </c>
      <c r="Y1751" s="71" t="s">
        <v>172</v>
      </c>
      <c r="Z1751" s="71" t="s">
        <v>1441</v>
      </c>
      <c r="AA1751" s="80" t="s">
        <v>1547</v>
      </c>
      <c r="AB1751" s="71" t="s">
        <v>144</v>
      </c>
      <c r="AC1751" s="71"/>
      <c r="AD1751" s="71" t="s">
        <v>2011</v>
      </c>
      <c r="AE1751" s="69" t="s">
        <v>922</v>
      </c>
    </row>
    <row r="1752" spans="1:31" ht="60" hidden="1">
      <c r="A1752" t="str">
        <f t="shared" si="109"/>
        <v>INFISI062022</v>
      </c>
      <c r="B1752" t="str">
        <f t="shared" si="110"/>
        <v>INFISI062023</v>
      </c>
      <c r="C1752" t="str">
        <f t="shared" si="111"/>
        <v>INFISI062024</v>
      </c>
      <c r="D1752" t="str">
        <f t="shared" si="112"/>
        <v>INFISI062025</v>
      </c>
      <c r="E1752" t="str">
        <f t="shared" si="112"/>
        <v>INFISI062026</v>
      </c>
      <c r="F1752" t="str">
        <f t="shared" si="112"/>
        <v>INFISI062027</v>
      </c>
      <c r="G1752" t="s">
        <v>2011</v>
      </c>
      <c r="H1752" t="s">
        <v>1545</v>
      </c>
      <c r="I1752" s="38" t="str">
        <f>VLOOKUP(J1752,Planilha2!B:C,2,0)</f>
        <v>I06</v>
      </c>
      <c r="J1752" s="87" t="s">
        <v>954</v>
      </c>
      <c r="K1752" s="87" t="s">
        <v>145</v>
      </c>
      <c r="L1752" s="87" t="s">
        <v>955</v>
      </c>
      <c r="M1752" s="87" t="s">
        <v>926</v>
      </c>
      <c r="N1752" s="92" t="s">
        <v>164</v>
      </c>
      <c r="O1752" s="71" t="s">
        <v>1550</v>
      </c>
      <c r="P1752" s="69" t="s">
        <v>749</v>
      </c>
      <c r="Q1752" s="71">
        <v>1</v>
      </c>
      <c r="R1752" s="71">
        <v>2</v>
      </c>
      <c r="S1752" s="71">
        <v>3</v>
      </c>
      <c r="T1752" s="71">
        <v>4</v>
      </c>
      <c r="U1752" s="71">
        <v>4</v>
      </c>
      <c r="V1752" s="71">
        <v>4</v>
      </c>
      <c r="W1752" s="71">
        <v>5</v>
      </c>
      <c r="X1752" s="71" t="s">
        <v>142</v>
      </c>
      <c r="Y1752" s="71" t="s">
        <v>1103</v>
      </c>
      <c r="Z1752" s="71" t="s">
        <v>172</v>
      </c>
      <c r="AA1752" s="80" t="s">
        <v>1547</v>
      </c>
      <c r="AB1752" s="71" t="s">
        <v>341</v>
      </c>
      <c r="AC1752" s="71"/>
      <c r="AD1752" s="71" t="s">
        <v>2011</v>
      </c>
      <c r="AE1752" s="69" t="s">
        <v>922</v>
      </c>
    </row>
    <row r="1753" spans="1:31" ht="60" hidden="1">
      <c r="A1753" t="str">
        <f t="shared" si="109"/>
        <v>INFISI072022</v>
      </c>
      <c r="B1753" t="str">
        <f t="shared" si="110"/>
        <v>INFISI072023</v>
      </c>
      <c r="C1753" t="str">
        <f t="shared" si="111"/>
        <v>INFISI072024</v>
      </c>
      <c r="D1753" t="str">
        <f t="shared" si="112"/>
        <v>INFISI072025</v>
      </c>
      <c r="E1753" t="str">
        <f t="shared" si="112"/>
        <v>INFISI072026</v>
      </c>
      <c r="F1753" t="str">
        <f t="shared" si="112"/>
        <v>INFISI072027</v>
      </c>
      <c r="G1753" t="s">
        <v>2011</v>
      </c>
      <c r="H1753" t="s">
        <v>1545</v>
      </c>
      <c r="I1753" s="38" t="str">
        <f>VLOOKUP(J1753,Planilha2!B:C,2,0)</f>
        <v>I07</v>
      </c>
      <c r="J1753" s="87" t="s">
        <v>958</v>
      </c>
      <c r="K1753" s="87" t="s">
        <v>145</v>
      </c>
      <c r="L1753" s="87" t="s">
        <v>959</v>
      </c>
      <c r="M1753" s="87" t="s">
        <v>926</v>
      </c>
      <c r="N1753" s="92" t="s">
        <v>164</v>
      </c>
      <c r="O1753" s="71" t="s">
        <v>1552</v>
      </c>
      <c r="P1753" s="69" t="s">
        <v>749</v>
      </c>
      <c r="Q1753" s="71">
        <v>1</v>
      </c>
      <c r="R1753" s="71">
        <v>2</v>
      </c>
      <c r="S1753" s="71">
        <v>2</v>
      </c>
      <c r="T1753" s="71">
        <v>3</v>
      </c>
      <c r="U1753" s="71">
        <v>4</v>
      </c>
      <c r="V1753" s="71">
        <v>5</v>
      </c>
      <c r="W1753" s="71">
        <v>5</v>
      </c>
      <c r="X1753" s="71" t="s">
        <v>142</v>
      </c>
      <c r="Y1753" s="71" t="s">
        <v>1103</v>
      </c>
      <c r="Z1753" s="71" t="s">
        <v>172</v>
      </c>
      <c r="AA1753" s="80" t="s">
        <v>1547</v>
      </c>
      <c r="AB1753" s="71" t="s">
        <v>341</v>
      </c>
      <c r="AC1753" s="71"/>
      <c r="AD1753" s="71" t="s">
        <v>2011</v>
      </c>
      <c r="AE1753" s="69" t="s">
        <v>922</v>
      </c>
    </row>
    <row r="1754" spans="1:31" ht="60" hidden="1">
      <c r="A1754" t="str">
        <f t="shared" si="109"/>
        <v>INFISI082022</v>
      </c>
      <c r="B1754" t="str">
        <f t="shared" si="110"/>
        <v>INFISI082023</v>
      </c>
      <c r="C1754" t="str">
        <f t="shared" si="111"/>
        <v>INFISI082024</v>
      </c>
      <c r="D1754" t="str">
        <f t="shared" si="112"/>
        <v>INFISI082025</v>
      </c>
      <c r="E1754" t="str">
        <f t="shared" si="112"/>
        <v>INFISI082026</v>
      </c>
      <c r="F1754" t="str">
        <f t="shared" si="112"/>
        <v>INFISI082027</v>
      </c>
      <c r="G1754" t="s">
        <v>2011</v>
      </c>
      <c r="H1754" t="s">
        <v>1545</v>
      </c>
      <c r="I1754" s="38" t="str">
        <f>VLOOKUP(J1754,Planilha2!B:C,2,0)</f>
        <v>I08</v>
      </c>
      <c r="J1754" s="87" t="s">
        <v>964</v>
      </c>
      <c r="K1754" s="87" t="s">
        <v>145</v>
      </c>
      <c r="L1754" s="87" t="s">
        <v>965</v>
      </c>
      <c r="M1754" s="87" t="s">
        <v>926</v>
      </c>
      <c r="N1754" s="92" t="s">
        <v>164</v>
      </c>
      <c r="O1754" s="71" t="s">
        <v>1553</v>
      </c>
      <c r="P1754" s="69" t="s">
        <v>749</v>
      </c>
      <c r="Q1754" s="71">
        <v>3</v>
      </c>
      <c r="R1754" s="71">
        <v>4</v>
      </c>
      <c r="S1754" s="71">
        <v>4</v>
      </c>
      <c r="T1754" s="71">
        <v>5</v>
      </c>
      <c r="U1754" s="71">
        <v>5</v>
      </c>
      <c r="V1754" s="71">
        <v>6</v>
      </c>
      <c r="W1754" s="71">
        <v>6</v>
      </c>
      <c r="X1754" s="71" t="s">
        <v>142</v>
      </c>
      <c r="Y1754" s="71" t="s">
        <v>1103</v>
      </c>
      <c r="Z1754" s="71" t="s">
        <v>172</v>
      </c>
      <c r="AA1754" s="80" t="s">
        <v>1547</v>
      </c>
      <c r="AB1754" s="71" t="s">
        <v>341</v>
      </c>
      <c r="AC1754" s="71"/>
      <c r="AD1754" s="71" t="s">
        <v>2011</v>
      </c>
      <c r="AE1754" s="69" t="s">
        <v>922</v>
      </c>
    </row>
    <row r="1755" spans="1:31" ht="60" hidden="1">
      <c r="A1755" t="str">
        <f t="shared" si="109"/>
        <v>INFISI122022</v>
      </c>
      <c r="B1755" t="str">
        <f t="shared" si="110"/>
        <v>INFISI122023</v>
      </c>
      <c r="C1755" t="str">
        <f t="shared" si="111"/>
        <v>INFISI122024</v>
      </c>
      <c r="D1755" t="str">
        <f t="shared" si="112"/>
        <v>INFISI122025</v>
      </c>
      <c r="E1755" t="str">
        <f t="shared" si="112"/>
        <v>INFISI122026</v>
      </c>
      <c r="F1755" t="str">
        <f t="shared" si="112"/>
        <v>INFISI122027</v>
      </c>
      <c r="G1755" t="s">
        <v>2011</v>
      </c>
      <c r="H1755" t="s">
        <v>1545</v>
      </c>
      <c r="I1755" s="38" t="str">
        <f>VLOOKUP(J1755,Planilha2!B:C,2,0)</f>
        <v>I12</v>
      </c>
      <c r="J1755" s="87" t="s">
        <v>980</v>
      </c>
      <c r="K1755" s="87" t="s">
        <v>145</v>
      </c>
      <c r="L1755" s="87" t="s">
        <v>1554</v>
      </c>
      <c r="M1755" s="87" t="s">
        <v>983</v>
      </c>
      <c r="N1755" s="92" t="s">
        <v>164</v>
      </c>
      <c r="O1755" s="71" t="s">
        <v>1595</v>
      </c>
      <c r="P1755" s="69" t="s">
        <v>44</v>
      </c>
      <c r="Q1755" s="75">
        <v>18</v>
      </c>
      <c r="R1755" s="75">
        <v>20</v>
      </c>
      <c r="S1755" s="75">
        <v>20</v>
      </c>
      <c r="T1755" s="75">
        <v>24</v>
      </c>
      <c r="U1755" s="75">
        <v>25</v>
      </c>
      <c r="V1755" s="75">
        <v>25</v>
      </c>
      <c r="W1755" s="75">
        <v>25</v>
      </c>
      <c r="X1755" s="71" t="s">
        <v>142</v>
      </c>
      <c r="Y1755" s="71" t="s">
        <v>1103</v>
      </c>
      <c r="Z1755" s="71" t="s">
        <v>172</v>
      </c>
      <c r="AA1755" s="80" t="s">
        <v>1547</v>
      </c>
      <c r="AB1755" s="71" t="s">
        <v>341</v>
      </c>
      <c r="AC1755" s="71"/>
      <c r="AD1755" s="71" t="s">
        <v>2011</v>
      </c>
      <c r="AE1755" s="69" t="s">
        <v>922</v>
      </c>
    </row>
    <row r="1756" spans="1:31" ht="60" hidden="1">
      <c r="A1756" t="str">
        <f t="shared" si="109"/>
        <v>INFISI132022</v>
      </c>
      <c r="B1756" t="str">
        <f t="shared" si="110"/>
        <v>INFISI132023</v>
      </c>
      <c r="C1756" t="str">
        <f t="shared" si="111"/>
        <v>INFISI132024</v>
      </c>
      <c r="D1756" t="str">
        <f t="shared" si="112"/>
        <v>INFISI132025</v>
      </c>
      <c r="E1756" t="str">
        <f t="shared" si="112"/>
        <v>INFISI132026</v>
      </c>
      <c r="F1756" t="str">
        <f t="shared" si="112"/>
        <v>INFISI132027</v>
      </c>
      <c r="G1756" t="s">
        <v>2011</v>
      </c>
      <c r="H1756" t="s">
        <v>1545</v>
      </c>
      <c r="I1756" s="38" t="str">
        <f>VLOOKUP(J1756,Planilha2!B:C,2,0)</f>
        <v>I13</v>
      </c>
      <c r="J1756" s="87" t="s">
        <v>985</v>
      </c>
      <c r="K1756" s="87" t="s">
        <v>145</v>
      </c>
      <c r="L1756" s="87" t="s">
        <v>986</v>
      </c>
      <c r="M1756" s="87" t="s">
        <v>988</v>
      </c>
      <c r="N1756" s="87" t="s">
        <v>1021</v>
      </c>
      <c r="O1756" s="71" t="s">
        <v>1555</v>
      </c>
      <c r="P1756" s="69" t="s">
        <v>44</v>
      </c>
      <c r="Q1756" s="71">
        <v>2</v>
      </c>
      <c r="R1756" s="71">
        <v>4</v>
      </c>
      <c r="S1756" s="71">
        <v>4</v>
      </c>
      <c r="T1756" s="71">
        <v>4</v>
      </c>
      <c r="U1756" s="71">
        <v>6</v>
      </c>
      <c r="V1756" s="71">
        <v>6</v>
      </c>
      <c r="W1756" s="71">
        <v>6</v>
      </c>
      <c r="X1756" s="71" t="s">
        <v>142</v>
      </c>
      <c r="Y1756" s="71" t="s">
        <v>1103</v>
      </c>
      <c r="Z1756" s="71" t="s">
        <v>172</v>
      </c>
      <c r="AA1756" s="80" t="s">
        <v>1547</v>
      </c>
      <c r="AB1756" s="71" t="s">
        <v>341</v>
      </c>
      <c r="AC1756" s="71"/>
      <c r="AD1756" s="71" t="s">
        <v>2011</v>
      </c>
      <c r="AE1756" s="69" t="s">
        <v>922</v>
      </c>
    </row>
    <row r="1757" spans="1:31" ht="45" hidden="1">
      <c r="A1757" t="str">
        <f t="shared" si="109"/>
        <v>INHISG072022</v>
      </c>
      <c r="B1757" t="str">
        <f t="shared" si="110"/>
        <v>INHISG072023</v>
      </c>
      <c r="C1757" t="str">
        <f t="shared" si="111"/>
        <v>INHISG072024</v>
      </c>
      <c r="D1757" t="str">
        <f t="shared" si="112"/>
        <v>INHISG072025</v>
      </c>
      <c r="E1757" t="str">
        <f t="shared" si="112"/>
        <v>INHISG072026</v>
      </c>
      <c r="F1757" t="str">
        <f t="shared" si="112"/>
        <v>INHISG072027</v>
      </c>
      <c r="G1757" t="s">
        <v>2013</v>
      </c>
      <c r="H1757" t="s">
        <v>1429</v>
      </c>
      <c r="I1757" s="38" t="str">
        <f>VLOOKUP(J1757,Planilha2!B:C,2,0)</f>
        <v>G07</v>
      </c>
      <c r="J1757" s="80" t="s">
        <v>1430</v>
      </c>
      <c r="K1757" s="80" t="s">
        <v>145</v>
      </c>
      <c r="L1757" s="80" t="s">
        <v>63</v>
      </c>
      <c r="M1757" s="80" t="s">
        <v>715</v>
      </c>
      <c r="N1757" s="80" t="s">
        <v>1431</v>
      </c>
      <c r="O1757" s="71" t="s">
        <v>1432</v>
      </c>
      <c r="P1757" s="69" t="s">
        <v>44</v>
      </c>
      <c r="Q1757" s="121">
        <v>0.21</v>
      </c>
      <c r="R1757" s="121">
        <v>0.21</v>
      </c>
      <c r="S1757" s="121">
        <v>0.21</v>
      </c>
      <c r="T1757" s="121">
        <v>0.21</v>
      </c>
      <c r="U1757" s="121">
        <v>0.22</v>
      </c>
      <c r="V1757" s="121">
        <v>0.22</v>
      </c>
      <c r="W1757" s="121">
        <v>0.23</v>
      </c>
      <c r="X1757" s="71" t="s">
        <v>142</v>
      </c>
      <c r="Y1757" s="71" t="s">
        <v>172</v>
      </c>
      <c r="Z1757" s="71" t="s">
        <v>1794</v>
      </c>
      <c r="AA1757" s="83" t="s">
        <v>382</v>
      </c>
      <c r="AB1757" s="71" t="s">
        <v>144</v>
      </c>
      <c r="AC1757" s="71"/>
      <c r="AD1757" s="71" t="s">
        <v>2013</v>
      </c>
      <c r="AE1757" s="69" t="s">
        <v>40</v>
      </c>
    </row>
    <row r="1758" spans="1:31" ht="60" hidden="1">
      <c r="A1758" t="str">
        <f t="shared" si="109"/>
        <v>INHISG012022</v>
      </c>
      <c r="B1758" t="str">
        <f t="shared" si="110"/>
        <v>INHISG012023</v>
      </c>
      <c r="C1758" t="str">
        <f t="shared" si="111"/>
        <v>INHISG012024</v>
      </c>
      <c r="D1758" t="str">
        <f t="shared" si="112"/>
        <v>INHISG012025</v>
      </c>
      <c r="E1758" t="str">
        <f t="shared" si="112"/>
        <v>INHISG012026</v>
      </c>
      <c r="F1758" t="str">
        <f t="shared" si="112"/>
        <v>INHISG012027</v>
      </c>
      <c r="G1758" t="s">
        <v>2013</v>
      </c>
      <c r="H1758" t="s">
        <v>1429</v>
      </c>
      <c r="I1758" s="38" t="str">
        <f>VLOOKUP(J1758,Planilha2!B:C,2,0)</f>
        <v>G01</v>
      </c>
      <c r="J1758" s="80" t="s">
        <v>41</v>
      </c>
      <c r="K1758" s="80" t="s">
        <v>145</v>
      </c>
      <c r="L1758" s="80" t="s">
        <v>1598</v>
      </c>
      <c r="M1758" s="80" t="s">
        <v>715</v>
      </c>
      <c r="N1758" s="80" t="s">
        <v>1431</v>
      </c>
      <c r="O1758" s="71" t="s">
        <v>1435</v>
      </c>
      <c r="P1758" s="69" t="s">
        <v>44</v>
      </c>
      <c r="Q1758" s="121">
        <v>0.42699999999999999</v>
      </c>
      <c r="R1758" s="121">
        <v>0.43</v>
      </c>
      <c r="S1758" s="121">
        <v>0.43</v>
      </c>
      <c r="T1758" s="121">
        <v>0.43</v>
      </c>
      <c r="U1758" s="121">
        <v>0.44</v>
      </c>
      <c r="V1758" s="121">
        <v>0.44</v>
      </c>
      <c r="W1758" s="121">
        <v>0.45</v>
      </c>
      <c r="X1758" s="71" t="s">
        <v>142</v>
      </c>
      <c r="Y1758" s="71" t="s">
        <v>172</v>
      </c>
      <c r="Z1758" s="71"/>
      <c r="AA1758" s="83" t="s">
        <v>382</v>
      </c>
      <c r="AB1758" s="71" t="s">
        <v>144</v>
      </c>
      <c r="AC1758" s="71"/>
      <c r="AD1758" s="71" t="s">
        <v>2013</v>
      </c>
      <c r="AE1758" s="69" t="s">
        <v>40</v>
      </c>
    </row>
    <row r="1759" spans="1:31" ht="45" hidden="1">
      <c r="A1759" t="str">
        <f t="shared" si="109"/>
        <v>INHISG022022</v>
      </c>
      <c r="B1759" t="str">
        <f t="shared" si="110"/>
        <v>INHISG022023</v>
      </c>
      <c r="C1759" t="str">
        <f t="shared" si="111"/>
        <v>INHISG022024</v>
      </c>
      <c r="D1759" t="str">
        <f t="shared" si="112"/>
        <v>INHISG022025</v>
      </c>
      <c r="E1759" t="str">
        <f t="shared" si="112"/>
        <v>INHISG022026</v>
      </c>
      <c r="F1759" t="str">
        <f t="shared" si="112"/>
        <v>INHISG022027</v>
      </c>
      <c r="G1759" t="s">
        <v>2013</v>
      </c>
      <c r="H1759" t="s">
        <v>1429</v>
      </c>
      <c r="I1759" s="38" t="str">
        <f>VLOOKUP(J1759,Planilha2!B:C,2,0)</f>
        <v>G02</v>
      </c>
      <c r="J1759" s="80" t="s">
        <v>1600</v>
      </c>
      <c r="K1759" s="80" t="s">
        <v>145</v>
      </c>
      <c r="L1759" s="80"/>
      <c r="M1759" s="80" t="s">
        <v>717</v>
      </c>
      <c r="N1759" s="80" t="s">
        <v>1431</v>
      </c>
      <c r="O1759" s="71" t="s">
        <v>1561</v>
      </c>
      <c r="P1759" s="69" t="s">
        <v>44</v>
      </c>
      <c r="Q1759" s="81">
        <v>0.1082</v>
      </c>
      <c r="R1759" s="121">
        <v>0.1082</v>
      </c>
      <c r="S1759" s="81">
        <v>0.1082</v>
      </c>
      <c r="T1759" s="81">
        <v>0.1082</v>
      </c>
      <c r="U1759" s="81">
        <v>0.1</v>
      </c>
      <c r="V1759" s="121">
        <v>0.1</v>
      </c>
      <c r="W1759" s="121">
        <v>0.09</v>
      </c>
      <c r="X1759" s="71" t="s">
        <v>142</v>
      </c>
      <c r="Y1759" s="71" t="s">
        <v>172</v>
      </c>
      <c r="Z1759" s="71"/>
      <c r="AA1759" s="83" t="s">
        <v>382</v>
      </c>
      <c r="AB1759" s="71" t="s">
        <v>144</v>
      </c>
      <c r="AC1759" s="71"/>
      <c r="AD1759" s="71" t="s">
        <v>2013</v>
      </c>
      <c r="AE1759" s="69" t="s">
        <v>40</v>
      </c>
    </row>
    <row r="1760" spans="1:31" ht="45" hidden="1">
      <c r="A1760" t="str">
        <f t="shared" si="109"/>
        <v>INHISG032022</v>
      </c>
      <c r="B1760" t="str">
        <f t="shared" si="110"/>
        <v>INHISG032023</v>
      </c>
      <c r="C1760" t="str">
        <f t="shared" si="111"/>
        <v>INHISG032024</v>
      </c>
      <c r="D1760" t="str">
        <f t="shared" si="112"/>
        <v>INHISG032025</v>
      </c>
      <c r="E1760" t="str">
        <f t="shared" si="112"/>
        <v>INHISG032026</v>
      </c>
      <c r="F1760" t="str">
        <f t="shared" si="112"/>
        <v>INHISG032027</v>
      </c>
      <c r="G1760" t="s">
        <v>2013</v>
      </c>
      <c r="H1760" t="s">
        <v>1429</v>
      </c>
      <c r="I1760" s="38" t="str">
        <f>VLOOKUP(J1760,Planilha2!B:C,2,0)</f>
        <v>G03</v>
      </c>
      <c r="J1760" s="80" t="s">
        <v>1602</v>
      </c>
      <c r="K1760" s="80" t="s">
        <v>165</v>
      </c>
      <c r="L1760" s="84" t="s">
        <v>1439</v>
      </c>
      <c r="M1760" s="80" t="s">
        <v>717</v>
      </c>
      <c r="N1760" s="80" t="s">
        <v>1431</v>
      </c>
      <c r="O1760" s="71" t="s">
        <v>1563</v>
      </c>
      <c r="P1760" s="69" t="s">
        <v>44</v>
      </c>
      <c r="Q1760" s="121">
        <v>0.1111</v>
      </c>
      <c r="R1760" s="121">
        <v>0.11</v>
      </c>
      <c r="S1760" s="121">
        <v>0.11</v>
      </c>
      <c r="T1760" s="121">
        <v>0.11</v>
      </c>
      <c r="U1760" s="121">
        <v>0.1</v>
      </c>
      <c r="V1760" s="121">
        <v>0.1</v>
      </c>
      <c r="W1760" s="121">
        <v>0.1</v>
      </c>
      <c r="X1760" s="71" t="s">
        <v>142</v>
      </c>
      <c r="Y1760" s="71" t="s">
        <v>172</v>
      </c>
      <c r="Z1760" s="71"/>
      <c r="AA1760" s="83" t="s">
        <v>382</v>
      </c>
      <c r="AB1760" s="71" t="s">
        <v>144</v>
      </c>
      <c r="AC1760" s="71"/>
      <c r="AD1760" s="71" t="s">
        <v>2013</v>
      </c>
      <c r="AE1760" s="69" t="s">
        <v>40</v>
      </c>
    </row>
    <row r="1761" spans="1:31" ht="45" hidden="1">
      <c r="A1761" t="str">
        <f t="shared" si="109"/>
        <v>INHISG042022</v>
      </c>
      <c r="B1761" t="str">
        <f t="shared" si="110"/>
        <v>INHISG042023</v>
      </c>
      <c r="C1761" t="str">
        <f t="shared" si="111"/>
        <v>INHISG042024</v>
      </c>
      <c r="D1761" t="str">
        <f t="shared" si="112"/>
        <v>INHISG042025</v>
      </c>
      <c r="E1761" t="str">
        <f t="shared" si="112"/>
        <v>INHISG042026</v>
      </c>
      <c r="F1761" t="str">
        <f t="shared" si="112"/>
        <v>INHISG042027</v>
      </c>
      <c r="G1761" t="s">
        <v>2013</v>
      </c>
      <c r="H1761" t="s">
        <v>1429</v>
      </c>
      <c r="I1761" s="38" t="str">
        <f>VLOOKUP(J1761,Planilha2!B:C,2,0)</f>
        <v>G04</v>
      </c>
      <c r="J1761" s="80" t="s">
        <v>1603</v>
      </c>
      <c r="K1761" s="80" t="s">
        <v>145</v>
      </c>
      <c r="L1761" s="80"/>
      <c r="M1761" s="80" t="s">
        <v>717</v>
      </c>
      <c r="N1761" s="80" t="s">
        <v>1431</v>
      </c>
      <c r="O1761" s="71" t="s">
        <v>1566</v>
      </c>
      <c r="P1761" s="69" t="s">
        <v>44</v>
      </c>
      <c r="Q1761" s="81">
        <v>0.67349999999999999</v>
      </c>
      <c r="R1761" s="121">
        <v>0.67</v>
      </c>
      <c r="S1761" s="121">
        <v>0.67</v>
      </c>
      <c r="T1761" s="81">
        <v>0.67349999999999999</v>
      </c>
      <c r="U1761" s="81">
        <v>0.67300000000000004</v>
      </c>
      <c r="V1761" s="81">
        <v>0.66</v>
      </c>
      <c r="W1761" s="121">
        <v>0.66</v>
      </c>
      <c r="X1761" s="71" t="s">
        <v>142</v>
      </c>
      <c r="Y1761" s="71" t="s">
        <v>172</v>
      </c>
      <c r="Z1761" s="71"/>
      <c r="AA1761" s="83" t="s">
        <v>382</v>
      </c>
      <c r="AB1761" s="71" t="s">
        <v>144</v>
      </c>
      <c r="AC1761" s="71"/>
      <c r="AD1761" s="71" t="s">
        <v>2013</v>
      </c>
      <c r="AE1761" s="69" t="s">
        <v>40</v>
      </c>
    </row>
    <row r="1762" spans="1:31" ht="45" hidden="1">
      <c r="A1762" t="str">
        <f t="shared" si="109"/>
        <v>INHISG052022</v>
      </c>
      <c r="B1762" t="str">
        <f t="shared" si="110"/>
        <v>INHISG052023</v>
      </c>
      <c r="C1762" t="str">
        <f t="shared" si="111"/>
        <v>INHISG052024</v>
      </c>
      <c r="D1762" t="str">
        <f t="shared" si="112"/>
        <v>INHISG052025</v>
      </c>
      <c r="E1762" t="str">
        <f t="shared" si="112"/>
        <v>INHISG052026</v>
      </c>
      <c r="F1762" t="str">
        <f t="shared" si="112"/>
        <v>INHISG052027</v>
      </c>
      <c r="G1762" t="s">
        <v>2013</v>
      </c>
      <c r="H1762" t="s">
        <v>1429</v>
      </c>
      <c r="I1762" s="38" t="str">
        <f>VLOOKUP(J1762,Planilha2!B:C,2,0)</f>
        <v>G05</v>
      </c>
      <c r="J1762" s="80" t="s">
        <v>1605</v>
      </c>
      <c r="K1762" s="80" t="s">
        <v>165</v>
      </c>
      <c r="L1762" s="84" t="s">
        <v>1439</v>
      </c>
      <c r="M1762" s="80" t="s">
        <v>717</v>
      </c>
      <c r="N1762" s="80" t="s">
        <v>1431</v>
      </c>
      <c r="O1762" s="71" t="s">
        <v>1447</v>
      </c>
      <c r="P1762" s="69" t="s">
        <v>44</v>
      </c>
      <c r="Q1762" s="81">
        <v>0.63200000000000001</v>
      </c>
      <c r="R1762" s="121">
        <v>0.63</v>
      </c>
      <c r="S1762" s="121">
        <v>0.63</v>
      </c>
      <c r="T1762" s="81">
        <v>0.63</v>
      </c>
      <c r="U1762" s="81">
        <v>0.62</v>
      </c>
      <c r="V1762" s="81">
        <v>0.62</v>
      </c>
      <c r="W1762" s="121">
        <v>0.62</v>
      </c>
      <c r="X1762" s="71" t="s">
        <v>142</v>
      </c>
      <c r="Y1762" s="71" t="s">
        <v>172</v>
      </c>
      <c r="Z1762" s="71"/>
      <c r="AA1762" s="83" t="s">
        <v>382</v>
      </c>
      <c r="AB1762" s="71" t="s">
        <v>144</v>
      </c>
      <c r="AC1762" s="71"/>
      <c r="AD1762" s="71" t="s">
        <v>2013</v>
      </c>
      <c r="AE1762" s="69" t="s">
        <v>40</v>
      </c>
    </row>
    <row r="1763" spans="1:31" ht="45" hidden="1">
      <c r="A1763" t="str">
        <f t="shared" si="109"/>
        <v>INHISExcluído2022</v>
      </c>
      <c r="B1763" t="str">
        <f t="shared" si="110"/>
        <v>INHISExcluído2023</v>
      </c>
      <c r="C1763" t="str">
        <f t="shared" si="111"/>
        <v>INHISExcluído2024</v>
      </c>
      <c r="D1763" t="str">
        <f t="shared" si="112"/>
        <v>INHISExcluído2025</v>
      </c>
      <c r="E1763" t="str">
        <f t="shared" si="112"/>
        <v>INHISExcluído2026</v>
      </c>
      <c r="F1763" t="str">
        <f t="shared" si="112"/>
        <v>INHISExcluído2027</v>
      </c>
      <c r="G1763" t="s">
        <v>2013</v>
      </c>
      <c r="H1763" t="s">
        <v>1429</v>
      </c>
      <c r="I1763" s="38" t="str">
        <f>VLOOKUP(J1763,Planilha2!B:C,2,0)</f>
        <v>Excluído</v>
      </c>
      <c r="J1763" s="80" t="s">
        <v>1449</v>
      </c>
      <c r="K1763" s="80" t="s">
        <v>165</v>
      </c>
      <c r="L1763" s="80" t="s">
        <v>1450</v>
      </c>
      <c r="M1763" s="80" t="s">
        <v>1451</v>
      </c>
      <c r="N1763" s="80" t="s">
        <v>1452</v>
      </c>
      <c r="O1763" s="71"/>
      <c r="P1763" s="69" t="s">
        <v>44</v>
      </c>
      <c r="Q1763" s="121">
        <v>0</v>
      </c>
      <c r="R1763" s="71"/>
      <c r="S1763" s="71"/>
      <c r="T1763" s="71"/>
      <c r="U1763" s="71"/>
      <c r="V1763" s="71"/>
      <c r="W1763" s="71"/>
      <c r="X1763" s="71"/>
      <c r="Y1763" s="71"/>
      <c r="Z1763" s="71"/>
      <c r="AA1763" s="83" t="s">
        <v>382</v>
      </c>
      <c r="AB1763" s="71"/>
      <c r="AC1763" s="71"/>
      <c r="AD1763" s="71" t="s">
        <v>2013</v>
      </c>
      <c r="AE1763" s="69" t="s">
        <v>40</v>
      </c>
    </row>
    <row r="1764" spans="1:31" ht="45" hidden="1">
      <c r="A1764" t="str">
        <f t="shared" si="109"/>
        <v>INHISG062022</v>
      </c>
      <c r="B1764" t="str">
        <f t="shared" si="110"/>
        <v>INHISG062023</v>
      </c>
      <c r="C1764" t="str">
        <f t="shared" si="111"/>
        <v>INHISG062024</v>
      </c>
      <c r="D1764" t="str">
        <f t="shared" si="112"/>
        <v>INHISG062025</v>
      </c>
      <c r="E1764" t="str">
        <f t="shared" si="112"/>
        <v>INHISG062026</v>
      </c>
      <c r="F1764" t="str">
        <f t="shared" si="112"/>
        <v>INHISG062027</v>
      </c>
      <c r="G1764" t="s">
        <v>2013</v>
      </c>
      <c r="H1764" t="s">
        <v>1429</v>
      </c>
      <c r="I1764" s="38" t="str">
        <f>VLOOKUP(J1764,Planilha2!B:C,2,0)</f>
        <v>G06</v>
      </c>
      <c r="J1764" s="80" t="s">
        <v>58</v>
      </c>
      <c r="K1764" s="80" t="s">
        <v>145</v>
      </c>
      <c r="L1764" s="80" t="s">
        <v>59</v>
      </c>
      <c r="M1764" s="80" t="s">
        <v>164</v>
      </c>
      <c r="N1764" s="80" t="s">
        <v>1431</v>
      </c>
      <c r="O1764" s="71" t="s">
        <v>1570</v>
      </c>
      <c r="P1764" s="69" t="s">
        <v>44</v>
      </c>
      <c r="Q1764" s="81">
        <v>0.29239999999999999</v>
      </c>
      <c r="R1764" s="121">
        <v>0.29239999999999999</v>
      </c>
      <c r="S1764" s="121">
        <v>0.28999999999999998</v>
      </c>
      <c r="T1764" s="121">
        <v>0.3</v>
      </c>
      <c r="U1764" s="121">
        <v>0.3</v>
      </c>
      <c r="V1764" s="121">
        <v>0.31</v>
      </c>
      <c r="W1764" s="121">
        <v>0.31</v>
      </c>
      <c r="X1764" s="71" t="s">
        <v>142</v>
      </c>
      <c r="Y1764" s="71" t="s">
        <v>172</v>
      </c>
      <c r="Z1764" s="71"/>
      <c r="AA1764" s="83" t="s">
        <v>382</v>
      </c>
      <c r="AB1764" s="71" t="s">
        <v>144</v>
      </c>
      <c r="AC1764" s="71"/>
      <c r="AD1764" s="71" t="s">
        <v>2013</v>
      </c>
      <c r="AE1764" s="69" t="s">
        <v>40</v>
      </c>
    </row>
    <row r="1765" spans="1:31" ht="60" hidden="1">
      <c r="A1765" t="str">
        <f t="shared" si="109"/>
        <v>INHISG082022</v>
      </c>
      <c r="B1765" t="str">
        <f t="shared" si="110"/>
        <v>INHISG082023</v>
      </c>
      <c r="C1765" t="str">
        <f t="shared" si="111"/>
        <v>INHISG082024</v>
      </c>
      <c r="D1765" t="str">
        <f t="shared" si="112"/>
        <v>INHISG082025</v>
      </c>
      <c r="E1765" t="str">
        <f t="shared" si="112"/>
        <v>INHISG082026</v>
      </c>
      <c r="F1765" t="str">
        <f t="shared" si="112"/>
        <v>INHISG082027</v>
      </c>
      <c r="G1765" t="s">
        <v>2013</v>
      </c>
      <c r="H1765" t="s">
        <v>1429</v>
      </c>
      <c r="I1765" s="38" t="str">
        <f>VLOOKUP(J1765,Planilha2!B:C,2,0)</f>
        <v>G08</v>
      </c>
      <c r="J1765" s="80" t="s">
        <v>722</v>
      </c>
      <c r="K1765" s="80" t="s">
        <v>145</v>
      </c>
      <c r="L1765" s="80" t="s">
        <v>723</v>
      </c>
      <c r="M1765" s="80" t="s">
        <v>185</v>
      </c>
      <c r="N1765" s="80" t="s">
        <v>1431</v>
      </c>
      <c r="O1765" s="71" t="s">
        <v>1607</v>
      </c>
      <c r="P1765" s="69" t="s">
        <v>44</v>
      </c>
      <c r="Q1765" s="81">
        <v>0.33329999999999999</v>
      </c>
      <c r="R1765" s="121">
        <v>0.33</v>
      </c>
      <c r="S1765" s="121">
        <v>0.33</v>
      </c>
      <c r="T1765" s="121">
        <v>0.32</v>
      </c>
      <c r="U1765" s="121">
        <v>0.32</v>
      </c>
      <c r="V1765" s="121">
        <v>0.31</v>
      </c>
      <c r="W1765" s="121">
        <v>0.31</v>
      </c>
      <c r="X1765" s="71" t="s">
        <v>142</v>
      </c>
      <c r="Y1765" s="71" t="s">
        <v>172</v>
      </c>
      <c r="Z1765" s="71"/>
      <c r="AA1765" s="83" t="s">
        <v>382</v>
      </c>
      <c r="AB1765" s="71" t="s">
        <v>144</v>
      </c>
      <c r="AC1765" s="71"/>
      <c r="AD1765" s="71" t="s">
        <v>2013</v>
      </c>
      <c r="AE1765" s="69" t="s">
        <v>40</v>
      </c>
    </row>
    <row r="1766" spans="1:31" ht="45" hidden="1">
      <c r="A1766" t="str">
        <f t="shared" si="109"/>
        <v>INHISG152022</v>
      </c>
      <c r="B1766" t="str">
        <f t="shared" si="110"/>
        <v>INHISG152023</v>
      </c>
      <c r="C1766" t="str">
        <f t="shared" si="111"/>
        <v>INHISG152024</v>
      </c>
      <c r="D1766" t="str">
        <f t="shared" si="112"/>
        <v>INHISG152025</v>
      </c>
      <c r="E1766" t="str">
        <f t="shared" si="112"/>
        <v>INHISG152026</v>
      </c>
      <c r="F1766" t="str">
        <f t="shared" si="112"/>
        <v>INHISG152027</v>
      </c>
      <c r="G1766" t="s">
        <v>2013</v>
      </c>
      <c r="H1766" t="s">
        <v>1429</v>
      </c>
      <c r="I1766" s="38" t="str">
        <f>VLOOKUP(J1766,Planilha2!B:C,2,0)</f>
        <v>G15</v>
      </c>
      <c r="J1766" s="80" t="s">
        <v>743</v>
      </c>
      <c r="K1766" s="80" t="s">
        <v>145</v>
      </c>
      <c r="L1766" s="80" t="s">
        <v>744</v>
      </c>
      <c r="M1766" s="80" t="s">
        <v>164</v>
      </c>
      <c r="N1766" s="80" t="s">
        <v>1431</v>
      </c>
      <c r="O1766" s="71" t="s">
        <v>1456</v>
      </c>
      <c r="P1766" s="69" t="s">
        <v>44</v>
      </c>
      <c r="Q1766" s="121">
        <v>0</v>
      </c>
      <c r="R1766" s="121">
        <v>1</v>
      </c>
      <c r="S1766" s="71"/>
      <c r="T1766" s="71"/>
      <c r="U1766" s="71"/>
      <c r="V1766" s="71"/>
      <c r="W1766" s="71"/>
      <c r="X1766" s="71" t="s">
        <v>142</v>
      </c>
      <c r="Y1766" s="71" t="s">
        <v>172</v>
      </c>
      <c r="Z1766" s="71"/>
      <c r="AA1766" s="83" t="s">
        <v>382</v>
      </c>
      <c r="AB1766" s="71" t="s">
        <v>144</v>
      </c>
      <c r="AC1766" s="71"/>
      <c r="AD1766" s="71" t="s">
        <v>2013</v>
      </c>
      <c r="AE1766" s="69" t="s">
        <v>40</v>
      </c>
    </row>
    <row r="1767" spans="1:31" ht="45" hidden="1">
      <c r="A1767" t="str">
        <f t="shared" si="109"/>
        <v>INHISG162022</v>
      </c>
      <c r="B1767" t="str">
        <f t="shared" si="110"/>
        <v>INHISG162023</v>
      </c>
      <c r="C1767" t="str">
        <f t="shared" si="111"/>
        <v>INHISG162024</v>
      </c>
      <c r="D1767" t="str">
        <f t="shared" si="112"/>
        <v>INHISG162025</v>
      </c>
      <c r="E1767" t="str">
        <f t="shared" si="112"/>
        <v>INHISG162026</v>
      </c>
      <c r="F1767" t="str">
        <f t="shared" si="112"/>
        <v>INHISG162027</v>
      </c>
      <c r="G1767" t="s">
        <v>2013</v>
      </c>
      <c r="H1767" t="s">
        <v>1429</v>
      </c>
      <c r="I1767" s="38" t="str">
        <f>VLOOKUP(J1767,Planilha2!B:C,2,0)</f>
        <v>G16</v>
      </c>
      <c r="J1767" s="80" t="s">
        <v>1457</v>
      </c>
      <c r="K1767" s="80" t="s">
        <v>165</v>
      </c>
      <c r="L1767" s="80" t="s">
        <v>747</v>
      </c>
      <c r="M1767" s="80" t="s">
        <v>164</v>
      </c>
      <c r="N1767" s="80" t="s">
        <v>631</v>
      </c>
      <c r="O1767" s="71" t="s">
        <v>1458</v>
      </c>
      <c r="P1767" s="69" t="s">
        <v>749</v>
      </c>
      <c r="Q1767" s="71">
        <v>0</v>
      </c>
      <c r="R1767" s="71">
        <v>1</v>
      </c>
      <c r="S1767" s="71">
        <v>1</v>
      </c>
      <c r="T1767" s="71">
        <v>1</v>
      </c>
      <c r="U1767" s="71">
        <v>1</v>
      </c>
      <c r="V1767" s="71">
        <v>2</v>
      </c>
      <c r="W1767" s="71">
        <v>2</v>
      </c>
      <c r="X1767" s="71" t="s">
        <v>142</v>
      </c>
      <c r="Y1767" s="71" t="s">
        <v>172</v>
      </c>
      <c r="Z1767" s="71"/>
      <c r="AA1767" s="83" t="s">
        <v>382</v>
      </c>
      <c r="AB1767" s="71" t="s">
        <v>144</v>
      </c>
      <c r="AC1767" s="71"/>
      <c r="AD1767" s="71" t="s">
        <v>2013</v>
      </c>
      <c r="AE1767" s="69" t="s">
        <v>40</v>
      </c>
    </row>
    <row r="1768" spans="1:31" ht="45" hidden="1">
      <c r="A1768" t="str">
        <f t="shared" si="109"/>
        <v>INHISG092022</v>
      </c>
      <c r="B1768" t="str">
        <f t="shared" si="110"/>
        <v>INHISG092023</v>
      </c>
      <c r="C1768" t="str">
        <f t="shared" si="111"/>
        <v>INHISG092024</v>
      </c>
      <c r="D1768" t="str">
        <f t="shared" si="112"/>
        <v>INHISG092025</v>
      </c>
      <c r="E1768" t="str">
        <f t="shared" si="112"/>
        <v>INHISG092026</v>
      </c>
      <c r="F1768" t="str">
        <f t="shared" si="112"/>
        <v>INHISG092027</v>
      </c>
      <c r="G1768" t="s">
        <v>2013</v>
      </c>
      <c r="H1768" t="s">
        <v>1429</v>
      </c>
      <c r="I1768" s="38" t="str">
        <f>VLOOKUP(J1768,Planilha2!B:C,2,0)</f>
        <v>G09</v>
      </c>
      <c r="J1768" s="80" t="s">
        <v>66</v>
      </c>
      <c r="K1768" s="80" t="s">
        <v>145</v>
      </c>
      <c r="L1768" s="80" t="s">
        <v>67</v>
      </c>
      <c r="M1768" s="80" t="s">
        <v>164</v>
      </c>
      <c r="N1768" s="80" t="s">
        <v>631</v>
      </c>
      <c r="O1768" s="71" t="s">
        <v>1455</v>
      </c>
      <c r="P1768" s="69" t="s">
        <v>69</v>
      </c>
      <c r="Q1768" s="71">
        <v>4</v>
      </c>
      <c r="R1768" s="71">
        <v>4</v>
      </c>
      <c r="S1768" s="71">
        <v>4</v>
      </c>
      <c r="T1768" s="71">
        <v>4</v>
      </c>
      <c r="U1768" s="71">
        <v>4</v>
      </c>
      <c r="V1768" s="71">
        <v>4</v>
      </c>
      <c r="W1768" s="71">
        <v>4</v>
      </c>
      <c r="X1768" s="71" t="s">
        <v>142</v>
      </c>
      <c r="Y1768" s="71" t="s">
        <v>172</v>
      </c>
      <c r="Z1768" s="71"/>
      <c r="AA1768" s="83" t="s">
        <v>382</v>
      </c>
      <c r="AB1768" s="71" t="s">
        <v>144</v>
      </c>
      <c r="AC1768" s="71"/>
      <c r="AD1768" s="71" t="s">
        <v>2013</v>
      </c>
      <c r="AE1768" s="69" t="s">
        <v>40</v>
      </c>
    </row>
    <row r="1769" spans="1:31" ht="45" hidden="1">
      <c r="A1769" t="str">
        <f t="shared" si="109"/>
        <v>INHISG112022</v>
      </c>
      <c r="B1769" t="str">
        <f t="shared" si="110"/>
        <v>INHISG112023</v>
      </c>
      <c r="C1769" t="str">
        <f t="shared" si="111"/>
        <v>INHISG112024</v>
      </c>
      <c r="D1769" t="str">
        <f t="shared" si="112"/>
        <v>INHISG112025</v>
      </c>
      <c r="E1769" t="str">
        <f t="shared" si="112"/>
        <v>INHISG112026</v>
      </c>
      <c r="F1769" t="str">
        <f t="shared" si="112"/>
        <v>INHISG112027</v>
      </c>
      <c r="G1769" t="s">
        <v>2013</v>
      </c>
      <c r="H1769" t="s">
        <v>1429</v>
      </c>
      <c r="I1769" s="38" t="str">
        <f>VLOOKUP(J1769,Planilha2!B:C,2,0)</f>
        <v>G11</v>
      </c>
      <c r="J1769" s="80" t="s">
        <v>71</v>
      </c>
      <c r="K1769" s="80" t="s">
        <v>145</v>
      </c>
      <c r="L1769" s="80" t="s">
        <v>67</v>
      </c>
      <c r="M1769" s="80" t="s">
        <v>164</v>
      </c>
      <c r="N1769" s="80" t="s">
        <v>631</v>
      </c>
      <c r="O1769" s="71" t="s">
        <v>1460</v>
      </c>
      <c r="P1769" s="69" t="s">
        <v>69</v>
      </c>
      <c r="Q1769" s="71">
        <v>4</v>
      </c>
      <c r="R1769" s="71">
        <v>4</v>
      </c>
      <c r="S1769" s="71">
        <v>4</v>
      </c>
      <c r="T1769" s="71">
        <v>4</v>
      </c>
      <c r="U1769" s="71">
        <v>4</v>
      </c>
      <c r="V1769" s="71">
        <v>4</v>
      </c>
      <c r="W1769" s="71">
        <v>4</v>
      </c>
      <c r="X1769" s="71" t="s">
        <v>142</v>
      </c>
      <c r="Y1769" s="71" t="s">
        <v>172</v>
      </c>
      <c r="Z1769" s="71"/>
      <c r="AA1769" s="83" t="s">
        <v>382</v>
      </c>
      <c r="AB1769" s="71" t="s">
        <v>144</v>
      </c>
      <c r="AC1769" s="71"/>
      <c r="AD1769" s="71" t="s">
        <v>2013</v>
      </c>
      <c r="AE1769" s="69" t="s">
        <v>40</v>
      </c>
    </row>
    <row r="1770" spans="1:31" ht="45" hidden="1">
      <c r="A1770" t="str">
        <f t="shared" si="109"/>
        <v>INHISG172022</v>
      </c>
      <c r="B1770" t="str">
        <f t="shared" si="110"/>
        <v>INHISG172023</v>
      </c>
      <c r="C1770" t="str">
        <f t="shared" si="111"/>
        <v>INHISG172024</v>
      </c>
      <c r="D1770" t="str">
        <f t="shared" si="112"/>
        <v>INHISG172025</v>
      </c>
      <c r="E1770" t="str">
        <f t="shared" si="112"/>
        <v>INHISG172026</v>
      </c>
      <c r="F1770" t="str">
        <f t="shared" si="112"/>
        <v>INHISG172027</v>
      </c>
      <c r="G1770" t="s">
        <v>2013</v>
      </c>
      <c r="H1770" t="s">
        <v>1429</v>
      </c>
      <c r="I1770" s="38" t="str">
        <f>VLOOKUP(J1770,Planilha2!B:C,2,0)</f>
        <v>G17</v>
      </c>
      <c r="J1770" s="80" t="s">
        <v>750</v>
      </c>
      <c r="K1770" s="80" t="s">
        <v>165</v>
      </c>
      <c r="L1770" s="80" t="s">
        <v>751</v>
      </c>
      <c r="M1770" s="80" t="s">
        <v>164</v>
      </c>
      <c r="N1770" s="80" t="s">
        <v>1452</v>
      </c>
      <c r="O1770" s="71" t="s">
        <v>1461</v>
      </c>
      <c r="P1770" s="69" t="s">
        <v>44</v>
      </c>
      <c r="Q1770" s="71">
        <v>12.14</v>
      </c>
      <c r="R1770" s="71">
        <v>12.14</v>
      </c>
      <c r="S1770" s="71">
        <v>12.14</v>
      </c>
      <c r="T1770" s="71">
        <v>12.14</v>
      </c>
      <c r="U1770" s="71">
        <v>13.14</v>
      </c>
      <c r="V1770" s="71">
        <v>13.14</v>
      </c>
      <c r="W1770" s="71">
        <v>14.14</v>
      </c>
      <c r="X1770" s="71" t="s">
        <v>142</v>
      </c>
      <c r="Y1770" s="71" t="s">
        <v>172</v>
      </c>
      <c r="Z1770" s="71"/>
      <c r="AA1770" s="83" t="s">
        <v>382</v>
      </c>
      <c r="AB1770" s="71" t="s">
        <v>144</v>
      </c>
      <c r="AC1770" s="71"/>
      <c r="AD1770" s="71" t="s">
        <v>2013</v>
      </c>
      <c r="AE1770" s="69" t="s">
        <v>40</v>
      </c>
    </row>
    <row r="1771" spans="1:31" ht="45">
      <c r="A1771" t="str">
        <f t="shared" si="109"/>
        <v>INHISEC012022</v>
      </c>
      <c r="B1771" t="str">
        <f t="shared" si="110"/>
        <v>INHISEC012023</v>
      </c>
      <c r="C1771" t="str">
        <f t="shared" si="111"/>
        <v>INHISEC012024</v>
      </c>
      <c r="D1771" t="str">
        <f t="shared" si="112"/>
        <v>INHISEC012025</v>
      </c>
      <c r="E1771" t="str">
        <f t="shared" si="112"/>
        <v>INHISEC012026</v>
      </c>
      <c r="F1771" t="str">
        <f t="shared" si="112"/>
        <v>INHISEC012027</v>
      </c>
      <c r="G1771" t="s">
        <v>2013</v>
      </c>
      <c r="H1771" t="s">
        <v>1429</v>
      </c>
      <c r="I1771" s="38" t="str">
        <f>VLOOKUP(J1771,Planilha2!B:C,2,0)</f>
        <v>EC01</v>
      </c>
      <c r="J1771" s="80" t="s">
        <v>378</v>
      </c>
      <c r="K1771" s="80" t="s">
        <v>145</v>
      </c>
      <c r="L1771" s="80" t="s">
        <v>379</v>
      </c>
      <c r="M1771" s="80" t="s">
        <v>381</v>
      </c>
      <c r="N1771" s="80" t="s">
        <v>385</v>
      </c>
      <c r="O1771" s="71" t="s">
        <v>1572</v>
      </c>
      <c r="P1771" s="69" t="s">
        <v>44</v>
      </c>
      <c r="Q1771" s="71">
        <v>12.15</v>
      </c>
      <c r="R1771" s="71">
        <v>13.15</v>
      </c>
      <c r="S1771" s="71">
        <v>13.15</v>
      </c>
      <c r="T1771" s="71">
        <v>16.149999999999999</v>
      </c>
      <c r="U1771" s="71">
        <v>26.15</v>
      </c>
      <c r="V1771" s="71">
        <v>36.15</v>
      </c>
      <c r="W1771" s="71">
        <v>40.15</v>
      </c>
      <c r="X1771" s="71" t="s">
        <v>142</v>
      </c>
      <c r="Y1771" s="71" t="s">
        <v>172</v>
      </c>
      <c r="Z1771" s="71" t="s">
        <v>639</v>
      </c>
      <c r="AA1771" s="83" t="s">
        <v>382</v>
      </c>
      <c r="AB1771" s="71" t="s">
        <v>144</v>
      </c>
      <c r="AC1771" s="71" t="s">
        <v>2014</v>
      </c>
      <c r="AD1771" s="71" t="s">
        <v>2013</v>
      </c>
      <c r="AE1771" s="69" t="s">
        <v>40</v>
      </c>
    </row>
    <row r="1772" spans="1:31" ht="45" hidden="1">
      <c r="A1772" t="str">
        <f t="shared" si="109"/>
        <v>INHISExcluído2022</v>
      </c>
      <c r="B1772" t="str">
        <f t="shared" si="110"/>
        <v>INHISExcluído2023</v>
      </c>
      <c r="C1772" t="str">
        <f t="shared" si="111"/>
        <v>INHISExcluído2024</v>
      </c>
      <c r="D1772" t="str">
        <f t="shared" si="112"/>
        <v>INHISExcluído2025</v>
      </c>
      <c r="E1772" t="str">
        <f t="shared" si="112"/>
        <v>INHISExcluído2026</v>
      </c>
      <c r="F1772" t="str">
        <f t="shared" si="112"/>
        <v>INHISExcluído2027</v>
      </c>
      <c r="G1772" t="s">
        <v>2013</v>
      </c>
      <c r="H1772" t="s">
        <v>1429</v>
      </c>
      <c r="I1772" s="38" t="str">
        <f>VLOOKUP(J1772,Planilha2!B:C,2,0)</f>
        <v>Excluído</v>
      </c>
      <c r="J1772" s="80" t="s">
        <v>1464</v>
      </c>
      <c r="K1772" s="80" t="s">
        <v>165</v>
      </c>
      <c r="L1772" s="80" t="s">
        <v>1465</v>
      </c>
      <c r="M1772" s="80" t="s">
        <v>164</v>
      </c>
      <c r="N1772" s="80" t="s">
        <v>1452</v>
      </c>
      <c r="O1772" s="71"/>
      <c r="P1772" s="69" t="s">
        <v>44</v>
      </c>
      <c r="Q1772" s="71"/>
      <c r="R1772" s="71"/>
      <c r="S1772" s="71"/>
      <c r="T1772" s="71"/>
      <c r="U1772" s="71"/>
      <c r="V1772" s="71"/>
      <c r="W1772" s="71"/>
      <c r="X1772" s="71"/>
      <c r="Y1772" s="71"/>
      <c r="Z1772" s="71"/>
      <c r="AA1772" s="83" t="s">
        <v>382</v>
      </c>
      <c r="AB1772" s="71"/>
      <c r="AC1772" s="71"/>
      <c r="AD1772" s="71"/>
      <c r="AE1772" s="69" t="s">
        <v>40</v>
      </c>
    </row>
    <row r="1773" spans="1:31" ht="60" hidden="1">
      <c r="A1773" t="str">
        <f t="shared" si="109"/>
        <v>INHISG192022</v>
      </c>
      <c r="B1773" t="str">
        <f t="shared" si="110"/>
        <v>INHISG192023</v>
      </c>
      <c r="C1773" t="str">
        <f t="shared" si="111"/>
        <v>INHISG192024</v>
      </c>
      <c r="D1773" t="str">
        <f t="shared" si="112"/>
        <v>INHISG192025</v>
      </c>
      <c r="E1773" t="str">
        <f t="shared" si="112"/>
        <v>INHISG192026</v>
      </c>
      <c r="F1773" t="str">
        <f t="shared" si="112"/>
        <v>INHISG192027</v>
      </c>
      <c r="G1773" t="s">
        <v>2013</v>
      </c>
      <c r="H1773" t="s">
        <v>1429</v>
      </c>
      <c r="I1773" s="38" t="str">
        <f>VLOOKUP(J1773,Planilha2!B:C,2,0)</f>
        <v>G19</v>
      </c>
      <c r="J1773" s="80" t="s">
        <v>759</v>
      </c>
      <c r="K1773" s="80" t="s">
        <v>165</v>
      </c>
      <c r="L1773" s="80" t="s">
        <v>760</v>
      </c>
      <c r="M1773" s="80" t="s">
        <v>164</v>
      </c>
      <c r="N1773" s="80" t="s">
        <v>1452</v>
      </c>
      <c r="O1773" s="71" t="s">
        <v>1468</v>
      </c>
      <c r="P1773" s="69" t="s">
        <v>44</v>
      </c>
      <c r="Q1773" s="71">
        <v>100</v>
      </c>
      <c r="R1773" s="71"/>
      <c r="S1773" s="71"/>
      <c r="T1773" s="71"/>
      <c r="U1773" s="71"/>
      <c r="V1773" s="71"/>
      <c r="W1773" s="71"/>
      <c r="X1773" s="71"/>
      <c r="Y1773" s="71"/>
      <c r="Z1773" s="71"/>
      <c r="AA1773" s="83" t="s">
        <v>382</v>
      </c>
      <c r="AB1773" s="71"/>
      <c r="AC1773" s="71"/>
      <c r="AD1773" s="71"/>
      <c r="AE1773" s="69" t="s">
        <v>40</v>
      </c>
    </row>
    <row r="1774" spans="1:31" ht="45" hidden="1">
      <c r="A1774" t="str">
        <f t="shared" si="109"/>
        <v>INHISG182022</v>
      </c>
      <c r="B1774" t="str">
        <f t="shared" si="110"/>
        <v>INHISG182023</v>
      </c>
      <c r="C1774" t="str">
        <f t="shared" si="111"/>
        <v>INHISG182024</v>
      </c>
      <c r="D1774" t="str">
        <f t="shared" si="112"/>
        <v>INHISG182025</v>
      </c>
      <c r="E1774" t="str">
        <f t="shared" si="112"/>
        <v>INHISG182026</v>
      </c>
      <c r="F1774" t="str">
        <f t="shared" si="112"/>
        <v>INHISG182027</v>
      </c>
      <c r="G1774" t="s">
        <v>2013</v>
      </c>
      <c r="H1774" t="s">
        <v>1429</v>
      </c>
      <c r="I1774" s="38" t="str">
        <f>VLOOKUP(J1774,Planilha2!B:C,2,0)</f>
        <v>G18</v>
      </c>
      <c r="J1774" s="80" t="s">
        <v>755</v>
      </c>
      <c r="K1774" s="69" t="s">
        <v>165</v>
      </c>
      <c r="L1774" s="80" t="s">
        <v>1469</v>
      </c>
      <c r="M1774" s="80" t="s">
        <v>164</v>
      </c>
      <c r="N1774" s="80" t="s">
        <v>1452</v>
      </c>
      <c r="O1774" s="71"/>
      <c r="P1774" s="69" t="s">
        <v>994</v>
      </c>
      <c r="Q1774" s="71"/>
      <c r="R1774" s="71"/>
      <c r="S1774" s="71"/>
      <c r="T1774" s="71"/>
      <c r="U1774" s="71"/>
      <c r="V1774" s="71"/>
      <c r="W1774" s="71"/>
      <c r="X1774" s="71"/>
      <c r="Y1774" s="71"/>
      <c r="Z1774" s="71"/>
      <c r="AA1774" s="83" t="s">
        <v>382</v>
      </c>
      <c r="AB1774" s="71"/>
      <c r="AC1774" s="71"/>
      <c r="AD1774" s="71"/>
      <c r="AE1774" s="69" t="s">
        <v>40</v>
      </c>
    </row>
    <row r="1775" spans="1:31" ht="45" hidden="1">
      <c r="A1775" t="str">
        <f t="shared" si="109"/>
        <v>INHISG202022</v>
      </c>
      <c r="B1775" t="str">
        <f t="shared" si="110"/>
        <v>INHISG202023</v>
      </c>
      <c r="C1775" t="str">
        <f t="shared" si="111"/>
        <v>INHISG202024</v>
      </c>
      <c r="D1775" t="str">
        <f t="shared" si="112"/>
        <v>INHISG202025</v>
      </c>
      <c r="E1775" t="str">
        <f t="shared" si="112"/>
        <v>INHISG202026</v>
      </c>
      <c r="F1775" t="str">
        <f t="shared" si="112"/>
        <v>INHISG202027</v>
      </c>
      <c r="G1775" t="s">
        <v>2013</v>
      </c>
      <c r="H1775" t="s">
        <v>1429</v>
      </c>
      <c r="I1775" s="38" t="str">
        <f>VLOOKUP(J1775,Planilha2!B:C,2,0)</f>
        <v>G20</v>
      </c>
      <c r="J1775" s="80" t="s">
        <v>762</v>
      </c>
      <c r="K1775" s="69" t="s">
        <v>165</v>
      </c>
      <c r="L1775" s="80" t="s">
        <v>1473</v>
      </c>
      <c r="M1775" s="80" t="s">
        <v>164</v>
      </c>
      <c r="N1775" s="80" t="s">
        <v>1452</v>
      </c>
      <c r="O1775" s="71"/>
      <c r="P1775" s="69" t="s">
        <v>994</v>
      </c>
      <c r="Q1775" s="71"/>
      <c r="R1775" s="71"/>
      <c r="S1775" s="71"/>
      <c r="T1775" s="71"/>
      <c r="U1775" s="71"/>
      <c r="V1775" s="71"/>
      <c r="W1775" s="71"/>
      <c r="X1775" s="71"/>
      <c r="Y1775" s="71"/>
      <c r="Z1775" s="71"/>
      <c r="AA1775" s="83" t="s">
        <v>382</v>
      </c>
      <c r="AB1775" s="71"/>
      <c r="AC1775" s="71"/>
      <c r="AD1775" s="71"/>
      <c r="AE1775" s="69" t="s">
        <v>40</v>
      </c>
    </row>
    <row r="1776" spans="1:31" ht="45" hidden="1">
      <c r="A1776" t="str">
        <f t="shared" si="109"/>
        <v>INHISPP022022</v>
      </c>
      <c r="B1776" t="str">
        <f t="shared" si="110"/>
        <v>INHISPP022023</v>
      </c>
      <c r="C1776" t="str">
        <f t="shared" si="111"/>
        <v>INHISPP022024</v>
      </c>
      <c r="D1776" t="str">
        <f t="shared" si="112"/>
        <v>INHISPP022025</v>
      </c>
      <c r="E1776" t="str">
        <f t="shared" si="112"/>
        <v>INHISPP022026</v>
      </c>
      <c r="F1776" t="str">
        <f t="shared" si="112"/>
        <v>INHISPP022027</v>
      </c>
      <c r="G1776" t="s">
        <v>2013</v>
      </c>
      <c r="H1776" t="s">
        <v>1476</v>
      </c>
      <c r="I1776" s="38" t="str">
        <f>VLOOKUP(J1776,Planilha2!B:C,2,0)</f>
        <v>PP02</v>
      </c>
      <c r="J1776" s="80" t="s">
        <v>1615</v>
      </c>
      <c r="K1776" s="80" t="s">
        <v>145</v>
      </c>
      <c r="L1776" s="80" t="s">
        <v>1038</v>
      </c>
      <c r="M1776" s="80" t="s">
        <v>1040</v>
      </c>
      <c r="N1776" s="80" t="s">
        <v>1478</v>
      </c>
      <c r="O1776" s="86" t="s">
        <v>1744</v>
      </c>
      <c r="P1776" s="69" t="s">
        <v>69</v>
      </c>
      <c r="Q1776" s="75">
        <v>3</v>
      </c>
      <c r="R1776" s="75">
        <v>4</v>
      </c>
      <c r="S1776" s="75">
        <v>4</v>
      </c>
      <c r="T1776" s="75">
        <v>4</v>
      </c>
      <c r="U1776" s="75">
        <v>5</v>
      </c>
      <c r="V1776" s="75">
        <v>5</v>
      </c>
      <c r="W1776" s="75">
        <v>5</v>
      </c>
      <c r="X1776" s="71" t="s">
        <v>142</v>
      </c>
      <c r="Y1776" s="71" t="s">
        <v>172</v>
      </c>
      <c r="Z1776" s="71" t="s">
        <v>2015</v>
      </c>
      <c r="AA1776" s="83" t="s">
        <v>382</v>
      </c>
      <c r="AB1776" s="71" t="s">
        <v>144</v>
      </c>
      <c r="AC1776" s="71" t="s">
        <v>2016</v>
      </c>
      <c r="AD1776" s="71" t="s">
        <v>2017</v>
      </c>
      <c r="AE1776" s="69" t="s">
        <v>1030</v>
      </c>
    </row>
    <row r="1777" spans="1:31" ht="45" hidden="1">
      <c r="A1777" t="str">
        <f t="shared" si="109"/>
        <v>INHISPP032022</v>
      </c>
      <c r="B1777" t="str">
        <f t="shared" si="110"/>
        <v>INHISPP032023</v>
      </c>
      <c r="C1777" t="str">
        <f t="shared" si="111"/>
        <v>INHISPP032024</v>
      </c>
      <c r="D1777" t="str">
        <f t="shared" si="112"/>
        <v>INHISPP032025</v>
      </c>
      <c r="E1777" t="str">
        <f t="shared" si="112"/>
        <v>INHISPP032026</v>
      </c>
      <c r="F1777" t="str">
        <f t="shared" si="112"/>
        <v>INHISPP032027</v>
      </c>
      <c r="G1777" t="s">
        <v>2013</v>
      </c>
      <c r="H1777" t="s">
        <v>1476</v>
      </c>
      <c r="I1777" s="38" t="str">
        <f>VLOOKUP(J1777,Planilha2!B:C,2,0)</f>
        <v>PP03</v>
      </c>
      <c r="J1777" s="80" t="s">
        <v>1618</v>
      </c>
      <c r="K1777" s="80" t="s">
        <v>145</v>
      </c>
      <c r="L1777" s="80" t="s">
        <v>1619</v>
      </c>
      <c r="M1777" s="80" t="s">
        <v>139</v>
      </c>
      <c r="N1777" s="80" t="s">
        <v>1478</v>
      </c>
      <c r="O1777" s="86" t="s">
        <v>1484</v>
      </c>
      <c r="P1777" s="69" t="s">
        <v>309</v>
      </c>
      <c r="Q1777" s="75">
        <v>108</v>
      </c>
      <c r="R1777" s="75">
        <v>95</v>
      </c>
      <c r="S1777" s="75">
        <v>95</v>
      </c>
      <c r="T1777" s="75">
        <v>95</v>
      </c>
      <c r="U1777" s="75">
        <v>99</v>
      </c>
      <c r="V1777" s="75">
        <v>99</v>
      </c>
      <c r="W1777" s="75">
        <v>110</v>
      </c>
      <c r="X1777" s="71" t="s">
        <v>142</v>
      </c>
      <c r="Y1777" s="71" t="s">
        <v>172</v>
      </c>
      <c r="Z1777" s="71" t="s">
        <v>2018</v>
      </c>
      <c r="AA1777" s="83" t="s">
        <v>382</v>
      </c>
      <c r="AB1777" s="71" t="s">
        <v>144</v>
      </c>
      <c r="AC1777" s="71" t="s">
        <v>2019</v>
      </c>
      <c r="AD1777" s="71" t="s">
        <v>2020</v>
      </c>
      <c r="AE1777" s="69" t="s">
        <v>1030</v>
      </c>
    </row>
    <row r="1778" spans="1:31" ht="45" hidden="1">
      <c r="A1778" t="str">
        <f t="shared" si="109"/>
        <v>INHISPP012022</v>
      </c>
      <c r="B1778" t="str">
        <f t="shared" si="110"/>
        <v>INHISPP012023</v>
      </c>
      <c r="C1778" t="str">
        <f t="shared" si="111"/>
        <v>INHISPP012024</v>
      </c>
      <c r="D1778" t="str">
        <f t="shared" si="112"/>
        <v>INHISPP012025</v>
      </c>
      <c r="E1778" t="str">
        <f t="shared" si="112"/>
        <v>INHISPP012026</v>
      </c>
      <c r="F1778" t="str">
        <f t="shared" si="112"/>
        <v>INHISPP012027</v>
      </c>
      <c r="G1778" t="s">
        <v>2013</v>
      </c>
      <c r="H1778" t="s">
        <v>1476</v>
      </c>
      <c r="I1778" s="38" t="str">
        <f>VLOOKUP(J1778,Planilha2!B:C,2,0)</f>
        <v>PP01</v>
      </c>
      <c r="J1778" s="80" t="s">
        <v>1622</v>
      </c>
      <c r="K1778" s="80" t="s">
        <v>145</v>
      </c>
      <c r="L1778" s="80" t="s">
        <v>1623</v>
      </c>
      <c r="M1778" s="80" t="s">
        <v>139</v>
      </c>
      <c r="N1778" s="80" t="s">
        <v>1036</v>
      </c>
      <c r="O1778" s="86" t="s">
        <v>1747</v>
      </c>
      <c r="P1778" s="69" t="s">
        <v>994</v>
      </c>
      <c r="Q1778" s="75">
        <v>0</v>
      </c>
      <c r="R1778" s="75">
        <v>0</v>
      </c>
      <c r="S1778" s="75">
        <v>1</v>
      </c>
      <c r="T1778" s="75">
        <v>0</v>
      </c>
      <c r="U1778" s="75">
        <v>0</v>
      </c>
      <c r="V1778" s="75">
        <v>1</v>
      </c>
      <c r="W1778" s="75">
        <v>0</v>
      </c>
      <c r="X1778" s="71" t="s">
        <v>142</v>
      </c>
      <c r="Y1778" s="71" t="s">
        <v>172</v>
      </c>
      <c r="Z1778" s="71" t="s">
        <v>172</v>
      </c>
      <c r="AA1778" s="83" t="s">
        <v>382</v>
      </c>
      <c r="AB1778" s="71" t="s">
        <v>144</v>
      </c>
      <c r="AC1778" s="71" t="s">
        <v>2021</v>
      </c>
      <c r="AD1778" s="71" t="s">
        <v>2020</v>
      </c>
      <c r="AE1778" s="69" t="s">
        <v>1030</v>
      </c>
    </row>
    <row r="1779" spans="1:31" ht="45" hidden="1">
      <c r="A1779" t="str">
        <f t="shared" si="109"/>
        <v>INHISExcluído2022</v>
      </c>
      <c r="B1779" t="str">
        <f t="shared" si="110"/>
        <v>INHISExcluído2023</v>
      </c>
      <c r="C1779" t="str">
        <f t="shared" si="111"/>
        <v>INHISExcluído2024</v>
      </c>
      <c r="D1779" t="str">
        <f t="shared" si="112"/>
        <v>INHISExcluído2025</v>
      </c>
      <c r="E1779" t="str">
        <f t="shared" si="112"/>
        <v>INHISExcluído2026</v>
      </c>
      <c r="F1779" t="str">
        <f t="shared" si="112"/>
        <v>INHISExcluído2027</v>
      </c>
      <c r="G1779" t="s">
        <v>2013</v>
      </c>
      <c r="H1779" t="s">
        <v>1476</v>
      </c>
      <c r="I1779" s="38" t="str">
        <f>VLOOKUP(J1779,Planilha2!B:C,2,0)</f>
        <v>Excluído</v>
      </c>
      <c r="J1779" s="80" t="s">
        <v>1489</v>
      </c>
      <c r="K1779" s="80" t="s">
        <v>165</v>
      </c>
      <c r="L1779" s="80" t="s">
        <v>1490</v>
      </c>
      <c r="M1779" s="80" t="s">
        <v>139</v>
      </c>
      <c r="N1779" s="80" t="s">
        <v>1036</v>
      </c>
      <c r="O1779" s="86" t="s">
        <v>1627</v>
      </c>
      <c r="P1779" s="69" t="s">
        <v>1070</v>
      </c>
      <c r="Q1779" s="75">
        <v>0</v>
      </c>
      <c r="R1779" s="75">
        <v>0</v>
      </c>
      <c r="S1779" s="75">
        <v>20</v>
      </c>
      <c r="T1779" s="75">
        <v>20</v>
      </c>
      <c r="U1779" s="75">
        <v>20</v>
      </c>
      <c r="V1779" s="75">
        <v>20</v>
      </c>
      <c r="W1779" s="75">
        <v>30</v>
      </c>
      <c r="X1779" s="71" t="s">
        <v>171</v>
      </c>
      <c r="Y1779" s="71" t="s">
        <v>172</v>
      </c>
      <c r="Z1779" s="71" t="s">
        <v>1522</v>
      </c>
      <c r="AA1779" s="83" t="s">
        <v>382</v>
      </c>
      <c r="AB1779" s="71" t="s">
        <v>144</v>
      </c>
      <c r="AC1779" s="71" t="s">
        <v>2022</v>
      </c>
      <c r="AD1779" s="71" t="s">
        <v>2020</v>
      </c>
      <c r="AE1779" s="69" t="s">
        <v>1030</v>
      </c>
    </row>
    <row r="1780" spans="1:31" ht="45" hidden="1">
      <c r="A1780" t="str">
        <f t="shared" si="109"/>
        <v>INHISExcluído2022</v>
      </c>
      <c r="B1780" t="str">
        <f t="shared" si="110"/>
        <v>INHISExcluído2023</v>
      </c>
      <c r="C1780" t="str">
        <f t="shared" si="111"/>
        <v>INHISExcluído2024</v>
      </c>
      <c r="D1780" t="str">
        <f t="shared" si="112"/>
        <v>INHISExcluído2025</v>
      </c>
      <c r="E1780" t="str">
        <f t="shared" si="112"/>
        <v>INHISExcluído2026</v>
      </c>
      <c r="F1780" t="str">
        <f t="shared" si="112"/>
        <v>INHISExcluído2027</v>
      </c>
      <c r="G1780" t="s">
        <v>2013</v>
      </c>
      <c r="H1780" t="s">
        <v>1476</v>
      </c>
      <c r="I1780" s="38" t="str">
        <f>VLOOKUP(J1780,Planilha2!B:C,2,0)</f>
        <v>Excluído</v>
      </c>
      <c r="J1780" s="80" t="s">
        <v>1493</v>
      </c>
      <c r="K1780" s="80" t="s">
        <v>165</v>
      </c>
      <c r="L1780" s="80" t="s">
        <v>1494</v>
      </c>
      <c r="M1780" s="80" t="s">
        <v>139</v>
      </c>
      <c r="N1780" s="80" t="s">
        <v>1036</v>
      </c>
      <c r="O1780" s="86" t="s">
        <v>1630</v>
      </c>
      <c r="P1780" s="69" t="s">
        <v>1070</v>
      </c>
      <c r="Q1780" s="75">
        <v>0</v>
      </c>
      <c r="R1780" s="75">
        <v>20</v>
      </c>
      <c r="S1780" s="75">
        <v>20</v>
      </c>
      <c r="T1780" s="75">
        <v>20</v>
      </c>
      <c r="U1780" s="75">
        <v>20</v>
      </c>
      <c r="V1780" s="75">
        <v>30</v>
      </c>
      <c r="W1780" s="75">
        <v>30</v>
      </c>
      <c r="X1780" s="71" t="s">
        <v>171</v>
      </c>
      <c r="Y1780" s="71" t="s">
        <v>172</v>
      </c>
      <c r="Z1780" s="71" t="s">
        <v>1471</v>
      </c>
      <c r="AA1780" s="83" t="s">
        <v>382</v>
      </c>
      <c r="AB1780" s="71" t="s">
        <v>144</v>
      </c>
      <c r="AC1780" s="71" t="s">
        <v>2023</v>
      </c>
      <c r="AD1780" s="71" t="s">
        <v>2020</v>
      </c>
      <c r="AE1780" s="69" t="s">
        <v>1030</v>
      </c>
    </row>
    <row r="1781" spans="1:31" ht="45" hidden="1">
      <c r="A1781" t="str">
        <f t="shared" si="109"/>
        <v>INHISPP042022</v>
      </c>
      <c r="B1781" t="str">
        <f t="shared" si="110"/>
        <v>INHISPP042023</v>
      </c>
      <c r="C1781" t="str">
        <f t="shared" si="111"/>
        <v>INHISPP042024</v>
      </c>
      <c r="D1781" t="str">
        <f t="shared" si="112"/>
        <v>INHISPP042025</v>
      </c>
      <c r="E1781" t="str">
        <f t="shared" si="112"/>
        <v>INHISPP042026</v>
      </c>
      <c r="F1781" t="str">
        <f t="shared" si="112"/>
        <v>INHISPP042027</v>
      </c>
      <c r="G1781" t="s">
        <v>2013</v>
      </c>
      <c r="H1781" t="s">
        <v>1476</v>
      </c>
      <c r="I1781" s="38" t="str">
        <f>VLOOKUP(J1781,Planilha2!B:C,2,0)</f>
        <v>PP04</v>
      </c>
      <c r="J1781" s="80" t="s">
        <v>1495</v>
      </c>
      <c r="K1781" s="80" t="s">
        <v>165</v>
      </c>
      <c r="L1781" s="80" t="s">
        <v>1496</v>
      </c>
      <c r="M1781" s="80" t="s">
        <v>139</v>
      </c>
      <c r="N1781" s="80" t="s">
        <v>1036</v>
      </c>
      <c r="O1781" s="86" t="s">
        <v>1887</v>
      </c>
      <c r="P1781" s="69" t="s">
        <v>44</v>
      </c>
      <c r="Q1781" s="75">
        <v>0</v>
      </c>
      <c r="R1781" s="75">
        <v>100</v>
      </c>
      <c r="S1781" s="75">
        <v>0</v>
      </c>
      <c r="T1781" s="75">
        <v>0</v>
      </c>
      <c r="U1781" s="75">
        <v>0</v>
      </c>
      <c r="V1781" s="75">
        <v>100</v>
      </c>
      <c r="W1781" s="75">
        <v>0</v>
      </c>
      <c r="X1781" s="71" t="s">
        <v>171</v>
      </c>
      <c r="Y1781" s="71" t="s">
        <v>172</v>
      </c>
      <c r="Z1781" s="71" t="s">
        <v>1522</v>
      </c>
      <c r="AA1781" s="83" t="s">
        <v>382</v>
      </c>
      <c r="AB1781" s="71" t="s">
        <v>144</v>
      </c>
      <c r="AC1781" s="71" t="s">
        <v>2024</v>
      </c>
      <c r="AD1781" s="71" t="s">
        <v>2025</v>
      </c>
      <c r="AE1781" s="69" t="s">
        <v>1030</v>
      </c>
    </row>
    <row r="1782" spans="1:31" ht="45" hidden="1">
      <c r="A1782" t="str">
        <f t="shared" si="109"/>
        <v>INHIS?2022</v>
      </c>
      <c r="B1782" t="str">
        <f t="shared" si="110"/>
        <v>INHIS?2023</v>
      </c>
      <c r="C1782" t="str">
        <f t="shared" si="111"/>
        <v>INHIS?2024</v>
      </c>
      <c r="D1782" t="str">
        <f t="shared" si="112"/>
        <v>INHIS?2025</v>
      </c>
      <c r="E1782" t="str">
        <f t="shared" si="112"/>
        <v>INHIS?2026</v>
      </c>
      <c r="F1782" t="str">
        <f t="shared" si="112"/>
        <v>INHIS?2027</v>
      </c>
      <c r="G1782" t="s">
        <v>2013</v>
      </c>
      <c r="H1782" t="s">
        <v>1476</v>
      </c>
      <c r="I1782" s="38" t="str">
        <f>VLOOKUP(J1782,Planilha2!B:C,2,0)</f>
        <v>?</v>
      </c>
      <c r="J1782" s="80" t="s">
        <v>1497</v>
      </c>
      <c r="K1782" s="80" t="s">
        <v>165</v>
      </c>
      <c r="L1782" s="80" t="s">
        <v>1498</v>
      </c>
      <c r="M1782" s="80" t="s">
        <v>139</v>
      </c>
      <c r="N1782" s="80" t="s">
        <v>1036</v>
      </c>
      <c r="O1782" s="86"/>
      <c r="P1782" s="69"/>
      <c r="Q1782" s="75"/>
      <c r="R1782" s="75"/>
      <c r="S1782" s="75"/>
      <c r="T1782" s="75"/>
      <c r="U1782" s="75"/>
      <c r="V1782" s="75"/>
      <c r="W1782" s="75"/>
      <c r="X1782" s="71"/>
      <c r="Y1782" s="71"/>
      <c r="Z1782" s="71"/>
      <c r="AA1782" s="83"/>
      <c r="AB1782" s="71"/>
      <c r="AC1782" s="71"/>
      <c r="AD1782" s="71"/>
      <c r="AE1782" s="69" t="s">
        <v>1030</v>
      </c>
    </row>
    <row r="1783" spans="1:31" ht="45" hidden="1">
      <c r="A1783" t="str">
        <f t="shared" si="109"/>
        <v>INHISPP052022</v>
      </c>
      <c r="B1783" t="str">
        <f t="shared" si="110"/>
        <v>INHISPP052023</v>
      </c>
      <c r="C1783" t="str">
        <f t="shared" si="111"/>
        <v>INHISPP052024</v>
      </c>
      <c r="D1783" t="str">
        <f t="shared" si="112"/>
        <v>INHISPP052025</v>
      </c>
      <c r="E1783" t="str">
        <f t="shared" si="112"/>
        <v>INHISPP052026</v>
      </c>
      <c r="F1783" t="str">
        <f t="shared" si="112"/>
        <v>INHISPP052027</v>
      </c>
      <c r="G1783" t="s">
        <v>2013</v>
      </c>
      <c r="H1783" t="s">
        <v>1476</v>
      </c>
      <c r="I1783" s="38" t="str">
        <f>VLOOKUP(J1783,Planilha2!B:C,2,0)</f>
        <v>PP05</v>
      </c>
      <c r="J1783" s="80" t="s">
        <v>1047</v>
      </c>
      <c r="K1783" s="80" t="s">
        <v>165</v>
      </c>
      <c r="L1783" s="80" t="s">
        <v>1048</v>
      </c>
      <c r="M1783" s="80" t="s">
        <v>139</v>
      </c>
      <c r="N1783" s="80" t="s">
        <v>1036</v>
      </c>
      <c r="O1783" s="86"/>
      <c r="P1783" s="69"/>
      <c r="Q1783" s="75"/>
      <c r="R1783" s="75"/>
      <c r="S1783" s="75"/>
      <c r="T1783" s="75"/>
      <c r="U1783" s="75"/>
      <c r="V1783" s="75"/>
      <c r="W1783" s="75"/>
      <c r="X1783" s="71"/>
      <c r="Y1783" s="71"/>
      <c r="Z1783" s="71"/>
      <c r="AA1783" s="83"/>
      <c r="AB1783" s="71"/>
      <c r="AC1783" s="71"/>
      <c r="AD1783" s="71"/>
      <c r="AE1783" s="69" t="s">
        <v>1030</v>
      </c>
    </row>
    <row r="1784" spans="1:31" ht="45" hidden="1">
      <c r="A1784" t="str">
        <f t="shared" si="109"/>
        <v>INHISPP062022</v>
      </c>
      <c r="B1784" t="str">
        <f t="shared" si="110"/>
        <v>INHISPP062023</v>
      </c>
      <c r="C1784" t="str">
        <f t="shared" si="111"/>
        <v>INHISPP062024</v>
      </c>
      <c r="D1784" t="str">
        <f t="shared" si="112"/>
        <v>INHISPP062025</v>
      </c>
      <c r="E1784" t="str">
        <f t="shared" si="112"/>
        <v>INHISPP062026</v>
      </c>
      <c r="F1784" t="str">
        <f t="shared" si="112"/>
        <v>INHISPP062027</v>
      </c>
      <c r="G1784" t="s">
        <v>2013</v>
      </c>
      <c r="H1784" t="s">
        <v>1476</v>
      </c>
      <c r="I1784" s="38" t="str">
        <f>VLOOKUP(J1784,Planilha2!B:C,2,0)</f>
        <v>PP06</v>
      </c>
      <c r="J1784" s="80" t="s">
        <v>1050</v>
      </c>
      <c r="K1784" s="80" t="s">
        <v>165</v>
      </c>
      <c r="L1784" s="80" t="s">
        <v>1499</v>
      </c>
      <c r="M1784" s="80" t="s">
        <v>139</v>
      </c>
      <c r="N1784" s="80" t="s">
        <v>1036</v>
      </c>
      <c r="O1784" s="86" t="s">
        <v>1799</v>
      </c>
      <c r="P1784" s="69"/>
      <c r="Q1784" s="75"/>
      <c r="R1784" s="75"/>
      <c r="S1784" s="75"/>
      <c r="T1784" s="75"/>
      <c r="U1784" s="75"/>
      <c r="V1784" s="75"/>
      <c r="W1784" s="75"/>
      <c r="X1784" s="71"/>
      <c r="Y1784" s="71"/>
      <c r="Z1784" s="71"/>
      <c r="AA1784" s="83"/>
      <c r="AB1784" s="71"/>
      <c r="AC1784" s="71"/>
      <c r="AD1784" s="71"/>
      <c r="AE1784" s="69" t="s">
        <v>1030</v>
      </c>
    </row>
    <row r="1785" spans="1:31" ht="45" hidden="1">
      <c r="A1785" t="str">
        <f t="shared" si="109"/>
        <v>INHISPP072022</v>
      </c>
      <c r="B1785" t="str">
        <f t="shared" si="110"/>
        <v>INHISPP072023</v>
      </c>
      <c r="C1785" t="str">
        <f t="shared" si="111"/>
        <v>INHISPP072024</v>
      </c>
      <c r="D1785" t="str">
        <f t="shared" si="112"/>
        <v>INHISPP072025</v>
      </c>
      <c r="E1785" t="str">
        <f t="shared" si="112"/>
        <v>INHISPP072026</v>
      </c>
      <c r="F1785" t="str">
        <f t="shared" si="112"/>
        <v>INHISPP072027</v>
      </c>
      <c r="G1785" t="s">
        <v>2013</v>
      </c>
      <c r="H1785" t="s">
        <v>1476</v>
      </c>
      <c r="I1785" s="38" t="str">
        <f>VLOOKUP(J1785,Planilha2!B:C,2,0)</f>
        <v>PP07</v>
      </c>
      <c r="J1785" s="80" t="s">
        <v>1054</v>
      </c>
      <c r="K1785" s="80" t="s">
        <v>165</v>
      </c>
      <c r="L1785" s="80" t="s">
        <v>1055</v>
      </c>
      <c r="M1785" s="80" t="s">
        <v>139</v>
      </c>
      <c r="N1785" s="80" t="s">
        <v>1036</v>
      </c>
      <c r="O1785" s="86" t="s">
        <v>1800</v>
      </c>
      <c r="P1785" s="69"/>
      <c r="Q1785" s="75"/>
      <c r="R1785" s="75"/>
      <c r="S1785" s="75"/>
      <c r="T1785" s="75"/>
      <c r="U1785" s="75"/>
      <c r="V1785" s="75"/>
      <c r="W1785" s="75"/>
      <c r="X1785" s="71"/>
      <c r="Y1785" s="71"/>
      <c r="Z1785" s="71"/>
      <c r="AA1785" s="83"/>
      <c r="AB1785" s="71"/>
      <c r="AC1785" s="71"/>
      <c r="AD1785" s="71"/>
      <c r="AE1785" s="69" t="s">
        <v>1030</v>
      </c>
    </row>
    <row r="1786" spans="1:31" ht="108.75" hidden="1">
      <c r="A1786" t="str">
        <f t="shared" si="109"/>
        <v>INHISPP082022</v>
      </c>
      <c r="B1786" t="str">
        <f t="shared" si="110"/>
        <v>INHISPP082023</v>
      </c>
      <c r="C1786" t="str">
        <f t="shared" si="111"/>
        <v>INHISPP082024</v>
      </c>
      <c r="D1786" t="str">
        <f t="shared" si="112"/>
        <v>INHISPP082025</v>
      </c>
      <c r="E1786" t="str">
        <f t="shared" si="112"/>
        <v>INHISPP082026</v>
      </c>
      <c r="F1786" t="str">
        <f t="shared" si="112"/>
        <v>INHISPP082027</v>
      </c>
      <c r="G1786" t="s">
        <v>2013</v>
      </c>
      <c r="H1786" t="s">
        <v>1476</v>
      </c>
      <c r="I1786" s="38" t="s">
        <v>112</v>
      </c>
      <c r="J1786" s="80" t="s">
        <v>1632</v>
      </c>
      <c r="K1786" s="80" t="s">
        <v>165</v>
      </c>
      <c r="L1786" s="80" t="s">
        <v>1058</v>
      </c>
      <c r="M1786" s="80" t="s">
        <v>381</v>
      </c>
      <c r="N1786" s="80" t="s">
        <v>1501</v>
      </c>
      <c r="O1786" s="86" t="s">
        <v>1877</v>
      </c>
      <c r="P1786" s="69" t="s">
        <v>44</v>
      </c>
      <c r="Q1786" s="75">
        <v>70</v>
      </c>
      <c r="R1786" s="75">
        <v>70</v>
      </c>
      <c r="S1786" s="75">
        <v>80</v>
      </c>
      <c r="T1786" s="75">
        <v>80</v>
      </c>
      <c r="U1786" s="75">
        <v>80</v>
      </c>
      <c r="V1786" s="75">
        <v>80</v>
      </c>
      <c r="W1786" s="75">
        <v>90</v>
      </c>
      <c r="X1786" s="71" t="s">
        <v>171</v>
      </c>
      <c r="Y1786" s="71" t="s">
        <v>172</v>
      </c>
      <c r="Z1786" s="71" t="s">
        <v>1522</v>
      </c>
      <c r="AA1786" s="83" t="s">
        <v>382</v>
      </c>
      <c r="AB1786" s="71" t="s">
        <v>144</v>
      </c>
      <c r="AC1786" s="71"/>
      <c r="AD1786" s="71" t="s">
        <v>2020</v>
      </c>
      <c r="AE1786" s="69" t="s">
        <v>1030</v>
      </c>
    </row>
    <row r="1787" spans="1:31" ht="81" hidden="1">
      <c r="A1787" t="str">
        <f t="shared" si="109"/>
        <v>INHISPP092022</v>
      </c>
      <c r="B1787" t="str">
        <f t="shared" si="110"/>
        <v>INHISPP092023</v>
      </c>
      <c r="C1787" t="str">
        <f t="shared" si="111"/>
        <v>INHISPP092024</v>
      </c>
      <c r="D1787" t="str">
        <f t="shared" si="112"/>
        <v>INHISPP092025</v>
      </c>
      <c r="E1787" t="str">
        <f t="shared" si="112"/>
        <v>INHISPP092026</v>
      </c>
      <c r="F1787" t="str">
        <f t="shared" si="112"/>
        <v>INHISPP092027</v>
      </c>
      <c r="G1787" t="s">
        <v>2013</v>
      </c>
      <c r="H1787" t="s">
        <v>1476</v>
      </c>
      <c r="I1787" s="38" t="s">
        <v>113</v>
      </c>
      <c r="J1787" s="80" t="s">
        <v>1633</v>
      </c>
      <c r="K1787" s="80" t="s">
        <v>145</v>
      </c>
      <c r="L1787" s="80" t="s">
        <v>1634</v>
      </c>
      <c r="M1787" s="80" t="s">
        <v>164</v>
      </c>
      <c r="N1787" s="80" t="s">
        <v>1501</v>
      </c>
      <c r="O1787" s="86" t="s">
        <v>1635</v>
      </c>
      <c r="P1787" s="69" t="s">
        <v>44</v>
      </c>
      <c r="Q1787" s="75">
        <v>26</v>
      </c>
      <c r="R1787" s="75">
        <v>30</v>
      </c>
      <c r="S1787" s="75">
        <v>35</v>
      </c>
      <c r="T1787" s="75">
        <v>40</v>
      </c>
      <c r="U1787" s="75">
        <v>40</v>
      </c>
      <c r="V1787" s="75">
        <v>40</v>
      </c>
      <c r="W1787" s="75">
        <v>40</v>
      </c>
      <c r="X1787" s="71" t="s">
        <v>171</v>
      </c>
      <c r="Y1787" s="71" t="s">
        <v>172</v>
      </c>
      <c r="Z1787" s="71" t="s">
        <v>1522</v>
      </c>
      <c r="AA1787" s="83" t="s">
        <v>382</v>
      </c>
      <c r="AB1787" s="71" t="s">
        <v>144</v>
      </c>
      <c r="AC1787" s="71" t="s">
        <v>2016</v>
      </c>
      <c r="AD1787" s="71" t="s">
        <v>2026</v>
      </c>
      <c r="AE1787" s="69" t="s">
        <v>1030</v>
      </c>
    </row>
    <row r="1788" spans="1:31" ht="45" hidden="1">
      <c r="A1788" t="str">
        <f t="shared" si="109"/>
        <v>INHISPP102022</v>
      </c>
      <c r="B1788" t="str">
        <f t="shared" si="110"/>
        <v>INHISPP102023</v>
      </c>
      <c r="C1788" t="str">
        <f t="shared" si="111"/>
        <v>INHISPP102024</v>
      </c>
      <c r="D1788" t="str">
        <f t="shared" si="112"/>
        <v>INHISPP102025</v>
      </c>
      <c r="E1788" t="str">
        <f t="shared" si="112"/>
        <v>INHISPP102026</v>
      </c>
      <c r="F1788" t="str">
        <f t="shared" si="112"/>
        <v>INHISPP102027</v>
      </c>
      <c r="G1788" t="s">
        <v>2013</v>
      </c>
      <c r="H1788" t="s">
        <v>1476</v>
      </c>
      <c r="I1788" s="38" t="str">
        <f>VLOOKUP(J1788,Planilha2!B:C,2,0)</f>
        <v>PP10</v>
      </c>
      <c r="J1788" s="80" t="s">
        <v>1063</v>
      </c>
      <c r="K1788" s="80" t="s">
        <v>145</v>
      </c>
      <c r="L1788" s="80" t="s">
        <v>1508</v>
      </c>
      <c r="M1788" s="80" t="s">
        <v>164</v>
      </c>
      <c r="N1788" s="80" t="s">
        <v>1501</v>
      </c>
      <c r="O1788" s="86" t="s">
        <v>1509</v>
      </c>
      <c r="P1788" s="69" t="s">
        <v>749</v>
      </c>
      <c r="Q1788" s="75">
        <v>2</v>
      </c>
      <c r="R1788" s="75">
        <v>2</v>
      </c>
      <c r="S1788" s="75">
        <v>4</v>
      </c>
      <c r="T1788" s="75">
        <v>6</v>
      </c>
      <c r="U1788" s="75">
        <v>6</v>
      </c>
      <c r="V1788" s="75">
        <v>8</v>
      </c>
      <c r="W1788" s="75">
        <v>8</v>
      </c>
      <c r="X1788" s="71" t="s">
        <v>142</v>
      </c>
      <c r="Y1788" s="71" t="s">
        <v>172</v>
      </c>
      <c r="Z1788" s="71"/>
      <c r="AA1788" s="83" t="s">
        <v>382</v>
      </c>
      <c r="AB1788" s="71" t="s">
        <v>144</v>
      </c>
      <c r="AC1788" s="71" t="s">
        <v>2016</v>
      </c>
      <c r="AD1788" s="71" t="s">
        <v>2025</v>
      </c>
      <c r="AE1788" s="69" t="s">
        <v>1030</v>
      </c>
    </row>
    <row r="1789" spans="1:31" ht="45" hidden="1">
      <c r="A1789" t="str">
        <f t="shared" si="109"/>
        <v>INHISExcluído2022</v>
      </c>
      <c r="B1789" t="str">
        <f t="shared" si="110"/>
        <v>INHISExcluído2023</v>
      </c>
      <c r="C1789" t="str">
        <f t="shared" si="111"/>
        <v>INHISExcluído2024</v>
      </c>
      <c r="D1789" t="str">
        <f t="shared" si="112"/>
        <v>INHISExcluído2025</v>
      </c>
      <c r="E1789" t="str">
        <f t="shared" si="112"/>
        <v>INHISExcluído2026</v>
      </c>
      <c r="F1789" t="str">
        <f t="shared" si="112"/>
        <v>INHISExcluído2027</v>
      </c>
      <c r="G1789" t="s">
        <v>2013</v>
      </c>
      <c r="H1789" t="s">
        <v>1476</v>
      </c>
      <c r="I1789" s="38" t="str">
        <f>VLOOKUP(J1789,Planilha2!B:C,2,0)</f>
        <v>Excluído</v>
      </c>
      <c r="J1789" s="80" t="s">
        <v>1511</v>
      </c>
      <c r="K1789" s="80" t="s">
        <v>165</v>
      </c>
      <c r="L1789" s="80" t="s">
        <v>1512</v>
      </c>
      <c r="M1789" s="80" t="s">
        <v>164</v>
      </c>
      <c r="N1789" s="80" t="s">
        <v>1501</v>
      </c>
      <c r="O1789" s="71" t="s">
        <v>1638</v>
      </c>
      <c r="P1789" s="69" t="s">
        <v>44</v>
      </c>
      <c r="Q1789" s="71">
        <v>84.8</v>
      </c>
      <c r="R1789" s="71">
        <v>72.7</v>
      </c>
      <c r="S1789" s="71">
        <v>75.75</v>
      </c>
      <c r="T1789" s="71">
        <v>75.75</v>
      </c>
      <c r="U1789" s="71">
        <v>78.78</v>
      </c>
      <c r="V1789" s="71">
        <v>81.81</v>
      </c>
      <c r="W1789" s="71">
        <v>85</v>
      </c>
      <c r="X1789" s="71" t="s">
        <v>171</v>
      </c>
      <c r="Y1789" s="71" t="s">
        <v>172</v>
      </c>
      <c r="Z1789" s="71" t="s">
        <v>1522</v>
      </c>
      <c r="AA1789" s="83" t="s">
        <v>382</v>
      </c>
      <c r="AB1789" s="71" t="s">
        <v>144</v>
      </c>
      <c r="AC1789" s="71" t="s">
        <v>2027</v>
      </c>
      <c r="AD1789" s="71" t="s">
        <v>2020</v>
      </c>
      <c r="AE1789" s="69" t="s">
        <v>1030</v>
      </c>
    </row>
    <row r="1790" spans="1:31" ht="45" hidden="1">
      <c r="A1790" t="str">
        <f t="shared" si="109"/>
        <v>INHISExcluído2022</v>
      </c>
      <c r="B1790" t="str">
        <f t="shared" si="110"/>
        <v>INHISExcluído2023</v>
      </c>
      <c r="C1790" t="str">
        <f t="shared" si="111"/>
        <v>INHISExcluído2024</v>
      </c>
      <c r="D1790" t="str">
        <f t="shared" si="112"/>
        <v>INHISExcluído2025</v>
      </c>
      <c r="E1790" t="str">
        <f t="shared" si="112"/>
        <v>INHISExcluído2026</v>
      </c>
      <c r="F1790" t="str">
        <f t="shared" si="112"/>
        <v>INHISExcluído2027</v>
      </c>
      <c r="G1790" t="s">
        <v>2013</v>
      </c>
      <c r="H1790" t="s">
        <v>1476</v>
      </c>
      <c r="I1790" s="38" t="str">
        <f>VLOOKUP(J1790,Planilha2!B:C,2,0)</f>
        <v>Excluído</v>
      </c>
      <c r="J1790" s="80" t="s">
        <v>1067</v>
      </c>
      <c r="K1790" s="80" t="s">
        <v>145</v>
      </c>
      <c r="L1790" s="80" t="s">
        <v>1068</v>
      </c>
      <c r="M1790" s="80" t="s">
        <v>164</v>
      </c>
      <c r="N1790" s="80" t="s">
        <v>1501</v>
      </c>
      <c r="O1790" s="71" t="s">
        <v>1664</v>
      </c>
      <c r="P1790" s="69" t="s">
        <v>1070</v>
      </c>
      <c r="Q1790" s="71">
        <v>35</v>
      </c>
      <c r="R1790" s="71">
        <v>35</v>
      </c>
      <c r="S1790" s="71">
        <v>35</v>
      </c>
      <c r="T1790" s="71">
        <v>35</v>
      </c>
      <c r="U1790" s="71">
        <v>35</v>
      </c>
      <c r="V1790" s="71">
        <v>35</v>
      </c>
      <c r="W1790" s="71">
        <v>35</v>
      </c>
      <c r="X1790" s="71" t="s">
        <v>171</v>
      </c>
      <c r="Y1790" s="71" t="s">
        <v>172</v>
      </c>
      <c r="Z1790" s="71"/>
      <c r="AA1790" s="83" t="s">
        <v>382</v>
      </c>
      <c r="AB1790" s="71" t="s">
        <v>144</v>
      </c>
      <c r="AC1790" s="71"/>
      <c r="AD1790" s="71" t="s">
        <v>2020</v>
      </c>
      <c r="AE1790" s="69" t="s">
        <v>1030</v>
      </c>
    </row>
    <row r="1791" spans="1:31" ht="45" hidden="1">
      <c r="A1791" t="str">
        <f t="shared" si="109"/>
        <v>INHISExcluído2022</v>
      </c>
      <c r="B1791" t="str">
        <f t="shared" si="110"/>
        <v>INHISExcluído2023</v>
      </c>
      <c r="C1791" t="str">
        <f t="shared" si="111"/>
        <v>INHISExcluído2024</v>
      </c>
      <c r="D1791" t="str">
        <f t="shared" si="112"/>
        <v>INHISExcluído2025</v>
      </c>
      <c r="E1791" t="str">
        <f t="shared" si="112"/>
        <v>INHISExcluído2026</v>
      </c>
      <c r="F1791" t="str">
        <f t="shared" si="112"/>
        <v>INHISExcluído2027</v>
      </c>
      <c r="G1791" t="s">
        <v>2013</v>
      </c>
      <c r="H1791" t="s">
        <v>1476</v>
      </c>
      <c r="I1791" s="38" t="str">
        <f>VLOOKUP(J1791,Planilha2!B:C,2,0)</f>
        <v>Excluído</v>
      </c>
      <c r="J1791" s="80" t="s">
        <v>1075</v>
      </c>
      <c r="K1791" s="80" t="s">
        <v>145</v>
      </c>
      <c r="L1791" s="80" t="s">
        <v>1076</v>
      </c>
      <c r="M1791" s="80" t="s">
        <v>164</v>
      </c>
      <c r="N1791" s="80" t="s">
        <v>1501</v>
      </c>
      <c r="O1791" s="71" t="s">
        <v>1514</v>
      </c>
      <c r="P1791" s="69" t="s">
        <v>1070</v>
      </c>
      <c r="Q1791" s="71">
        <v>11</v>
      </c>
      <c r="R1791" s="71">
        <v>8</v>
      </c>
      <c r="S1791" s="71">
        <v>8</v>
      </c>
      <c r="T1791" s="71">
        <v>8</v>
      </c>
      <c r="U1791" s="71">
        <v>9</v>
      </c>
      <c r="V1791" s="71">
        <v>10</v>
      </c>
      <c r="W1791" s="71">
        <v>11</v>
      </c>
      <c r="X1791" s="71" t="s">
        <v>142</v>
      </c>
      <c r="Y1791" s="71" t="s">
        <v>172</v>
      </c>
      <c r="Z1791" s="71"/>
      <c r="AA1791" s="83" t="s">
        <v>382</v>
      </c>
      <c r="AB1791" s="71" t="s">
        <v>144</v>
      </c>
      <c r="AC1791" s="71"/>
      <c r="AD1791" s="71" t="s">
        <v>2020</v>
      </c>
      <c r="AE1791" s="69" t="s">
        <v>1030</v>
      </c>
    </row>
    <row r="1792" spans="1:31" ht="45" hidden="1">
      <c r="A1792" t="str">
        <f t="shared" si="109"/>
        <v>INHISExcluído2022</v>
      </c>
      <c r="B1792" t="str">
        <f t="shared" si="110"/>
        <v>INHISExcluído2023</v>
      </c>
      <c r="C1792" t="str">
        <f t="shared" si="111"/>
        <v>INHISExcluído2024</v>
      </c>
      <c r="D1792" t="str">
        <f t="shared" si="112"/>
        <v>INHISExcluído2025</v>
      </c>
      <c r="E1792" t="str">
        <f t="shared" si="112"/>
        <v>INHISExcluído2026</v>
      </c>
      <c r="F1792" t="str">
        <f t="shared" si="112"/>
        <v>INHISExcluído2027</v>
      </c>
      <c r="G1792" t="s">
        <v>2013</v>
      </c>
      <c r="H1792" t="s">
        <v>1476</v>
      </c>
      <c r="I1792" s="38" t="str">
        <f>VLOOKUP(J1792,Planilha2!B:C,2,0)</f>
        <v>Excluído</v>
      </c>
      <c r="J1792" s="80" t="s">
        <v>1079</v>
      </c>
      <c r="K1792" s="80" t="s">
        <v>145</v>
      </c>
      <c r="L1792" s="80" t="s">
        <v>1080</v>
      </c>
      <c r="M1792" s="80" t="s">
        <v>164</v>
      </c>
      <c r="N1792" s="80" t="s">
        <v>1501</v>
      </c>
      <c r="O1792" s="71" t="s">
        <v>1587</v>
      </c>
      <c r="P1792" s="69" t="s">
        <v>1082</v>
      </c>
      <c r="Q1792" s="71">
        <v>1</v>
      </c>
      <c r="R1792" s="71">
        <v>0</v>
      </c>
      <c r="S1792" s="71">
        <v>3</v>
      </c>
      <c r="T1792" s="71">
        <v>3</v>
      </c>
      <c r="U1792" s="71">
        <v>3</v>
      </c>
      <c r="V1792" s="71">
        <v>3</v>
      </c>
      <c r="W1792" s="71">
        <v>3</v>
      </c>
      <c r="X1792" s="71" t="s">
        <v>142</v>
      </c>
      <c r="Y1792" s="71" t="s">
        <v>172</v>
      </c>
      <c r="Z1792" s="71" t="s">
        <v>2028</v>
      </c>
      <c r="AA1792" s="83" t="s">
        <v>382</v>
      </c>
      <c r="AB1792" s="71" t="s">
        <v>144</v>
      </c>
      <c r="AC1792" s="71"/>
      <c r="AD1792" s="71" t="s">
        <v>2020</v>
      </c>
      <c r="AE1792" s="69" t="s">
        <v>1030</v>
      </c>
    </row>
    <row r="1793" spans="1:31" ht="45" hidden="1">
      <c r="A1793" t="str">
        <f t="shared" si="109"/>
        <v>INHISExcluído2022</v>
      </c>
      <c r="B1793" t="str">
        <f t="shared" si="110"/>
        <v>INHISExcluído2023</v>
      </c>
      <c r="C1793" t="str">
        <f t="shared" si="111"/>
        <v>INHISExcluído2024</v>
      </c>
      <c r="D1793" t="str">
        <f t="shared" si="112"/>
        <v>INHISExcluído2025</v>
      </c>
      <c r="E1793" t="str">
        <f t="shared" si="112"/>
        <v>INHISExcluído2026</v>
      </c>
      <c r="F1793" t="str">
        <f t="shared" si="112"/>
        <v>INHISExcluído2027</v>
      </c>
      <c r="G1793" t="s">
        <v>2013</v>
      </c>
      <c r="H1793" t="s">
        <v>1476</v>
      </c>
      <c r="I1793" s="38" t="str">
        <f>VLOOKUP(J1793,Planilha2!B:C,2,0)</f>
        <v>Excluído</v>
      </c>
      <c r="J1793" s="80" t="s">
        <v>1085</v>
      </c>
      <c r="K1793" s="80" t="s">
        <v>145</v>
      </c>
      <c r="L1793" s="80" t="s">
        <v>1086</v>
      </c>
      <c r="M1793" s="80" t="s">
        <v>139</v>
      </c>
      <c r="N1793" s="80" t="s">
        <v>1501</v>
      </c>
      <c r="O1793" s="71" t="s">
        <v>1642</v>
      </c>
      <c r="P1793" s="69" t="s">
        <v>1070</v>
      </c>
      <c r="Q1793" s="71">
        <v>8</v>
      </c>
      <c r="R1793" s="71">
        <v>8</v>
      </c>
      <c r="S1793" s="71">
        <v>8</v>
      </c>
      <c r="T1793" s="71">
        <v>8</v>
      </c>
      <c r="U1793" s="71">
        <v>8</v>
      </c>
      <c r="V1793" s="71">
        <v>8</v>
      </c>
      <c r="W1793" s="71">
        <v>8</v>
      </c>
      <c r="X1793" s="71" t="s">
        <v>142</v>
      </c>
      <c r="Y1793" s="71" t="s">
        <v>172</v>
      </c>
      <c r="Z1793" s="71" t="s">
        <v>1522</v>
      </c>
      <c r="AA1793" s="83" t="s">
        <v>382</v>
      </c>
      <c r="AB1793" s="71" t="s">
        <v>144</v>
      </c>
      <c r="AC1793" s="71"/>
      <c r="AD1793" s="71" t="s">
        <v>2020</v>
      </c>
      <c r="AE1793" s="69" t="s">
        <v>1030</v>
      </c>
    </row>
    <row r="1794" spans="1:31" ht="45" hidden="1">
      <c r="A1794" t="str">
        <f t="shared" si="109"/>
        <v>INHISExcluído2022</v>
      </c>
      <c r="B1794" t="str">
        <f t="shared" si="110"/>
        <v>INHISExcluído2023</v>
      </c>
      <c r="C1794" t="str">
        <f t="shared" si="111"/>
        <v>INHISExcluído2024</v>
      </c>
      <c r="D1794" t="str">
        <f t="shared" si="112"/>
        <v>INHISExcluído2025</v>
      </c>
      <c r="E1794" t="str">
        <f t="shared" si="112"/>
        <v>INHISExcluído2026</v>
      </c>
      <c r="F1794" t="str">
        <f t="shared" si="112"/>
        <v>INHISExcluído2027</v>
      </c>
      <c r="G1794" t="s">
        <v>2013</v>
      </c>
      <c r="H1794" t="s">
        <v>1476</v>
      </c>
      <c r="I1794" s="38" t="str">
        <f>VLOOKUP(J1794,Planilha2!B:C,2,0)</f>
        <v>Excluído</v>
      </c>
      <c r="J1794" s="80" t="s">
        <v>1090</v>
      </c>
      <c r="K1794" s="80" t="s">
        <v>145</v>
      </c>
      <c r="L1794" s="80" t="s">
        <v>1091</v>
      </c>
      <c r="M1794" s="80" t="s">
        <v>139</v>
      </c>
      <c r="N1794" s="80" t="s">
        <v>1501</v>
      </c>
      <c r="O1794" s="71" t="s">
        <v>1777</v>
      </c>
      <c r="P1794" s="69" t="s">
        <v>1070</v>
      </c>
      <c r="Q1794" s="71">
        <v>20</v>
      </c>
      <c r="R1794" s="71">
        <v>20</v>
      </c>
      <c r="S1794" s="71">
        <v>20</v>
      </c>
      <c r="T1794" s="71">
        <v>20</v>
      </c>
      <c r="U1794" s="71">
        <v>20</v>
      </c>
      <c r="V1794" s="71">
        <v>20</v>
      </c>
      <c r="W1794" s="71">
        <v>20</v>
      </c>
      <c r="X1794" s="71" t="s">
        <v>142</v>
      </c>
      <c r="Y1794" s="71" t="s">
        <v>172</v>
      </c>
      <c r="Z1794" s="71" t="s">
        <v>1522</v>
      </c>
      <c r="AA1794" s="83" t="s">
        <v>382</v>
      </c>
      <c r="AB1794" s="71" t="s">
        <v>144</v>
      </c>
      <c r="AC1794" s="71"/>
      <c r="AD1794" s="71" t="s">
        <v>2020</v>
      </c>
      <c r="AE1794" s="69" t="s">
        <v>1030</v>
      </c>
    </row>
    <row r="1795" spans="1:31" ht="45" hidden="1">
      <c r="A1795" t="str">
        <f t="shared" si="109"/>
        <v>INHISExcluído2022</v>
      </c>
      <c r="B1795" t="str">
        <f t="shared" si="110"/>
        <v>INHISExcluído2023</v>
      </c>
      <c r="C1795" t="str">
        <f t="shared" si="111"/>
        <v>INHISExcluído2024</v>
      </c>
      <c r="D1795" t="str">
        <f t="shared" si="112"/>
        <v>INHISExcluído2025</v>
      </c>
      <c r="E1795" t="str">
        <f t="shared" si="112"/>
        <v>INHISExcluído2026</v>
      </c>
      <c r="F1795" t="str">
        <f t="shared" si="112"/>
        <v>INHISExcluído2027</v>
      </c>
      <c r="G1795" t="s">
        <v>2013</v>
      </c>
      <c r="H1795" t="s">
        <v>1476</v>
      </c>
      <c r="I1795" s="38" t="str">
        <f>VLOOKUP(J1795,Planilha2!B:C,2,0)</f>
        <v>Excluído</v>
      </c>
      <c r="J1795" s="80" t="s">
        <v>1095</v>
      </c>
      <c r="K1795" s="80" t="s">
        <v>145</v>
      </c>
      <c r="L1795" s="80" t="s">
        <v>1096</v>
      </c>
      <c r="M1795" s="80" t="s">
        <v>139</v>
      </c>
      <c r="N1795" s="80" t="s">
        <v>1501</v>
      </c>
      <c r="O1795" s="71" t="s">
        <v>1518</v>
      </c>
      <c r="P1795" s="69" t="s">
        <v>1070</v>
      </c>
      <c r="Q1795" s="71">
        <v>14</v>
      </c>
      <c r="R1795" s="71">
        <v>14</v>
      </c>
      <c r="S1795" s="71">
        <v>15</v>
      </c>
      <c r="T1795" s="71">
        <v>16</v>
      </c>
      <c r="U1795" s="71">
        <v>17</v>
      </c>
      <c r="V1795" s="71">
        <v>18</v>
      </c>
      <c r="W1795" s="71">
        <v>19</v>
      </c>
      <c r="X1795" s="71" t="s">
        <v>142</v>
      </c>
      <c r="Y1795" s="71" t="s">
        <v>172</v>
      </c>
      <c r="Z1795" s="71"/>
      <c r="AA1795" s="83" t="s">
        <v>382</v>
      </c>
      <c r="AB1795" s="71" t="s">
        <v>144</v>
      </c>
      <c r="AC1795" s="71"/>
      <c r="AD1795" s="71" t="s">
        <v>2020</v>
      </c>
      <c r="AE1795" s="69" t="s">
        <v>1030</v>
      </c>
    </row>
    <row r="1796" spans="1:31" ht="45" hidden="1">
      <c r="A1796" t="str">
        <f t="shared" ref="A1796:A1859" si="113">$G1796&amp;$I1796&amp;R$1</f>
        <v>INHISEC092022</v>
      </c>
      <c r="B1796" t="str">
        <f t="shared" ref="B1796:B1859" si="114">$G1796&amp;$I1796&amp;S$1</f>
        <v>INHISEC092023</v>
      </c>
      <c r="C1796" t="str">
        <f t="shared" ref="C1796:C1859" si="115">$G1796&amp;$I1796&amp;T$1</f>
        <v>INHISEC092024</v>
      </c>
      <c r="D1796" t="str">
        <f t="shared" ref="D1796:F1859" si="116">$G1796&amp;$I1796&amp;U$1</f>
        <v>INHISEC092025</v>
      </c>
      <c r="E1796" t="str">
        <f t="shared" si="116"/>
        <v>INHISEC092026</v>
      </c>
      <c r="F1796" t="str">
        <f t="shared" si="116"/>
        <v>INHISEC092027</v>
      </c>
      <c r="G1796" t="s">
        <v>2013</v>
      </c>
      <c r="H1796" t="s">
        <v>1519</v>
      </c>
      <c r="I1796" s="38" t="str">
        <f>VLOOKUP(J1796,Planilha2!B:C,2,0)</f>
        <v>EC09</v>
      </c>
      <c r="J1796" s="87" t="s">
        <v>1648</v>
      </c>
      <c r="K1796" s="88" t="s">
        <v>165</v>
      </c>
      <c r="L1796" s="87" t="s">
        <v>419</v>
      </c>
      <c r="M1796" s="87" t="s">
        <v>381</v>
      </c>
      <c r="N1796" s="87" t="s">
        <v>385</v>
      </c>
      <c r="O1796" s="71" t="s">
        <v>1521</v>
      </c>
      <c r="P1796" s="69" t="s">
        <v>44</v>
      </c>
      <c r="Q1796" s="71">
        <v>55</v>
      </c>
      <c r="R1796" s="71">
        <v>57</v>
      </c>
      <c r="S1796" s="71">
        <v>62</v>
      </c>
      <c r="T1796" s="71">
        <v>64</v>
      </c>
      <c r="U1796" s="71">
        <v>65</v>
      </c>
      <c r="V1796" s="71">
        <v>66</v>
      </c>
      <c r="W1796" s="71">
        <v>66</v>
      </c>
      <c r="X1796" s="71" t="s">
        <v>142</v>
      </c>
      <c r="Y1796" s="71" t="s">
        <v>172</v>
      </c>
      <c r="Z1796" s="71" t="s">
        <v>639</v>
      </c>
      <c r="AA1796" s="83" t="s">
        <v>1523</v>
      </c>
      <c r="AB1796" s="71" t="s">
        <v>144</v>
      </c>
      <c r="AC1796" s="71" t="s">
        <v>2029</v>
      </c>
      <c r="AD1796" s="71" t="s">
        <v>2013</v>
      </c>
      <c r="AE1796" s="69" t="s">
        <v>377</v>
      </c>
    </row>
    <row r="1797" spans="1:31" ht="45" hidden="1">
      <c r="A1797" t="str">
        <f t="shared" si="113"/>
        <v>INHISEC102022</v>
      </c>
      <c r="B1797" t="str">
        <f t="shared" si="114"/>
        <v>INHISEC102023</v>
      </c>
      <c r="C1797" t="str">
        <f t="shared" si="115"/>
        <v>INHISEC102024</v>
      </c>
      <c r="D1797" t="str">
        <f t="shared" si="116"/>
        <v>INHISEC102025</v>
      </c>
      <c r="E1797" t="str">
        <f t="shared" si="116"/>
        <v>INHISEC102026</v>
      </c>
      <c r="F1797" t="str">
        <f t="shared" si="116"/>
        <v>INHISEC102027</v>
      </c>
      <c r="G1797" t="s">
        <v>2013</v>
      </c>
      <c r="H1797" t="s">
        <v>1519</v>
      </c>
      <c r="I1797" s="38" t="str">
        <f>VLOOKUP(J1797,Planilha2!B:C,2,0)</f>
        <v>EC10</v>
      </c>
      <c r="J1797" s="87" t="s">
        <v>1649</v>
      </c>
      <c r="K1797" s="88" t="s">
        <v>165</v>
      </c>
      <c r="L1797" s="87" t="s">
        <v>422</v>
      </c>
      <c r="M1797" s="87" t="s">
        <v>381</v>
      </c>
      <c r="N1797" s="87" t="s">
        <v>385</v>
      </c>
      <c r="O1797" s="71" t="s">
        <v>1526</v>
      </c>
      <c r="P1797" s="69" t="s">
        <v>44</v>
      </c>
      <c r="Q1797" s="71">
        <v>33.33</v>
      </c>
      <c r="R1797" s="71">
        <v>34.33</v>
      </c>
      <c r="S1797" s="71">
        <v>35.33</v>
      </c>
      <c r="T1797" s="71">
        <v>35.33</v>
      </c>
      <c r="U1797" s="71">
        <v>35.33</v>
      </c>
      <c r="V1797" s="71">
        <v>35.33</v>
      </c>
      <c r="W1797" s="71">
        <v>35.33</v>
      </c>
      <c r="X1797" s="71" t="s">
        <v>142</v>
      </c>
      <c r="Y1797" s="71" t="s">
        <v>172</v>
      </c>
      <c r="Z1797" s="71" t="s">
        <v>639</v>
      </c>
      <c r="AA1797" s="83" t="s">
        <v>1523</v>
      </c>
      <c r="AB1797" s="71" t="s">
        <v>144</v>
      </c>
      <c r="AC1797" s="71" t="s">
        <v>2030</v>
      </c>
      <c r="AD1797" s="71" t="s">
        <v>2013</v>
      </c>
      <c r="AE1797" s="69" t="s">
        <v>377</v>
      </c>
    </row>
    <row r="1798" spans="1:31" ht="45" hidden="1">
      <c r="A1798" t="str">
        <f t="shared" si="113"/>
        <v>INHISEC082022</v>
      </c>
      <c r="B1798" t="str">
        <f t="shared" si="114"/>
        <v>INHISEC082023</v>
      </c>
      <c r="C1798" t="str">
        <f t="shared" si="115"/>
        <v>INHISEC082024</v>
      </c>
      <c r="D1798" t="str">
        <f t="shared" si="116"/>
        <v>INHISEC082025</v>
      </c>
      <c r="E1798" t="str">
        <f t="shared" si="116"/>
        <v>INHISEC082026</v>
      </c>
      <c r="F1798" t="str">
        <f t="shared" si="116"/>
        <v>INHISEC082027</v>
      </c>
      <c r="G1798" t="s">
        <v>2013</v>
      </c>
      <c r="H1798" t="s">
        <v>1519</v>
      </c>
      <c r="I1798" s="38" t="str">
        <f>VLOOKUP(J1798,Planilha2!B:C,2,0)</f>
        <v>EC08</v>
      </c>
      <c r="J1798" s="87" t="s">
        <v>415</v>
      </c>
      <c r="K1798" s="88" t="s">
        <v>145</v>
      </c>
      <c r="L1798" s="89" t="s">
        <v>1528</v>
      </c>
      <c r="M1798" s="87" t="s">
        <v>381</v>
      </c>
      <c r="N1798" s="87" t="s">
        <v>1529</v>
      </c>
      <c r="O1798" s="71" t="s">
        <v>1588</v>
      </c>
      <c r="P1798" s="69" t="s">
        <v>44</v>
      </c>
      <c r="Q1798" s="71">
        <v>100</v>
      </c>
      <c r="R1798" s="71">
        <v>100</v>
      </c>
      <c r="S1798" s="71">
        <v>100</v>
      </c>
      <c r="T1798" s="71">
        <v>100</v>
      </c>
      <c r="U1798" s="71">
        <v>100</v>
      </c>
      <c r="V1798" s="71">
        <v>100</v>
      </c>
      <c r="W1798" s="71">
        <v>100</v>
      </c>
      <c r="X1798" s="71" t="s">
        <v>171</v>
      </c>
      <c r="Y1798" s="71" t="s">
        <v>172</v>
      </c>
      <c r="Z1798" s="71" t="s">
        <v>639</v>
      </c>
      <c r="AA1798" s="83" t="s">
        <v>1523</v>
      </c>
      <c r="AB1798" s="71" t="s">
        <v>144</v>
      </c>
      <c r="AC1798" s="71" t="s">
        <v>2031</v>
      </c>
      <c r="AD1798" s="71" t="s">
        <v>2013</v>
      </c>
      <c r="AE1798" s="69" t="s">
        <v>377</v>
      </c>
    </row>
    <row r="1799" spans="1:31" ht="45" hidden="1">
      <c r="A1799" t="str">
        <f t="shared" si="113"/>
        <v>INHISEC282022</v>
      </c>
      <c r="B1799" t="str">
        <f t="shared" si="114"/>
        <v>INHISEC282023</v>
      </c>
      <c r="C1799" t="str">
        <f t="shared" si="115"/>
        <v>INHISEC282024</v>
      </c>
      <c r="D1799" t="str">
        <f t="shared" si="116"/>
        <v>INHISEC282025</v>
      </c>
      <c r="E1799" t="str">
        <f t="shared" si="116"/>
        <v>INHISEC282026</v>
      </c>
      <c r="F1799" t="str">
        <f t="shared" si="116"/>
        <v>INHISEC282027</v>
      </c>
      <c r="G1799" t="s">
        <v>2013</v>
      </c>
      <c r="H1799" t="s">
        <v>1519</v>
      </c>
      <c r="I1799" s="38" t="str">
        <f>VLOOKUP(J1799,Planilha2!B:C,2,0)</f>
        <v>EC28</v>
      </c>
      <c r="J1799" s="87" t="s">
        <v>503</v>
      </c>
      <c r="K1799" s="88" t="s">
        <v>165</v>
      </c>
      <c r="L1799" s="89" t="s">
        <v>504</v>
      </c>
      <c r="M1799" s="87" t="s">
        <v>381</v>
      </c>
      <c r="N1799" s="87" t="s">
        <v>1530</v>
      </c>
      <c r="O1799" s="71" t="s">
        <v>1531</v>
      </c>
      <c r="P1799" s="69" t="s">
        <v>44</v>
      </c>
      <c r="Q1799" s="71">
        <v>100</v>
      </c>
      <c r="R1799" s="71">
        <v>100</v>
      </c>
      <c r="S1799" s="71">
        <v>100</v>
      </c>
      <c r="T1799" s="71">
        <v>100</v>
      </c>
      <c r="U1799" s="71">
        <v>100</v>
      </c>
      <c r="V1799" s="71">
        <v>100</v>
      </c>
      <c r="W1799" s="71">
        <v>100</v>
      </c>
      <c r="X1799" s="71" t="s">
        <v>142</v>
      </c>
      <c r="Y1799" s="71" t="s">
        <v>172</v>
      </c>
      <c r="Z1799" s="71" t="s">
        <v>639</v>
      </c>
      <c r="AA1799" s="83" t="s">
        <v>1523</v>
      </c>
      <c r="AB1799" s="71" t="s">
        <v>144</v>
      </c>
      <c r="AC1799" s="71" t="s">
        <v>2032</v>
      </c>
      <c r="AD1799" s="71" t="s">
        <v>2013</v>
      </c>
      <c r="AE1799" s="69" t="s">
        <v>377</v>
      </c>
    </row>
    <row r="1800" spans="1:31" ht="45" hidden="1">
      <c r="A1800" t="str">
        <f t="shared" si="113"/>
        <v>INHISEC052022</v>
      </c>
      <c r="B1800" t="str">
        <f t="shared" si="114"/>
        <v>INHISEC052023</v>
      </c>
      <c r="C1800" t="str">
        <f t="shared" si="115"/>
        <v>INHISEC052024</v>
      </c>
      <c r="D1800" t="str">
        <f t="shared" si="116"/>
        <v>INHISEC052025</v>
      </c>
      <c r="E1800" t="str">
        <f t="shared" si="116"/>
        <v>INHISEC052026</v>
      </c>
      <c r="F1800" t="str">
        <f t="shared" si="116"/>
        <v>INHISEC052027</v>
      </c>
      <c r="G1800" t="s">
        <v>2013</v>
      </c>
      <c r="H1800" t="s">
        <v>1519</v>
      </c>
      <c r="I1800" s="38" t="str">
        <f>VLOOKUP(J1800,Planilha2!B:C,2,0)</f>
        <v>EC05</v>
      </c>
      <c r="J1800" s="80" t="s">
        <v>403</v>
      </c>
      <c r="K1800" s="88" t="s">
        <v>165</v>
      </c>
      <c r="L1800" s="80" t="s">
        <v>404</v>
      </c>
      <c r="M1800" s="80" t="s">
        <v>164</v>
      </c>
      <c r="N1800" s="80" t="s">
        <v>1529</v>
      </c>
      <c r="O1800" s="71" t="s">
        <v>1533</v>
      </c>
      <c r="P1800" s="69" t="s">
        <v>309</v>
      </c>
      <c r="Q1800" s="71">
        <v>0</v>
      </c>
      <c r="R1800" s="71">
        <v>5</v>
      </c>
      <c r="S1800" s="71">
        <v>5</v>
      </c>
      <c r="T1800" s="71">
        <v>5</v>
      </c>
      <c r="U1800" s="71">
        <v>5</v>
      </c>
      <c r="V1800" s="71">
        <v>5</v>
      </c>
      <c r="W1800" s="71">
        <v>5</v>
      </c>
      <c r="X1800" s="71" t="s">
        <v>142</v>
      </c>
      <c r="Y1800" s="71" t="s">
        <v>172</v>
      </c>
      <c r="Z1800" s="71" t="s">
        <v>639</v>
      </c>
      <c r="AA1800" s="83" t="s">
        <v>1523</v>
      </c>
      <c r="AB1800" s="71" t="s">
        <v>144</v>
      </c>
      <c r="AC1800" s="71" t="s">
        <v>2033</v>
      </c>
      <c r="AD1800" s="71" t="s">
        <v>2013</v>
      </c>
      <c r="AE1800" s="69" t="s">
        <v>377</v>
      </c>
    </row>
    <row r="1801" spans="1:31" ht="45" hidden="1">
      <c r="A1801" t="str">
        <f t="shared" si="113"/>
        <v>INHISEC072022</v>
      </c>
      <c r="B1801" t="str">
        <f t="shared" si="114"/>
        <v>INHISEC072023</v>
      </c>
      <c r="C1801" t="str">
        <f t="shared" si="115"/>
        <v>INHISEC072024</v>
      </c>
      <c r="D1801" t="str">
        <f t="shared" si="116"/>
        <v>INHISEC072025</v>
      </c>
      <c r="E1801" t="str">
        <f t="shared" si="116"/>
        <v>INHISEC072026</v>
      </c>
      <c r="F1801" t="str">
        <f t="shared" si="116"/>
        <v>INHISEC072027</v>
      </c>
      <c r="G1801" t="s">
        <v>2013</v>
      </c>
      <c r="H1801" t="s">
        <v>1519</v>
      </c>
      <c r="I1801" s="38" t="str">
        <f>VLOOKUP(J1801,Planilha2!B:C,2,0)</f>
        <v>EC07</v>
      </c>
      <c r="J1801" s="87" t="s">
        <v>1534</v>
      </c>
      <c r="K1801" s="88" t="s">
        <v>165</v>
      </c>
      <c r="L1801" s="89" t="s">
        <v>1535</v>
      </c>
      <c r="M1801" s="87" t="s">
        <v>381</v>
      </c>
      <c r="N1801" s="87" t="s">
        <v>1529</v>
      </c>
      <c r="O1801" s="71" t="s">
        <v>1590</v>
      </c>
      <c r="P1801" s="69" t="s">
        <v>44</v>
      </c>
      <c r="Q1801" s="71">
        <v>0</v>
      </c>
      <c r="R1801" s="71">
        <v>100</v>
      </c>
      <c r="S1801" s="71">
        <v>100</v>
      </c>
      <c r="T1801" s="71">
        <v>100</v>
      </c>
      <c r="U1801" s="71">
        <v>100</v>
      </c>
      <c r="V1801" s="71">
        <v>100</v>
      </c>
      <c r="W1801" s="71">
        <v>100</v>
      </c>
      <c r="X1801" s="71" t="s">
        <v>171</v>
      </c>
      <c r="Y1801" s="71" t="s">
        <v>172</v>
      </c>
      <c r="Z1801" s="71" t="s">
        <v>639</v>
      </c>
      <c r="AA1801" s="83" t="s">
        <v>1523</v>
      </c>
      <c r="AB1801" s="71" t="s">
        <v>144</v>
      </c>
      <c r="AC1801" s="71" t="s">
        <v>2029</v>
      </c>
      <c r="AD1801" s="71" t="s">
        <v>2013</v>
      </c>
      <c r="AE1801" s="69" t="s">
        <v>377</v>
      </c>
    </row>
    <row r="1802" spans="1:31" ht="45" hidden="1">
      <c r="A1802" t="str">
        <f t="shared" si="113"/>
        <v>INHISEC332022</v>
      </c>
      <c r="B1802" t="str">
        <f t="shared" si="114"/>
        <v>INHISEC332023</v>
      </c>
      <c r="C1802" t="str">
        <f t="shared" si="115"/>
        <v>INHISEC332024</v>
      </c>
      <c r="D1802" t="str">
        <f t="shared" si="116"/>
        <v>INHISEC332025</v>
      </c>
      <c r="E1802" t="str">
        <f t="shared" si="116"/>
        <v>INHISEC332026</v>
      </c>
      <c r="F1802" t="str">
        <f t="shared" si="116"/>
        <v>INHISEC332027</v>
      </c>
      <c r="G1802" t="s">
        <v>2013</v>
      </c>
      <c r="H1802" t="s">
        <v>1519</v>
      </c>
      <c r="I1802" s="38" t="str">
        <f>VLOOKUP(J1802,Planilha2!B:C,2,0)</f>
        <v>EC33</v>
      </c>
      <c r="J1802" s="87" t="s">
        <v>527</v>
      </c>
      <c r="K1802" s="88" t="s">
        <v>165</v>
      </c>
      <c r="L1802" s="87" t="s">
        <v>528</v>
      </c>
      <c r="M1802" s="88" t="s">
        <v>164</v>
      </c>
      <c r="N1802" s="87" t="s">
        <v>1529</v>
      </c>
      <c r="O1802" s="71"/>
      <c r="P1802" s="69" t="s">
        <v>530</v>
      </c>
      <c r="Q1802" s="71"/>
      <c r="R1802" s="71"/>
      <c r="S1802" s="71"/>
      <c r="T1802" s="71"/>
      <c r="U1802" s="71"/>
      <c r="V1802" s="71"/>
      <c r="W1802" s="71"/>
      <c r="X1802" s="71"/>
      <c r="Y1802" s="71"/>
      <c r="Z1802" s="71"/>
      <c r="AA1802" s="83" t="s">
        <v>1523</v>
      </c>
      <c r="AB1802" s="71"/>
      <c r="AC1802" s="71"/>
      <c r="AD1802" s="71"/>
      <c r="AE1802" s="69" t="s">
        <v>377</v>
      </c>
    </row>
    <row r="1803" spans="1:31" ht="45" hidden="1">
      <c r="A1803" t="str">
        <f t="shared" si="113"/>
        <v>INHISGP012022</v>
      </c>
      <c r="B1803" t="str">
        <f t="shared" si="114"/>
        <v>INHISGP012023</v>
      </c>
      <c r="C1803" t="str">
        <f t="shared" si="115"/>
        <v>INHISGP012024</v>
      </c>
      <c r="D1803" t="str">
        <f t="shared" si="116"/>
        <v>INHISGP012025</v>
      </c>
      <c r="E1803" t="str">
        <f t="shared" si="116"/>
        <v>INHISGP012026</v>
      </c>
      <c r="F1803" t="str">
        <f t="shared" si="116"/>
        <v>INHISGP012027</v>
      </c>
      <c r="G1803" t="s">
        <v>2013</v>
      </c>
      <c r="H1803" t="s">
        <v>1536</v>
      </c>
      <c r="I1803" s="38" t="str">
        <f>VLOOKUP(J1803,Planilha2!B:C,2,0)</f>
        <v>GP01</v>
      </c>
      <c r="J1803" s="69" t="s">
        <v>552</v>
      </c>
      <c r="K1803" s="69" t="s">
        <v>145</v>
      </c>
      <c r="L1803" s="69" t="s">
        <v>1537</v>
      </c>
      <c r="M1803" s="80" t="s">
        <v>139</v>
      </c>
      <c r="N1803" s="78" t="s">
        <v>558</v>
      </c>
      <c r="O1803" s="71" t="s">
        <v>1538</v>
      </c>
      <c r="P1803" s="69" t="s">
        <v>44</v>
      </c>
      <c r="Q1803" s="71">
        <v>26.83</v>
      </c>
      <c r="R1803" s="71">
        <v>27</v>
      </c>
      <c r="S1803" s="71">
        <v>27</v>
      </c>
      <c r="T1803" s="71">
        <v>28</v>
      </c>
      <c r="U1803" s="71">
        <v>28</v>
      </c>
      <c r="V1803" s="71">
        <v>28</v>
      </c>
      <c r="W1803" s="71">
        <v>29</v>
      </c>
      <c r="X1803" s="71" t="s">
        <v>142</v>
      </c>
      <c r="Y1803" s="71" t="s">
        <v>172</v>
      </c>
      <c r="Z1803" s="71" t="s">
        <v>639</v>
      </c>
      <c r="AA1803" s="69" t="s">
        <v>555</v>
      </c>
      <c r="AB1803" s="71" t="s">
        <v>144</v>
      </c>
      <c r="AC1803" s="71"/>
      <c r="AD1803" s="71" t="s">
        <v>2034</v>
      </c>
      <c r="AE1803" s="69" t="s">
        <v>551</v>
      </c>
    </row>
    <row r="1804" spans="1:31" ht="45" hidden="1">
      <c r="A1804" t="str">
        <f t="shared" si="113"/>
        <v>INHISGP022022</v>
      </c>
      <c r="B1804" t="str">
        <f t="shared" si="114"/>
        <v>INHISGP022023</v>
      </c>
      <c r="C1804" t="str">
        <f t="shared" si="115"/>
        <v>INHISGP022024</v>
      </c>
      <c r="D1804" t="str">
        <f t="shared" si="116"/>
        <v>INHISGP022025</v>
      </c>
      <c r="E1804" t="str">
        <f t="shared" si="116"/>
        <v>INHISGP022026</v>
      </c>
      <c r="F1804" t="str">
        <f t="shared" si="116"/>
        <v>INHISGP022027</v>
      </c>
      <c r="G1804" t="s">
        <v>2013</v>
      </c>
      <c r="H1804" t="s">
        <v>1536</v>
      </c>
      <c r="I1804" s="38" t="str">
        <f>VLOOKUP(J1804,Planilha2!B:C,2,0)</f>
        <v>GP02</v>
      </c>
      <c r="J1804" s="69" t="s">
        <v>560</v>
      </c>
      <c r="K1804" s="69" t="s">
        <v>165</v>
      </c>
      <c r="L1804" s="69" t="s">
        <v>1539</v>
      </c>
      <c r="M1804" s="80" t="s">
        <v>139</v>
      </c>
      <c r="N1804" s="78" t="s">
        <v>558</v>
      </c>
      <c r="O1804" s="71" t="s">
        <v>1591</v>
      </c>
      <c r="P1804" s="69" t="s">
        <v>44</v>
      </c>
      <c r="Q1804" s="155" t="s">
        <v>2035</v>
      </c>
      <c r="R1804" s="71">
        <v>81</v>
      </c>
      <c r="S1804" s="71">
        <v>82</v>
      </c>
      <c r="T1804" s="71">
        <v>82</v>
      </c>
      <c r="U1804" s="71">
        <v>82</v>
      </c>
      <c r="V1804" s="71">
        <v>83</v>
      </c>
      <c r="W1804" s="71">
        <v>83</v>
      </c>
      <c r="X1804" s="71" t="s">
        <v>142</v>
      </c>
      <c r="Y1804" s="71" t="s">
        <v>172</v>
      </c>
      <c r="Z1804" s="71" t="s">
        <v>639</v>
      </c>
      <c r="AA1804" s="69" t="s">
        <v>563</v>
      </c>
      <c r="AB1804" s="71" t="s">
        <v>144</v>
      </c>
      <c r="AC1804" s="71"/>
      <c r="AD1804" s="71" t="s">
        <v>2034</v>
      </c>
      <c r="AE1804" s="69" t="s">
        <v>551</v>
      </c>
    </row>
    <row r="1805" spans="1:31" ht="45" hidden="1">
      <c r="A1805" t="str">
        <f t="shared" si="113"/>
        <v>INHISGP032022</v>
      </c>
      <c r="B1805" t="str">
        <f t="shared" si="114"/>
        <v>INHISGP032023</v>
      </c>
      <c r="C1805" t="str">
        <f t="shared" si="115"/>
        <v>INHISGP032024</v>
      </c>
      <c r="D1805" t="str">
        <f t="shared" si="116"/>
        <v>INHISGP032025</v>
      </c>
      <c r="E1805" t="str">
        <f t="shared" si="116"/>
        <v>INHISGP032026</v>
      </c>
      <c r="F1805" t="str">
        <f t="shared" si="116"/>
        <v>INHISGP032027</v>
      </c>
      <c r="G1805" t="s">
        <v>2013</v>
      </c>
      <c r="H1805" t="s">
        <v>1536</v>
      </c>
      <c r="I1805" s="38" t="str">
        <f>VLOOKUP(J1805,Planilha2!B:C,2,0)</f>
        <v>GP03</v>
      </c>
      <c r="J1805" s="69" t="s">
        <v>567</v>
      </c>
      <c r="K1805" s="69" t="s">
        <v>145</v>
      </c>
      <c r="L1805" s="69"/>
      <c r="M1805" s="80" t="s">
        <v>139</v>
      </c>
      <c r="N1805" s="78" t="s">
        <v>558</v>
      </c>
      <c r="O1805" s="71" t="s">
        <v>1592</v>
      </c>
      <c r="P1805" s="69" t="s">
        <v>569</v>
      </c>
      <c r="Q1805" s="71">
        <v>33</v>
      </c>
      <c r="R1805" s="71">
        <v>33</v>
      </c>
      <c r="S1805" s="71">
        <v>34</v>
      </c>
      <c r="T1805" s="71">
        <v>34</v>
      </c>
      <c r="U1805" s="71">
        <v>34</v>
      </c>
      <c r="V1805" s="71">
        <v>35</v>
      </c>
      <c r="W1805" s="71">
        <v>35</v>
      </c>
      <c r="X1805" s="71" t="s">
        <v>142</v>
      </c>
      <c r="Y1805" s="71" t="s">
        <v>172</v>
      </c>
      <c r="Z1805" s="71"/>
      <c r="AA1805" s="80" t="s">
        <v>570</v>
      </c>
      <c r="AB1805" s="71" t="s">
        <v>144</v>
      </c>
      <c r="AC1805" s="71"/>
      <c r="AD1805" s="71" t="s">
        <v>2034</v>
      </c>
      <c r="AE1805" s="69" t="s">
        <v>551</v>
      </c>
    </row>
    <row r="1806" spans="1:31" ht="45" hidden="1">
      <c r="A1806" t="str">
        <f t="shared" si="113"/>
        <v>INHISGP042022</v>
      </c>
      <c r="B1806" t="str">
        <f t="shared" si="114"/>
        <v>INHISGP042023</v>
      </c>
      <c r="C1806" t="str">
        <f t="shared" si="115"/>
        <v>INHISGP042024</v>
      </c>
      <c r="D1806" t="str">
        <f t="shared" si="116"/>
        <v>INHISGP042025</v>
      </c>
      <c r="E1806" t="str">
        <f t="shared" si="116"/>
        <v>INHISGP042026</v>
      </c>
      <c r="F1806" t="str">
        <f t="shared" si="116"/>
        <v>INHISGP042027</v>
      </c>
      <c r="G1806" t="s">
        <v>2013</v>
      </c>
      <c r="H1806" t="s">
        <v>1536</v>
      </c>
      <c r="I1806" s="38" t="str">
        <f>VLOOKUP(J1806,Planilha2!B:C,2,0)</f>
        <v>GP04</v>
      </c>
      <c r="J1806" s="69" t="s">
        <v>574</v>
      </c>
      <c r="K1806" s="69" t="s">
        <v>165</v>
      </c>
      <c r="L1806" s="69"/>
      <c r="M1806" s="78" t="s">
        <v>164</v>
      </c>
      <c r="N1806" s="78" t="s">
        <v>558</v>
      </c>
      <c r="O1806" s="71"/>
      <c r="P1806" s="69" t="s">
        <v>44</v>
      </c>
      <c r="Q1806" s="71"/>
      <c r="R1806" s="71"/>
      <c r="S1806" s="71"/>
      <c r="T1806" s="71"/>
      <c r="U1806" s="71"/>
      <c r="V1806" s="71"/>
      <c r="W1806" s="71"/>
      <c r="X1806" s="71"/>
      <c r="Y1806" s="71"/>
      <c r="Z1806" s="71"/>
      <c r="AA1806" s="69" t="s">
        <v>1541</v>
      </c>
      <c r="AB1806" s="71"/>
      <c r="AC1806" s="71"/>
      <c r="AD1806" s="71"/>
      <c r="AE1806" s="69" t="s">
        <v>551</v>
      </c>
    </row>
    <row r="1807" spans="1:31" ht="45" hidden="1">
      <c r="A1807" t="str">
        <f t="shared" si="113"/>
        <v>INHISGP052022</v>
      </c>
      <c r="B1807" t="str">
        <f t="shared" si="114"/>
        <v>INHISGP052023</v>
      </c>
      <c r="C1807" t="str">
        <f t="shared" si="115"/>
        <v>INHISGP052024</v>
      </c>
      <c r="D1807" t="str">
        <f t="shared" si="116"/>
        <v>INHISGP052025</v>
      </c>
      <c r="E1807" t="str">
        <f t="shared" si="116"/>
        <v>INHISGP052026</v>
      </c>
      <c r="F1807" t="str">
        <f t="shared" si="116"/>
        <v>INHISGP052027</v>
      </c>
      <c r="G1807" t="s">
        <v>2013</v>
      </c>
      <c r="H1807" t="s">
        <v>1536</v>
      </c>
      <c r="I1807" s="38" t="str">
        <f>VLOOKUP(J1807,Planilha2!B:C,2,0)</f>
        <v>GP05</v>
      </c>
      <c r="J1807" s="69" t="s">
        <v>577</v>
      </c>
      <c r="K1807" s="69" t="s">
        <v>165</v>
      </c>
      <c r="L1807" s="69"/>
      <c r="M1807" s="78" t="s">
        <v>164</v>
      </c>
      <c r="N1807" s="78" t="s">
        <v>558</v>
      </c>
      <c r="O1807" s="71"/>
      <c r="P1807" s="69" t="s">
        <v>44</v>
      </c>
      <c r="Q1807" s="71"/>
      <c r="R1807" s="71"/>
      <c r="S1807" s="71"/>
      <c r="T1807" s="71"/>
      <c r="U1807" s="71"/>
      <c r="V1807" s="71"/>
      <c r="W1807" s="71"/>
      <c r="X1807" s="71"/>
      <c r="Y1807" s="71"/>
      <c r="Z1807" s="71"/>
      <c r="AA1807" s="69" t="s">
        <v>1542</v>
      </c>
      <c r="AB1807" s="71"/>
      <c r="AC1807" s="71"/>
      <c r="AD1807" s="71"/>
      <c r="AE1807" s="69" t="s">
        <v>551</v>
      </c>
    </row>
    <row r="1808" spans="1:31" ht="45" hidden="1">
      <c r="A1808" t="str">
        <f t="shared" si="113"/>
        <v>INHISGP062022</v>
      </c>
      <c r="B1808" t="str">
        <f t="shared" si="114"/>
        <v>INHISGP062023</v>
      </c>
      <c r="C1808" t="str">
        <f t="shared" si="115"/>
        <v>INHISGP062024</v>
      </c>
      <c r="D1808" t="str">
        <f t="shared" si="116"/>
        <v>INHISGP062025</v>
      </c>
      <c r="E1808" t="str">
        <f t="shared" si="116"/>
        <v>INHISGP062026</v>
      </c>
      <c r="F1808" t="str">
        <f t="shared" si="116"/>
        <v>INHISGP062027</v>
      </c>
      <c r="G1808" t="s">
        <v>2013</v>
      </c>
      <c r="H1808" t="s">
        <v>1536</v>
      </c>
      <c r="I1808" s="38" t="str">
        <f>VLOOKUP(J1808,Planilha2!B:C,2,0)</f>
        <v>GP06</v>
      </c>
      <c r="J1808" s="69" t="s">
        <v>579</v>
      </c>
      <c r="K1808" s="69" t="s">
        <v>165</v>
      </c>
      <c r="L1808" s="69"/>
      <c r="M1808" s="78" t="s">
        <v>164</v>
      </c>
      <c r="N1808" s="78" t="s">
        <v>558</v>
      </c>
      <c r="O1808" s="71" t="s">
        <v>1666</v>
      </c>
      <c r="P1808" s="69" t="s">
        <v>44</v>
      </c>
      <c r="Q1808" s="71">
        <v>5</v>
      </c>
      <c r="R1808" s="71">
        <v>5</v>
      </c>
      <c r="S1808" s="71">
        <v>5</v>
      </c>
      <c r="T1808" s="71">
        <v>5</v>
      </c>
      <c r="U1808" s="71">
        <v>5</v>
      </c>
      <c r="V1808" s="71">
        <v>5</v>
      </c>
      <c r="W1808" s="71">
        <v>5</v>
      </c>
      <c r="X1808" s="71" t="s">
        <v>171</v>
      </c>
      <c r="Y1808" s="71" t="s">
        <v>172</v>
      </c>
      <c r="Z1808" s="71"/>
      <c r="AA1808" s="69" t="s">
        <v>555</v>
      </c>
      <c r="AB1808" s="71" t="s">
        <v>144</v>
      </c>
      <c r="AC1808" s="71"/>
      <c r="AD1808" s="71" t="s">
        <v>2034</v>
      </c>
      <c r="AE1808" s="69" t="s">
        <v>551</v>
      </c>
    </row>
    <row r="1809" spans="1:31" ht="45" hidden="1">
      <c r="A1809" t="str">
        <f t="shared" si="113"/>
        <v>INHISGP072022</v>
      </c>
      <c r="B1809" t="str">
        <f t="shared" si="114"/>
        <v>INHISGP072023</v>
      </c>
      <c r="C1809" t="str">
        <f t="shared" si="115"/>
        <v>INHISGP072024</v>
      </c>
      <c r="D1809" t="str">
        <f t="shared" si="116"/>
        <v>INHISGP072025</v>
      </c>
      <c r="E1809" t="str">
        <f t="shared" si="116"/>
        <v>INHISGP072026</v>
      </c>
      <c r="F1809" t="str">
        <f t="shared" si="116"/>
        <v>INHISGP072027</v>
      </c>
      <c r="G1809" t="s">
        <v>2013</v>
      </c>
      <c r="H1809" t="s">
        <v>1536</v>
      </c>
      <c r="I1809" s="38" t="str">
        <f>VLOOKUP(J1809,Planilha2!B:C,2,0)</f>
        <v>GP07</v>
      </c>
      <c r="J1809" s="69" t="s">
        <v>583</v>
      </c>
      <c r="K1809" s="69" t="s">
        <v>165</v>
      </c>
      <c r="L1809" s="69"/>
      <c r="M1809" s="78" t="s">
        <v>164</v>
      </c>
      <c r="N1809" s="78" t="s">
        <v>558</v>
      </c>
      <c r="O1809" s="71" t="s">
        <v>1667</v>
      </c>
      <c r="P1809" s="69" t="s">
        <v>44</v>
      </c>
      <c r="Q1809" s="71">
        <v>2</v>
      </c>
      <c r="R1809" s="71">
        <v>2</v>
      </c>
      <c r="S1809" s="71">
        <v>2</v>
      </c>
      <c r="T1809" s="71">
        <v>2</v>
      </c>
      <c r="U1809" s="71">
        <v>2</v>
      </c>
      <c r="V1809" s="71">
        <v>2</v>
      </c>
      <c r="W1809" s="71">
        <v>2</v>
      </c>
      <c r="X1809" s="71" t="s">
        <v>142</v>
      </c>
      <c r="Y1809" s="71" t="s">
        <v>172</v>
      </c>
      <c r="Z1809" s="71"/>
      <c r="AA1809" s="69" t="s">
        <v>555</v>
      </c>
      <c r="AB1809" s="71" t="s">
        <v>144</v>
      </c>
      <c r="AC1809" s="71"/>
      <c r="AD1809" s="71" t="s">
        <v>2034</v>
      </c>
      <c r="AE1809" s="69" t="s">
        <v>551</v>
      </c>
    </row>
    <row r="1810" spans="1:31" ht="60" hidden="1">
      <c r="A1810" t="str">
        <f t="shared" si="113"/>
        <v>INHISI012022</v>
      </c>
      <c r="B1810" t="str">
        <f t="shared" si="114"/>
        <v>INHISI012023</v>
      </c>
      <c r="C1810" t="str">
        <f t="shared" si="115"/>
        <v>INHISI012024</v>
      </c>
      <c r="D1810" t="str">
        <f t="shared" si="116"/>
        <v>INHISI012025</v>
      </c>
      <c r="E1810" t="str">
        <f t="shared" si="116"/>
        <v>INHISI012026</v>
      </c>
      <c r="F1810" t="str">
        <f t="shared" si="116"/>
        <v>INHISI012027</v>
      </c>
      <c r="G1810" t="s">
        <v>2013</v>
      </c>
      <c r="H1810" t="s">
        <v>1545</v>
      </c>
      <c r="I1810" s="38" t="str">
        <f>VLOOKUP(J1810,Planilha2!B:C,2,0)</f>
        <v>I01</v>
      </c>
      <c r="J1810" s="87" t="s">
        <v>923</v>
      </c>
      <c r="K1810" s="87" t="s">
        <v>145</v>
      </c>
      <c r="L1810" s="87" t="s">
        <v>924</v>
      </c>
      <c r="M1810" s="87" t="s">
        <v>926</v>
      </c>
      <c r="N1810" s="92" t="s">
        <v>164</v>
      </c>
      <c r="O1810" s="71" t="s">
        <v>1546</v>
      </c>
      <c r="P1810" s="69" t="s">
        <v>749</v>
      </c>
      <c r="Q1810" s="71">
        <v>0</v>
      </c>
      <c r="R1810" s="71">
        <v>1</v>
      </c>
      <c r="S1810" s="71">
        <v>1</v>
      </c>
      <c r="T1810" s="71">
        <v>1</v>
      </c>
      <c r="U1810" s="71">
        <v>1</v>
      </c>
      <c r="V1810" s="71">
        <v>1</v>
      </c>
      <c r="W1810" s="71">
        <v>1</v>
      </c>
      <c r="X1810" s="71" t="s">
        <v>142</v>
      </c>
      <c r="Y1810" s="71" t="s">
        <v>172</v>
      </c>
      <c r="Z1810" s="71" t="s">
        <v>1794</v>
      </c>
      <c r="AA1810" s="80" t="s">
        <v>1547</v>
      </c>
      <c r="AB1810" s="71" t="s">
        <v>144</v>
      </c>
      <c r="AC1810" s="71"/>
      <c r="AD1810" s="71" t="s">
        <v>2013</v>
      </c>
      <c r="AE1810" s="69" t="s">
        <v>922</v>
      </c>
    </row>
    <row r="1811" spans="1:31" ht="60" hidden="1">
      <c r="A1811" t="str">
        <f t="shared" si="113"/>
        <v>INHISI022022</v>
      </c>
      <c r="B1811" t="str">
        <f t="shared" si="114"/>
        <v>INHISI022023</v>
      </c>
      <c r="C1811" t="str">
        <f t="shared" si="115"/>
        <v>INHISI022024</v>
      </c>
      <c r="D1811" t="str">
        <f t="shared" si="116"/>
        <v>INHISI022025</v>
      </c>
      <c r="E1811" t="str">
        <f t="shared" si="116"/>
        <v>INHISI022026</v>
      </c>
      <c r="F1811" t="str">
        <f t="shared" si="116"/>
        <v>INHISI022027</v>
      </c>
      <c r="G1811" t="s">
        <v>2013</v>
      </c>
      <c r="H1811" t="s">
        <v>1545</v>
      </c>
      <c r="I1811" s="38" t="str">
        <f>VLOOKUP(J1811,Planilha2!B:C,2,0)</f>
        <v>I02</v>
      </c>
      <c r="J1811" s="87" t="s">
        <v>931</v>
      </c>
      <c r="K1811" s="87" t="s">
        <v>145</v>
      </c>
      <c r="L1811" s="87" t="s">
        <v>932</v>
      </c>
      <c r="M1811" s="87" t="s">
        <v>926</v>
      </c>
      <c r="N1811" s="92" t="s">
        <v>164</v>
      </c>
      <c r="O1811" s="71" t="s">
        <v>1548</v>
      </c>
      <c r="P1811" s="69" t="s">
        <v>749</v>
      </c>
      <c r="Q1811" s="71">
        <v>1</v>
      </c>
      <c r="R1811" s="71">
        <v>1</v>
      </c>
      <c r="S1811" s="71">
        <v>1</v>
      </c>
      <c r="T1811" s="71">
        <v>1</v>
      </c>
      <c r="U1811" s="71">
        <v>1</v>
      </c>
      <c r="V1811" s="71">
        <v>1</v>
      </c>
      <c r="W1811" s="71">
        <v>1</v>
      </c>
      <c r="X1811" s="71" t="s">
        <v>142</v>
      </c>
      <c r="Y1811" s="71" t="s">
        <v>172</v>
      </c>
      <c r="Z1811" s="71" t="s">
        <v>1794</v>
      </c>
      <c r="AA1811" s="80" t="s">
        <v>1547</v>
      </c>
      <c r="AB1811" s="71" t="s">
        <v>144</v>
      </c>
      <c r="AC1811" s="71"/>
      <c r="AD1811" s="71" t="s">
        <v>2013</v>
      </c>
      <c r="AE1811" s="69" t="s">
        <v>922</v>
      </c>
    </row>
    <row r="1812" spans="1:31" ht="60" hidden="1">
      <c r="A1812" t="str">
        <f t="shared" si="113"/>
        <v>INHISI052022</v>
      </c>
      <c r="B1812" t="str">
        <f t="shared" si="114"/>
        <v>INHISI052023</v>
      </c>
      <c r="C1812" t="str">
        <f t="shared" si="115"/>
        <v>INHISI052024</v>
      </c>
      <c r="D1812" t="str">
        <f t="shared" si="116"/>
        <v>INHISI052025</v>
      </c>
      <c r="E1812" t="str">
        <f t="shared" si="116"/>
        <v>INHISI052026</v>
      </c>
      <c r="F1812" t="str">
        <f t="shared" si="116"/>
        <v>INHISI052027</v>
      </c>
      <c r="G1812" t="s">
        <v>2013</v>
      </c>
      <c r="H1812" t="s">
        <v>1545</v>
      </c>
      <c r="I1812" s="38" t="str">
        <f>VLOOKUP(J1812,Planilha2!B:C,2,0)</f>
        <v>I05</v>
      </c>
      <c r="J1812" s="87" t="s">
        <v>948</v>
      </c>
      <c r="K1812" s="87" t="s">
        <v>145</v>
      </c>
      <c r="L1812" s="87" t="s">
        <v>949</v>
      </c>
      <c r="M1812" s="87" t="s">
        <v>926</v>
      </c>
      <c r="N1812" s="92" t="s">
        <v>164</v>
      </c>
      <c r="O1812" s="71" t="s">
        <v>1594</v>
      </c>
      <c r="P1812" s="69" t="s">
        <v>749</v>
      </c>
      <c r="Q1812" s="71">
        <v>0</v>
      </c>
      <c r="R1812" s="71">
        <v>0</v>
      </c>
      <c r="S1812" s="71">
        <v>0</v>
      </c>
      <c r="T1812" s="71">
        <v>0</v>
      </c>
      <c r="U1812" s="71">
        <v>0</v>
      </c>
      <c r="V1812" s="71">
        <v>0</v>
      </c>
      <c r="W1812" s="71">
        <v>0</v>
      </c>
      <c r="X1812" s="71" t="s">
        <v>142</v>
      </c>
      <c r="Y1812" s="71"/>
      <c r="Z1812" s="71"/>
      <c r="AA1812" s="80" t="s">
        <v>1547</v>
      </c>
      <c r="AB1812" s="71" t="s">
        <v>144</v>
      </c>
      <c r="AC1812" s="71"/>
      <c r="AD1812" s="71" t="s">
        <v>2013</v>
      </c>
      <c r="AE1812" s="69" t="s">
        <v>922</v>
      </c>
    </row>
    <row r="1813" spans="1:31" ht="60" hidden="1">
      <c r="A1813" t="str">
        <f t="shared" si="113"/>
        <v>INHISI062022</v>
      </c>
      <c r="B1813" t="str">
        <f t="shared" si="114"/>
        <v>INHISI062023</v>
      </c>
      <c r="C1813" t="str">
        <f t="shared" si="115"/>
        <v>INHISI062024</v>
      </c>
      <c r="D1813" t="str">
        <f t="shared" si="116"/>
        <v>INHISI062025</v>
      </c>
      <c r="E1813" t="str">
        <f t="shared" si="116"/>
        <v>INHISI062026</v>
      </c>
      <c r="F1813" t="str">
        <f t="shared" si="116"/>
        <v>INHISI062027</v>
      </c>
      <c r="G1813" t="s">
        <v>2013</v>
      </c>
      <c r="H1813" t="s">
        <v>1545</v>
      </c>
      <c r="I1813" s="38" t="str">
        <f>VLOOKUP(J1813,Planilha2!B:C,2,0)</f>
        <v>I06</v>
      </c>
      <c r="J1813" s="87" t="s">
        <v>954</v>
      </c>
      <c r="K1813" s="87" t="s">
        <v>145</v>
      </c>
      <c r="L1813" s="87" t="s">
        <v>955</v>
      </c>
      <c r="M1813" s="87" t="s">
        <v>926</v>
      </c>
      <c r="N1813" s="92" t="s">
        <v>164</v>
      </c>
      <c r="O1813" s="71" t="s">
        <v>1550</v>
      </c>
      <c r="P1813" s="69" t="s">
        <v>749</v>
      </c>
      <c r="Q1813" s="71">
        <v>0</v>
      </c>
      <c r="R1813" s="71">
        <v>0</v>
      </c>
      <c r="S1813" s="71">
        <v>0</v>
      </c>
      <c r="T1813" s="71">
        <v>0</v>
      </c>
      <c r="U1813" s="71">
        <v>0</v>
      </c>
      <c r="V1813" s="71">
        <v>0</v>
      </c>
      <c r="W1813" s="71">
        <v>1</v>
      </c>
      <c r="X1813" s="71" t="s">
        <v>363</v>
      </c>
      <c r="Y1813" s="71" t="s">
        <v>172</v>
      </c>
      <c r="Z1813" s="71"/>
      <c r="AA1813" s="80" t="s">
        <v>1547</v>
      </c>
      <c r="AB1813" s="71" t="s">
        <v>144</v>
      </c>
      <c r="AC1813" s="71"/>
      <c r="AD1813" s="71" t="s">
        <v>2036</v>
      </c>
      <c r="AE1813" s="69" t="s">
        <v>922</v>
      </c>
    </row>
    <row r="1814" spans="1:31" ht="60" hidden="1">
      <c r="A1814" t="str">
        <f t="shared" si="113"/>
        <v>INHISI072022</v>
      </c>
      <c r="B1814" t="str">
        <f t="shared" si="114"/>
        <v>INHISI072023</v>
      </c>
      <c r="C1814" t="str">
        <f t="shared" si="115"/>
        <v>INHISI072024</v>
      </c>
      <c r="D1814" t="str">
        <f t="shared" si="116"/>
        <v>INHISI072025</v>
      </c>
      <c r="E1814" t="str">
        <f t="shared" si="116"/>
        <v>INHISI072026</v>
      </c>
      <c r="F1814" t="str">
        <f t="shared" si="116"/>
        <v>INHISI072027</v>
      </c>
      <c r="G1814" t="s">
        <v>2013</v>
      </c>
      <c r="H1814" t="s">
        <v>1545</v>
      </c>
      <c r="I1814" s="38" t="str">
        <f>VLOOKUP(J1814,Planilha2!B:C,2,0)</f>
        <v>I07</v>
      </c>
      <c r="J1814" s="87" t="s">
        <v>958</v>
      </c>
      <c r="K1814" s="87" t="s">
        <v>145</v>
      </c>
      <c r="L1814" s="87" t="s">
        <v>959</v>
      </c>
      <c r="M1814" s="87" t="s">
        <v>926</v>
      </c>
      <c r="N1814" s="92" t="s">
        <v>164</v>
      </c>
      <c r="O1814" s="71" t="s">
        <v>1552</v>
      </c>
      <c r="P1814" s="69" t="s">
        <v>749</v>
      </c>
      <c r="Q1814" s="71">
        <v>1</v>
      </c>
      <c r="R1814" s="71">
        <v>0</v>
      </c>
      <c r="S1814" s="71">
        <v>0</v>
      </c>
      <c r="T1814" s="71">
        <v>0</v>
      </c>
      <c r="U1814" s="71">
        <v>0</v>
      </c>
      <c r="V1814" s="71">
        <v>0</v>
      </c>
      <c r="W1814" s="71">
        <v>1</v>
      </c>
      <c r="X1814" s="71" t="s">
        <v>363</v>
      </c>
      <c r="Y1814" s="71" t="s">
        <v>172</v>
      </c>
      <c r="Z1814" s="71"/>
      <c r="AA1814" s="80" t="s">
        <v>1547</v>
      </c>
      <c r="AB1814" s="71" t="s">
        <v>144</v>
      </c>
      <c r="AC1814" s="71"/>
      <c r="AD1814" s="71" t="s">
        <v>2036</v>
      </c>
      <c r="AE1814" s="69" t="s">
        <v>922</v>
      </c>
    </row>
    <row r="1815" spans="1:31" ht="60" hidden="1">
      <c r="A1815" t="str">
        <f t="shared" si="113"/>
        <v>INHISI082022</v>
      </c>
      <c r="B1815" t="str">
        <f t="shared" si="114"/>
        <v>INHISI082023</v>
      </c>
      <c r="C1815" t="str">
        <f t="shared" si="115"/>
        <v>INHISI082024</v>
      </c>
      <c r="D1815" t="str">
        <f t="shared" si="116"/>
        <v>INHISI082025</v>
      </c>
      <c r="E1815" t="str">
        <f t="shared" si="116"/>
        <v>INHISI082026</v>
      </c>
      <c r="F1815" t="str">
        <f t="shared" si="116"/>
        <v>INHISI082027</v>
      </c>
      <c r="G1815" t="s">
        <v>2013</v>
      </c>
      <c r="H1815" t="s">
        <v>1545</v>
      </c>
      <c r="I1815" s="38" t="str">
        <f>VLOOKUP(J1815,Planilha2!B:C,2,0)</f>
        <v>I08</v>
      </c>
      <c r="J1815" s="87" t="s">
        <v>964</v>
      </c>
      <c r="K1815" s="87" t="s">
        <v>145</v>
      </c>
      <c r="L1815" s="87" t="s">
        <v>965</v>
      </c>
      <c r="M1815" s="87" t="s">
        <v>926</v>
      </c>
      <c r="N1815" s="92" t="s">
        <v>164</v>
      </c>
      <c r="O1815" s="71" t="s">
        <v>1553</v>
      </c>
      <c r="P1815" s="69" t="s">
        <v>749</v>
      </c>
      <c r="Q1815" s="71">
        <v>0</v>
      </c>
      <c r="R1815" s="71">
        <v>0</v>
      </c>
      <c r="S1815" s="71">
        <v>0</v>
      </c>
      <c r="T1815" s="71">
        <v>0</v>
      </c>
      <c r="U1815" s="71">
        <v>0</v>
      </c>
      <c r="V1815" s="71">
        <v>0</v>
      </c>
      <c r="W1815" s="71">
        <v>1</v>
      </c>
      <c r="X1815" s="71" t="s">
        <v>363</v>
      </c>
      <c r="Y1815" s="71" t="s">
        <v>172</v>
      </c>
      <c r="Z1815" s="71"/>
      <c r="AA1815" s="80" t="s">
        <v>1547</v>
      </c>
      <c r="AB1815" s="71" t="s">
        <v>144</v>
      </c>
      <c r="AC1815" s="71"/>
      <c r="AD1815" s="71" t="s">
        <v>2036</v>
      </c>
      <c r="AE1815" s="69" t="s">
        <v>922</v>
      </c>
    </row>
    <row r="1816" spans="1:31" ht="60" hidden="1">
      <c r="A1816" t="str">
        <f t="shared" si="113"/>
        <v>INHISI122022</v>
      </c>
      <c r="B1816" t="str">
        <f t="shared" si="114"/>
        <v>INHISI122023</v>
      </c>
      <c r="C1816" t="str">
        <f t="shared" si="115"/>
        <v>INHISI122024</v>
      </c>
      <c r="D1816" t="str">
        <f t="shared" si="116"/>
        <v>INHISI122025</v>
      </c>
      <c r="E1816" t="str">
        <f t="shared" si="116"/>
        <v>INHISI122026</v>
      </c>
      <c r="F1816" t="str">
        <f t="shared" si="116"/>
        <v>INHISI122027</v>
      </c>
      <c r="G1816" t="s">
        <v>2013</v>
      </c>
      <c r="H1816" t="s">
        <v>1545</v>
      </c>
      <c r="I1816" s="38" t="str">
        <f>VLOOKUP(J1816,Planilha2!B:C,2,0)</f>
        <v>I12</v>
      </c>
      <c r="J1816" s="87" t="s">
        <v>980</v>
      </c>
      <c r="K1816" s="87" t="s">
        <v>145</v>
      </c>
      <c r="L1816" s="87" t="s">
        <v>1554</v>
      </c>
      <c r="M1816" s="87" t="s">
        <v>983</v>
      </c>
      <c r="N1816" s="92" t="s">
        <v>164</v>
      </c>
      <c r="O1816" s="71" t="s">
        <v>1595</v>
      </c>
      <c r="P1816" s="69" t="s">
        <v>44</v>
      </c>
      <c r="Q1816" s="81">
        <v>3.6999999999999998E-2</v>
      </c>
      <c r="R1816" s="81">
        <v>3.6999999999999998E-2</v>
      </c>
      <c r="S1816" s="81">
        <v>3.7499999999999999E-2</v>
      </c>
      <c r="T1816" s="71">
        <v>3.85</v>
      </c>
      <c r="U1816" s="71">
        <v>3.95</v>
      </c>
      <c r="V1816" s="121">
        <v>0.04</v>
      </c>
      <c r="W1816" s="121">
        <v>0.05</v>
      </c>
      <c r="X1816" s="71" t="s">
        <v>142</v>
      </c>
      <c r="Y1816" s="71" t="s">
        <v>172</v>
      </c>
      <c r="Z1816" s="71"/>
      <c r="AA1816" s="80" t="s">
        <v>1547</v>
      </c>
      <c r="AB1816" s="71" t="s">
        <v>144</v>
      </c>
      <c r="AC1816" s="71"/>
      <c r="AD1816" s="71" t="s">
        <v>2036</v>
      </c>
      <c r="AE1816" s="69" t="s">
        <v>922</v>
      </c>
    </row>
    <row r="1817" spans="1:31" ht="60" hidden="1">
      <c r="A1817" t="str">
        <f t="shared" si="113"/>
        <v>INHISI132022</v>
      </c>
      <c r="B1817" t="str">
        <f t="shared" si="114"/>
        <v>INHISI132023</v>
      </c>
      <c r="C1817" t="str">
        <f t="shared" si="115"/>
        <v>INHISI132024</v>
      </c>
      <c r="D1817" t="str">
        <f t="shared" si="116"/>
        <v>INHISI132025</v>
      </c>
      <c r="E1817" t="str">
        <f t="shared" si="116"/>
        <v>INHISI132026</v>
      </c>
      <c r="F1817" t="str">
        <f t="shared" si="116"/>
        <v>INHISI132027</v>
      </c>
      <c r="G1817" t="s">
        <v>2013</v>
      </c>
      <c r="H1817" t="s">
        <v>1545</v>
      </c>
      <c r="I1817" s="38" t="str">
        <f>VLOOKUP(J1817,Planilha2!B:C,2,0)</f>
        <v>I13</v>
      </c>
      <c r="J1817" s="87" t="s">
        <v>985</v>
      </c>
      <c r="K1817" s="87" t="s">
        <v>145</v>
      </c>
      <c r="L1817" s="87" t="s">
        <v>986</v>
      </c>
      <c r="M1817" s="87" t="s">
        <v>988</v>
      </c>
      <c r="N1817" s="87" t="s">
        <v>1021</v>
      </c>
      <c r="O1817" s="71" t="s">
        <v>1555</v>
      </c>
      <c r="P1817" s="69" t="s">
        <v>44</v>
      </c>
      <c r="Q1817" s="81"/>
      <c r="R1817" s="71"/>
      <c r="S1817" s="71"/>
      <c r="T1817" s="71"/>
      <c r="U1817" s="71"/>
      <c r="V1817" s="71"/>
      <c r="W1817" s="71"/>
      <c r="X1817" s="71"/>
      <c r="Y1817" s="71"/>
      <c r="Z1817" s="71"/>
      <c r="AA1817" s="80" t="s">
        <v>1547</v>
      </c>
      <c r="AB1817" s="71"/>
      <c r="AC1817" s="71"/>
      <c r="AD1817" s="71"/>
      <c r="AE1817" s="69" t="s">
        <v>922</v>
      </c>
    </row>
    <row r="1818" spans="1:31" ht="45" hidden="1">
      <c r="A1818" t="str">
        <f t="shared" si="113"/>
        <v>IPUFUG072022</v>
      </c>
      <c r="B1818" t="str">
        <f t="shared" si="114"/>
        <v>IPUFUG072023</v>
      </c>
      <c r="C1818" t="str">
        <f t="shared" si="115"/>
        <v>IPUFUG072024</v>
      </c>
      <c r="D1818" t="str">
        <f t="shared" si="116"/>
        <v>IPUFUG072025</v>
      </c>
      <c r="E1818" t="str">
        <f t="shared" si="116"/>
        <v>IPUFUG072026</v>
      </c>
      <c r="F1818" t="str">
        <f t="shared" si="116"/>
        <v>IPUFUG072027</v>
      </c>
      <c r="G1818" t="s">
        <v>2037</v>
      </c>
      <c r="H1818" t="s">
        <v>1429</v>
      </c>
      <c r="I1818" s="38" t="str">
        <f>VLOOKUP(J1818,Planilha2!B:C,2,0)</f>
        <v>G07</v>
      </c>
      <c r="J1818" s="80" t="s">
        <v>1430</v>
      </c>
      <c r="K1818" s="80" t="s">
        <v>145</v>
      </c>
      <c r="L1818" s="80" t="s">
        <v>63</v>
      </c>
      <c r="M1818" s="80" t="s">
        <v>715</v>
      </c>
      <c r="N1818" s="80" t="s">
        <v>1431</v>
      </c>
      <c r="O1818" s="71" t="s">
        <v>1432</v>
      </c>
      <c r="P1818" s="69" t="s">
        <v>44</v>
      </c>
      <c r="Q1818" s="71">
        <v>47</v>
      </c>
      <c r="R1818" s="71">
        <v>47</v>
      </c>
      <c r="S1818" s="71">
        <v>48</v>
      </c>
      <c r="T1818" s="71">
        <v>49</v>
      </c>
      <c r="U1818" s="71">
        <v>50</v>
      </c>
      <c r="V1818" s="71">
        <v>51</v>
      </c>
      <c r="W1818" s="71">
        <v>52</v>
      </c>
      <c r="X1818" s="71" t="s">
        <v>142</v>
      </c>
      <c r="Y1818" s="71" t="s">
        <v>172</v>
      </c>
      <c r="Z1818" s="71"/>
      <c r="AA1818" s="83" t="s">
        <v>382</v>
      </c>
      <c r="AB1818" s="71" t="s">
        <v>144</v>
      </c>
      <c r="AC1818" s="71"/>
      <c r="AD1818" s="71" t="s">
        <v>2037</v>
      </c>
      <c r="AE1818" s="69" t="s">
        <v>40</v>
      </c>
    </row>
    <row r="1819" spans="1:31" ht="60" hidden="1">
      <c r="A1819" t="str">
        <f t="shared" si="113"/>
        <v>IPUFUG012022</v>
      </c>
      <c r="B1819" t="str">
        <f t="shared" si="114"/>
        <v>IPUFUG012023</v>
      </c>
      <c r="C1819" t="str">
        <f t="shared" si="115"/>
        <v>IPUFUG012024</v>
      </c>
      <c r="D1819" t="str">
        <f t="shared" si="116"/>
        <v>IPUFUG012025</v>
      </c>
      <c r="E1819" t="str">
        <f t="shared" si="116"/>
        <v>IPUFUG012026</v>
      </c>
      <c r="F1819" t="str">
        <f t="shared" si="116"/>
        <v>IPUFUG012027</v>
      </c>
      <c r="G1819" t="s">
        <v>2037</v>
      </c>
      <c r="H1819" t="s">
        <v>1429</v>
      </c>
      <c r="I1819" s="38" t="str">
        <f>VLOOKUP(J1819,Planilha2!B:C,2,0)</f>
        <v>G01</v>
      </c>
      <c r="J1819" s="80" t="s">
        <v>41</v>
      </c>
      <c r="K1819" s="80" t="s">
        <v>145</v>
      </c>
      <c r="L1819" s="80" t="s">
        <v>1598</v>
      </c>
      <c r="M1819" s="80" t="s">
        <v>715</v>
      </c>
      <c r="N1819" s="80" t="s">
        <v>1431</v>
      </c>
      <c r="O1819" s="71" t="s">
        <v>1435</v>
      </c>
      <c r="P1819" s="69" t="s">
        <v>44</v>
      </c>
      <c r="Q1819" s="71">
        <v>77.66</v>
      </c>
      <c r="R1819" s="71">
        <v>78.66</v>
      </c>
      <c r="S1819" s="71">
        <v>79.66</v>
      </c>
      <c r="T1819" s="71">
        <v>80.66</v>
      </c>
      <c r="U1819" s="71">
        <v>81.66</v>
      </c>
      <c r="V1819" s="71">
        <v>82.66</v>
      </c>
      <c r="W1819" s="71">
        <v>83.66</v>
      </c>
      <c r="X1819" s="71" t="s">
        <v>142</v>
      </c>
      <c r="Y1819" s="71" t="s">
        <v>172</v>
      </c>
      <c r="Z1819" s="71"/>
      <c r="AA1819" s="83" t="s">
        <v>382</v>
      </c>
      <c r="AB1819" s="71" t="s">
        <v>144</v>
      </c>
      <c r="AC1819" s="71"/>
      <c r="AD1819" s="71" t="s">
        <v>2037</v>
      </c>
      <c r="AE1819" s="69" t="s">
        <v>40</v>
      </c>
    </row>
    <row r="1820" spans="1:31" ht="45" hidden="1">
      <c r="A1820" t="str">
        <f t="shared" si="113"/>
        <v>IPUFUG022022</v>
      </c>
      <c r="B1820" t="str">
        <f t="shared" si="114"/>
        <v>IPUFUG022023</v>
      </c>
      <c r="C1820" t="str">
        <f t="shared" si="115"/>
        <v>IPUFUG022024</v>
      </c>
      <c r="D1820" t="str">
        <f t="shared" si="116"/>
        <v>IPUFUG022025</v>
      </c>
      <c r="E1820" t="str">
        <f t="shared" si="116"/>
        <v>IPUFUG022026</v>
      </c>
      <c r="F1820" t="str">
        <f t="shared" si="116"/>
        <v>IPUFUG022027</v>
      </c>
      <c r="G1820" t="s">
        <v>2037</v>
      </c>
      <c r="H1820" t="s">
        <v>1429</v>
      </c>
      <c r="I1820" s="38" t="str">
        <f>VLOOKUP(J1820,Planilha2!B:C,2,0)</f>
        <v>G02</v>
      </c>
      <c r="J1820" s="80" t="s">
        <v>1600</v>
      </c>
      <c r="K1820" s="80" t="s">
        <v>145</v>
      </c>
      <c r="L1820" s="80"/>
      <c r="M1820" s="80" t="s">
        <v>717</v>
      </c>
      <c r="N1820" s="80" t="s">
        <v>1431</v>
      </c>
      <c r="O1820" s="71" t="s">
        <v>1561</v>
      </c>
      <c r="P1820" s="69" t="s">
        <v>44</v>
      </c>
      <c r="Q1820" s="71">
        <v>7.08</v>
      </c>
      <c r="R1820" s="71">
        <v>6.08</v>
      </c>
      <c r="S1820" s="71">
        <v>5.08</v>
      </c>
      <c r="T1820" s="71">
        <v>4.08</v>
      </c>
      <c r="U1820" s="71">
        <v>3.08</v>
      </c>
      <c r="V1820" s="71">
        <v>2.08</v>
      </c>
      <c r="W1820" s="71">
        <v>1.08</v>
      </c>
      <c r="X1820" s="71" t="s">
        <v>142</v>
      </c>
      <c r="Y1820" s="71" t="s">
        <v>172</v>
      </c>
      <c r="Z1820" s="71"/>
      <c r="AA1820" s="83" t="s">
        <v>382</v>
      </c>
      <c r="AB1820" s="71" t="s">
        <v>144</v>
      </c>
      <c r="AC1820" s="71"/>
      <c r="AD1820" s="71" t="s">
        <v>2037</v>
      </c>
      <c r="AE1820" s="69" t="s">
        <v>40</v>
      </c>
    </row>
    <row r="1821" spans="1:31" ht="45" hidden="1">
      <c r="A1821" t="str">
        <f t="shared" si="113"/>
        <v>IPUFUG032022</v>
      </c>
      <c r="B1821" t="str">
        <f t="shared" si="114"/>
        <v>IPUFUG032023</v>
      </c>
      <c r="C1821" t="str">
        <f t="shared" si="115"/>
        <v>IPUFUG032024</v>
      </c>
      <c r="D1821" t="str">
        <f t="shared" si="116"/>
        <v>IPUFUG032025</v>
      </c>
      <c r="E1821" t="str">
        <f t="shared" si="116"/>
        <v>IPUFUG032026</v>
      </c>
      <c r="F1821" t="str">
        <f t="shared" si="116"/>
        <v>IPUFUG032027</v>
      </c>
      <c r="G1821" t="s">
        <v>2037</v>
      </c>
      <c r="H1821" t="s">
        <v>1429</v>
      </c>
      <c r="I1821" s="38" t="str">
        <f>VLOOKUP(J1821,Planilha2!B:C,2,0)</f>
        <v>G03</v>
      </c>
      <c r="J1821" s="80" t="s">
        <v>1602</v>
      </c>
      <c r="K1821" s="80" t="s">
        <v>165</v>
      </c>
      <c r="L1821" s="84" t="s">
        <v>1439</v>
      </c>
      <c r="M1821" s="80" t="s">
        <v>717</v>
      </c>
      <c r="N1821" s="80" t="s">
        <v>1431</v>
      </c>
      <c r="O1821" s="71" t="s">
        <v>1440</v>
      </c>
      <c r="P1821" s="69" t="s">
        <v>44</v>
      </c>
      <c r="Q1821" s="71">
        <v>4.05</v>
      </c>
      <c r="R1821" s="71">
        <v>4.05</v>
      </c>
      <c r="S1821" s="71">
        <v>4.05</v>
      </c>
      <c r="T1821" s="71">
        <v>4.05</v>
      </c>
      <c r="U1821" s="71">
        <v>4.05</v>
      </c>
      <c r="V1821" s="71">
        <v>4.05</v>
      </c>
      <c r="W1821" s="71">
        <v>4.05</v>
      </c>
      <c r="X1821" s="71" t="s">
        <v>171</v>
      </c>
      <c r="Y1821" s="71" t="s">
        <v>172</v>
      </c>
      <c r="Z1821" s="71"/>
      <c r="AA1821" s="83" t="s">
        <v>382</v>
      </c>
      <c r="AB1821" s="71" t="s">
        <v>144</v>
      </c>
      <c r="AC1821" s="71"/>
      <c r="AD1821" s="71" t="s">
        <v>2037</v>
      </c>
      <c r="AE1821" s="69" t="s">
        <v>40</v>
      </c>
    </row>
    <row r="1822" spans="1:31" ht="45" hidden="1">
      <c r="A1822" t="str">
        <f t="shared" si="113"/>
        <v>IPUFUG042022</v>
      </c>
      <c r="B1822" t="str">
        <f t="shared" si="114"/>
        <v>IPUFUG042023</v>
      </c>
      <c r="C1822" t="str">
        <f t="shared" si="115"/>
        <v>IPUFUG042024</v>
      </c>
      <c r="D1822" t="str">
        <f t="shared" si="116"/>
        <v>IPUFUG042025</v>
      </c>
      <c r="E1822" t="str">
        <f t="shared" si="116"/>
        <v>IPUFUG042026</v>
      </c>
      <c r="F1822" t="str">
        <f t="shared" si="116"/>
        <v>IPUFUG042027</v>
      </c>
      <c r="G1822" t="s">
        <v>2037</v>
      </c>
      <c r="H1822" t="s">
        <v>1429</v>
      </c>
      <c r="I1822" s="38" t="str">
        <f>VLOOKUP(J1822,Planilha2!B:C,2,0)</f>
        <v>G04</v>
      </c>
      <c r="J1822" s="80" t="s">
        <v>1603</v>
      </c>
      <c r="K1822" s="80" t="s">
        <v>145</v>
      </c>
      <c r="L1822" s="80"/>
      <c r="M1822" s="80" t="s">
        <v>717</v>
      </c>
      <c r="N1822" s="80" t="s">
        <v>1431</v>
      </c>
      <c r="O1822" s="71" t="s">
        <v>1566</v>
      </c>
      <c r="P1822" s="69" t="s">
        <v>44</v>
      </c>
      <c r="Q1822" s="71">
        <v>49.38</v>
      </c>
      <c r="R1822" s="71">
        <v>48.38</v>
      </c>
      <c r="S1822" s="71">
        <v>47.38</v>
      </c>
      <c r="T1822" s="71">
        <v>46.38</v>
      </c>
      <c r="U1822" s="71">
        <v>45.38</v>
      </c>
      <c r="V1822" s="71">
        <v>44.38</v>
      </c>
      <c r="W1822" s="71">
        <v>43.38</v>
      </c>
      <c r="X1822" s="71" t="s">
        <v>142</v>
      </c>
      <c r="Y1822" s="71" t="s">
        <v>172</v>
      </c>
      <c r="Z1822" s="71"/>
      <c r="AA1822" s="83" t="s">
        <v>382</v>
      </c>
      <c r="AB1822" s="71" t="s">
        <v>144</v>
      </c>
      <c r="AC1822" s="71"/>
      <c r="AD1822" s="71" t="s">
        <v>2037</v>
      </c>
      <c r="AE1822" s="69" t="s">
        <v>40</v>
      </c>
    </row>
    <row r="1823" spans="1:31" ht="45" hidden="1">
      <c r="A1823" t="str">
        <f t="shared" si="113"/>
        <v>IPUFUG052022</v>
      </c>
      <c r="B1823" t="str">
        <f t="shared" si="114"/>
        <v>IPUFUG052023</v>
      </c>
      <c r="C1823" t="str">
        <f t="shared" si="115"/>
        <v>IPUFUG052024</v>
      </c>
      <c r="D1823" t="str">
        <f t="shared" si="116"/>
        <v>IPUFUG052025</v>
      </c>
      <c r="E1823" t="str">
        <f t="shared" si="116"/>
        <v>IPUFUG052026</v>
      </c>
      <c r="F1823" t="str">
        <f t="shared" si="116"/>
        <v>IPUFUG052027</v>
      </c>
      <c r="G1823" t="s">
        <v>2037</v>
      </c>
      <c r="H1823" t="s">
        <v>1429</v>
      </c>
      <c r="I1823" s="38" t="str">
        <f>VLOOKUP(J1823,Planilha2!B:C,2,0)</f>
        <v>G05</v>
      </c>
      <c r="J1823" s="80" t="s">
        <v>1605</v>
      </c>
      <c r="K1823" s="80" t="s">
        <v>165</v>
      </c>
      <c r="L1823" s="84" t="s">
        <v>1439</v>
      </c>
      <c r="M1823" s="80" t="s">
        <v>717</v>
      </c>
      <c r="N1823" s="80" t="s">
        <v>1431</v>
      </c>
      <c r="O1823" s="71" t="s">
        <v>1447</v>
      </c>
      <c r="P1823" s="69" t="s">
        <v>44</v>
      </c>
      <c r="Q1823" s="71">
        <v>53.3</v>
      </c>
      <c r="R1823" s="71">
        <v>52.3</v>
      </c>
      <c r="S1823" s="71">
        <v>51.3</v>
      </c>
      <c r="T1823" s="71">
        <v>50.3</v>
      </c>
      <c r="U1823" s="71">
        <v>49.3</v>
      </c>
      <c r="V1823" s="71">
        <v>48.3</v>
      </c>
      <c r="W1823" s="71">
        <v>47.3</v>
      </c>
      <c r="X1823" s="71" t="s">
        <v>142</v>
      </c>
      <c r="Y1823" s="71" t="s">
        <v>172</v>
      </c>
      <c r="Z1823" s="71"/>
      <c r="AA1823" s="83" t="s">
        <v>382</v>
      </c>
      <c r="AB1823" s="71" t="s">
        <v>144</v>
      </c>
      <c r="AC1823" s="71"/>
      <c r="AD1823" s="71" t="s">
        <v>2037</v>
      </c>
      <c r="AE1823" s="69" t="s">
        <v>40</v>
      </c>
    </row>
    <row r="1824" spans="1:31" ht="45" hidden="1">
      <c r="A1824" t="str">
        <f t="shared" si="113"/>
        <v>IPUFUExcluído2022</v>
      </c>
      <c r="B1824" t="str">
        <f t="shared" si="114"/>
        <v>IPUFUExcluído2023</v>
      </c>
      <c r="C1824" t="str">
        <f t="shared" si="115"/>
        <v>IPUFUExcluído2024</v>
      </c>
      <c r="D1824" t="str">
        <f t="shared" si="116"/>
        <v>IPUFUExcluído2025</v>
      </c>
      <c r="E1824" t="str">
        <f t="shared" si="116"/>
        <v>IPUFUExcluído2026</v>
      </c>
      <c r="F1824" t="str">
        <f t="shared" si="116"/>
        <v>IPUFUExcluído2027</v>
      </c>
      <c r="G1824" t="s">
        <v>2037</v>
      </c>
      <c r="H1824" t="s">
        <v>1429</v>
      </c>
      <c r="I1824" s="38" t="str">
        <f>VLOOKUP(J1824,Planilha2!B:C,2,0)</f>
        <v>Excluído</v>
      </c>
      <c r="J1824" s="80" t="s">
        <v>1449</v>
      </c>
      <c r="K1824" s="80" t="s">
        <v>165</v>
      </c>
      <c r="L1824" s="80" t="s">
        <v>1450</v>
      </c>
      <c r="M1824" s="80" t="s">
        <v>1451</v>
      </c>
      <c r="N1824" s="80" t="s">
        <v>1452</v>
      </c>
      <c r="O1824" s="71" t="s">
        <v>1568</v>
      </c>
      <c r="P1824" s="69" t="s">
        <v>44</v>
      </c>
      <c r="Q1824" s="71"/>
      <c r="R1824" s="71"/>
      <c r="S1824" s="71"/>
      <c r="T1824" s="71"/>
      <c r="U1824" s="71"/>
      <c r="V1824" s="71"/>
      <c r="W1824" s="71"/>
      <c r="X1824" s="71"/>
      <c r="Y1824" s="71"/>
      <c r="Z1824" s="71"/>
      <c r="AA1824" s="83" t="s">
        <v>382</v>
      </c>
      <c r="AB1824" s="71"/>
      <c r="AC1824" s="71"/>
      <c r="AD1824" s="71"/>
      <c r="AE1824" s="69" t="s">
        <v>40</v>
      </c>
    </row>
    <row r="1825" spans="1:31" ht="45" hidden="1">
      <c r="A1825" t="str">
        <f t="shared" si="113"/>
        <v>IPUFUG062022</v>
      </c>
      <c r="B1825" t="str">
        <f t="shared" si="114"/>
        <v>IPUFUG062023</v>
      </c>
      <c r="C1825" t="str">
        <f t="shared" si="115"/>
        <v>IPUFUG062024</v>
      </c>
      <c r="D1825" t="str">
        <f t="shared" si="116"/>
        <v>IPUFUG062025</v>
      </c>
      <c r="E1825" t="str">
        <f t="shared" si="116"/>
        <v>IPUFUG062026</v>
      </c>
      <c r="F1825" t="str">
        <f t="shared" si="116"/>
        <v>IPUFUG062027</v>
      </c>
      <c r="G1825" t="s">
        <v>2037</v>
      </c>
      <c r="H1825" t="s">
        <v>1429</v>
      </c>
      <c r="I1825" s="38" t="str">
        <f>VLOOKUP(J1825,Planilha2!B:C,2,0)</f>
        <v>G06</v>
      </c>
      <c r="J1825" s="80" t="s">
        <v>58</v>
      </c>
      <c r="K1825" s="80" t="s">
        <v>145</v>
      </c>
      <c r="L1825" s="80" t="s">
        <v>59</v>
      </c>
      <c r="M1825" s="80" t="s">
        <v>164</v>
      </c>
      <c r="N1825" s="80" t="s">
        <v>1431</v>
      </c>
      <c r="O1825" s="71" t="s">
        <v>1570</v>
      </c>
      <c r="P1825" s="69" t="s">
        <v>44</v>
      </c>
      <c r="Q1825" s="71">
        <v>61.68</v>
      </c>
      <c r="R1825" s="71">
        <v>62.68</v>
      </c>
      <c r="S1825" s="71">
        <v>63.68</v>
      </c>
      <c r="T1825" s="71">
        <v>64.680000000000007</v>
      </c>
      <c r="U1825" s="71">
        <v>65.680000000000007</v>
      </c>
      <c r="V1825" s="71">
        <v>66.680000000000007</v>
      </c>
      <c r="W1825" s="71">
        <v>67.680000000000007</v>
      </c>
      <c r="X1825" s="71" t="s">
        <v>142</v>
      </c>
      <c r="Y1825" s="71" t="s">
        <v>172</v>
      </c>
      <c r="Z1825" s="71"/>
      <c r="AA1825" s="83" t="s">
        <v>382</v>
      </c>
      <c r="AB1825" s="71" t="s">
        <v>144</v>
      </c>
      <c r="AC1825" s="71"/>
      <c r="AD1825" s="71" t="s">
        <v>2037</v>
      </c>
      <c r="AE1825" s="69" t="s">
        <v>40</v>
      </c>
    </row>
    <row r="1826" spans="1:31" ht="60" hidden="1">
      <c r="A1826" t="str">
        <f t="shared" si="113"/>
        <v>IPUFUG082022</v>
      </c>
      <c r="B1826" t="str">
        <f t="shared" si="114"/>
        <v>IPUFUG082023</v>
      </c>
      <c r="C1826" t="str">
        <f t="shared" si="115"/>
        <v>IPUFUG082024</v>
      </c>
      <c r="D1826" t="str">
        <f t="shared" si="116"/>
        <v>IPUFUG082025</v>
      </c>
      <c r="E1826" t="str">
        <f t="shared" si="116"/>
        <v>IPUFUG082026</v>
      </c>
      <c r="F1826" t="str">
        <f t="shared" si="116"/>
        <v>IPUFUG082027</v>
      </c>
      <c r="G1826" t="s">
        <v>2037</v>
      </c>
      <c r="H1826" t="s">
        <v>1429</v>
      </c>
      <c r="I1826" s="38" t="str">
        <f>VLOOKUP(J1826,Planilha2!B:C,2,0)</f>
        <v>G08</v>
      </c>
      <c r="J1826" s="80" t="s">
        <v>722</v>
      </c>
      <c r="K1826" s="80" t="s">
        <v>145</v>
      </c>
      <c r="L1826" s="80" t="s">
        <v>723</v>
      </c>
      <c r="M1826" s="80" t="s">
        <v>185</v>
      </c>
      <c r="N1826" s="80" t="s">
        <v>1431</v>
      </c>
      <c r="O1826" s="71" t="s">
        <v>1607</v>
      </c>
      <c r="P1826" s="69" t="s">
        <v>44</v>
      </c>
      <c r="Q1826" s="71">
        <v>13</v>
      </c>
      <c r="R1826" s="71">
        <v>12</v>
      </c>
      <c r="S1826" s="71">
        <v>11</v>
      </c>
      <c r="T1826" s="71">
        <v>10</v>
      </c>
      <c r="U1826" s="71">
        <v>9</v>
      </c>
      <c r="V1826" s="71">
        <v>8</v>
      </c>
      <c r="W1826" s="71">
        <v>7</v>
      </c>
      <c r="X1826" s="71" t="s">
        <v>142</v>
      </c>
      <c r="Y1826" s="71" t="s">
        <v>172</v>
      </c>
      <c r="Z1826" s="71"/>
      <c r="AA1826" s="83" t="s">
        <v>382</v>
      </c>
      <c r="AB1826" s="71" t="s">
        <v>144</v>
      </c>
      <c r="AC1826" s="71"/>
      <c r="AD1826" s="71" t="s">
        <v>2037</v>
      </c>
      <c r="AE1826" s="69" t="s">
        <v>40</v>
      </c>
    </row>
    <row r="1827" spans="1:31" ht="45" hidden="1">
      <c r="A1827" t="str">
        <f t="shared" si="113"/>
        <v>IPUFUG152022</v>
      </c>
      <c r="B1827" t="str">
        <f t="shared" si="114"/>
        <v>IPUFUG152023</v>
      </c>
      <c r="C1827" t="str">
        <f t="shared" si="115"/>
        <v>IPUFUG152024</v>
      </c>
      <c r="D1827" t="str">
        <f t="shared" si="116"/>
        <v>IPUFUG152025</v>
      </c>
      <c r="E1827" t="str">
        <f t="shared" si="116"/>
        <v>IPUFUG152026</v>
      </c>
      <c r="F1827" t="str">
        <f t="shared" si="116"/>
        <v>IPUFUG152027</v>
      </c>
      <c r="G1827" t="s">
        <v>2037</v>
      </c>
      <c r="H1827" t="s">
        <v>1429</v>
      </c>
      <c r="I1827" s="38" t="str">
        <f>VLOOKUP(J1827,Planilha2!B:C,2,0)</f>
        <v>G15</v>
      </c>
      <c r="J1827" s="80" t="s">
        <v>743</v>
      </c>
      <c r="K1827" s="80" t="s">
        <v>145</v>
      </c>
      <c r="L1827" s="80" t="s">
        <v>744</v>
      </c>
      <c r="M1827" s="80" t="s">
        <v>164</v>
      </c>
      <c r="N1827" s="80" t="s">
        <v>1431</v>
      </c>
      <c r="O1827" s="71"/>
      <c r="P1827" s="69" t="s">
        <v>44</v>
      </c>
      <c r="Q1827" s="71"/>
      <c r="R1827" s="71"/>
      <c r="S1827" s="71"/>
      <c r="T1827" s="71"/>
      <c r="U1827" s="71"/>
      <c r="V1827" s="71"/>
      <c r="W1827" s="71"/>
      <c r="X1827" s="71"/>
      <c r="Y1827" s="71"/>
      <c r="Z1827" s="71"/>
      <c r="AA1827" s="83" t="s">
        <v>382</v>
      </c>
      <c r="AB1827" s="71"/>
      <c r="AC1827" s="71"/>
      <c r="AD1827" s="71"/>
      <c r="AE1827" s="69" t="s">
        <v>40</v>
      </c>
    </row>
    <row r="1828" spans="1:31" ht="45" hidden="1">
      <c r="A1828" t="str">
        <f t="shared" si="113"/>
        <v>IPUFUG162022</v>
      </c>
      <c r="B1828" t="str">
        <f t="shared" si="114"/>
        <v>IPUFUG162023</v>
      </c>
      <c r="C1828" t="str">
        <f t="shared" si="115"/>
        <v>IPUFUG162024</v>
      </c>
      <c r="D1828" t="str">
        <f t="shared" si="116"/>
        <v>IPUFUG162025</v>
      </c>
      <c r="E1828" t="str">
        <f t="shared" si="116"/>
        <v>IPUFUG162026</v>
      </c>
      <c r="F1828" t="str">
        <f t="shared" si="116"/>
        <v>IPUFUG162027</v>
      </c>
      <c r="G1828" t="s">
        <v>2037</v>
      </c>
      <c r="H1828" t="s">
        <v>1429</v>
      </c>
      <c r="I1828" s="38" t="str">
        <f>VLOOKUP(J1828,Planilha2!B:C,2,0)</f>
        <v>G16</v>
      </c>
      <c r="J1828" s="80" t="s">
        <v>1457</v>
      </c>
      <c r="K1828" s="80" t="s">
        <v>165</v>
      </c>
      <c r="L1828" s="80" t="s">
        <v>747</v>
      </c>
      <c r="M1828" s="80" t="s">
        <v>164</v>
      </c>
      <c r="N1828" s="80" t="s">
        <v>631</v>
      </c>
      <c r="O1828" s="71" t="s">
        <v>1458</v>
      </c>
      <c r="P1828" s="69" t="s">
        <v>749</v>
      </c>
      <c r="Q1828" s="71">
        <v>1</v>
      </c>
      <c r="R1828" s="71">
        <v>2</v>
      </c>
      <c r="S1828" s="71">
        <v>3</v>
      </c>
      <c r="T1828" s="71">
        <v>4</v>
      </c>
      <c r="U1828" s="71">
        <v>5</v>
      </c>
      <c r="V1828" s="71">
        <v>6</v>
      </c>
      <c r="W1828" s="71">
        <v>7</v>
      </c>
      <c r="X1828" s="71" t="s">
        <v>363</v>
      </c>
      <c r="Y1828" s="71" t="s">
        <v>172</v>
      </c>
      <c r="Z1828" s="71"/>
      <c r="AA1828" s="83" t="s">
        <v>382</v>
      </c>
      <c r="AB1828" s="71" t="s">
        <v>144</v>
      </c>
      <c r="AC1828" s="71"/>
      <c r="AD1828" s="71" t="s">
        <v>2037</v>
      </c>
      <c r="AE1828" s="69" t="s">
        <v>40</v>
      </c>
    </row>
    <row r="1829" spans="1:31" ht="45" hidden="1">
      <c r="A1829" t="str">
        <f t="shared" si="113"/>
        <v>IPUFUG092022</v>
      </c>
      <c r="B1829" t="str">
        <f t="shared" si="114"/>
        <v>IPUFUG092023</v>
      </c>
      <c r="C1829" t="str">
        <f t="shared" si="115"/>
        <v>IPUFUG092024</v>
      </c>
      <c r="D1829" t="str">
        <f t="shared" si="116"/>
        <v>IPUFUG092025</v>
      </c>
      <c r="E1829" t="str">
        <f t="shared" si="116"/>
        <v>IPUFUG092026</v>
      </c>
      <c r="F1829" t="str">
        <f t="shared" si="116"/>
        <v>IPUFUG092027</v>
      </c>
      <c r="G1829" t="s">
        <v>2037</v>
      </c>
      <c r="H1829" t="s">
        <v>1429</v>
      </c>
      <c r="I1829" s="38" t="str">
        <f>VLOOKUP(J1829,Planilha2!B:C,2,0)</f>
        <v>G09</v>
      </c>
      <c r="J1829" s="80" t="s">
        <v>66</v>
      </c>
      <c r="K1829" s="80" t="s">
        <v>145</v>
      </c>
      <c r="L1829" s="80" t="s">
        <v>67</v>
      </c>
      <c r="M1829" s="80" t="s">
        <v>164</v>
      </c>
      <c r="N1829" s="80" t="s">
        <v>631</v>
      </c>
      <c r="O1829" s="71" t="s">
        <v>1455</v>
      </c>
      <c r="P1829" s="69" t="s">
        <v>69</v>
      </c>
      <c r="Q1829" s="71">
        <v>5</v>
      </c>
      <c r="R1829" s="71">
        <v>5</v>
      </c>
      <c r="S1829" s="71">
        <v>5</v>
      </c>
      <c r="T1829" s="71">
        <v>5</v>
      </c>
      <c r="U1829" s="71">
        <v>5</v>
      </c>
      <c r="V1829" s="71">
        <v>5</v>
      </c>
      <c r="W1829" s="71">
        <v>5</v>
      </c>
      <c r="X1829" s="71" t="s">
        <v>142</v>
      </c>
      <c r="Y1829" s="71" t="s">
        <v>172</v>
      </c>
      <c r="Z1829" s="71"/>
      <c r="AA1829" s="83" t="s">
        <v>382</v>
      </c>
      <c r="AB1829" s="71" t="s">
        <v>144</v>
      </c>
      <c r="AC1829" s="71"/>
      <c r="AD1829" s="71" t="s">
        <v>2037</v>
      </c>
      <c r="AE1829" s="69" t="s">
        <v>40</v>
      </c>
    </row>
    <row r="1830" spans="1:31" ht="45" hidden="1">
      <c r="A1830" t="str">
        <f t="shared" si="113"/>
        <v>IPUFUG112022</v>
      </c>
      <c r="B1830" t="str">
        <f t="shared" si="114"/>
        <v>IPUFUG112023</v>
      </c>
      <c r="C1830" t="str">
        <f t="shared" si="115"/>
        <v>IPUFUG112024</v>
      </c>
      <c r="D1830" t="str">
        <f t="shared" si="116"/>
        <v>IPUFUG112025</v>
      </c>
      <c r="E1830" t="str">
        <f t="shared" si="116"/>
        <v>IPUFUG112026</v>
      </c>
      <c r="F1830" t="str">
        <f t="shared" si="116"/>
        <v>IPUFUG112027</v>
      </c>
      <c r="G1830" t="s">
        <v>2037</v>
      </c>
      <c r="H1830" t="s">
        <v>1429</v>
      </c>
      <c r="I1830" s="38" t="str">
        <f>VLOOKUP(J1830,Planilha2!B:C,2,0)</f>
        <v>G11</v>
      </c>
      <c r="J1830" s="80" t="s">
        <v>71</v>
      </c>
      <c r="K1830" s="80" t="s">
        <v>145</v>
      </c>
      <c r="L1830" s="80" t="s">
        <v>67</v>
      </c>
      <c r="M1830" s="80" t="s">
        <v>164</v>
      </c>
      <c r="N1830" s="80" t="s">
        <v>631</v>
      </c>
      <c r="O1830" s="71" t="s">
        <v>1460</v>
      </c>
      <c r="P1830" s="69" t="s">
        <v>69</v>
      </c>
      <c r="Q1830" s="71">
        <v>4</v>
      </c>
      <c r="R1830" s="71">
        <v>4</v>
      </c>
      <c r="S1830" s="71">
        <v>4</v>
      </c>
      <c r="T1830" s="71">
        <v>4</v>
      </c>
      <c r="U1830" s="71">
        <v>4</v>
      </c>
      <c r="V1830" s="71">
        <v>4</v>
      </c>
      <c r="W1830" s="71">
        <v>4</v>
      </c>
      <c r="X1830" s="71" t="s">
        <v>142</v>
      </c>
      <c r="Y1830" s="71" t="s">
        <v>172</v>
      </c>
      <c r="Z1830" s="71"/>
      <c r="AA1830" s="83" t="s">
        <v>382</v>
      </c>
      <c r="AB1830" s="71" t="s">
        <v>144</v>
      </c>
      <c r="AC1830" s="71"/>
      <c r="AD1830" s="71" t="s">
        <v>2037</v>
      </c>
      <c r="AE1830" s="69" t="s">
        <v>40</v>
      </c>
    </row>
    <row r="1831" spans="1:31" ht="45" hidden="1">
      <c r="A1831" t="str">
        <f t="shared" si="113"/>
        <v>IPUFUG172022</v>
      </c>
      <c r="B1831" t="str">
        <f t="shared" si="114"/>
        <v>IPUFUG172023</v>
      </c>
      <c r="C1831" t="str">
        <f t="shared" si="115"/>
        <v>IPUFUG172024</v>
      </c>
      <c r="D1831" t="str">
        <f t="shared" si="116"/>
        <v>IPUFUG172025</v>
      </c>
      <c r="E1831" t="str">
        <f t="shared" si="116"/>
        <v>IPUFUG172026</v>
      </c>
      <c r="F1831" t="str">
        <f t="shared" si="116"/>
        <v>IPUFUG172027</v>
      </c>
      <c r="G1831" t="s">
        <v>2037</v>
      </c>
      <c r="H1831" t="s">
        <v>1429</v>
      </c>
      <c r="I1831" s="38" t="str">
        <f>VLOOKUP(J1831,Planilha2!B:C,2,0)</f>
        <v>G17</v>
      </c>
      <c r="J1831" s="80" t="s">
        <v>750</v>
      </c>
      <c r="K1831" s="80" t="s">
        <v>165</v>
      </c>
      <c r="L1831" s="80" t="s">
        <v>751</v>
      </c>
      <c r="M1831" s="80" t="s">
        <v>164</v>
      </c>
      <c r="N1831" s="80" t="s">
        <v>1452</v>
      </c>
      <c r="O1831" s="71" t="s">
        <v>1461</v>
      </c>
      <c r="P1831" s="69" t="s">
        <v>44</v>
      </c>
      <c r="Q1831" s="71">
        <v>7.58</v>
      </c>
      <c r="R1831" s="71">
        <v>8.58</v>
      </c>
      <c r="S1831" s="71">
        <v>9.58</v>
      </c>
      <c r="T1831" s="71">
        <v>10.58</v>
      </c>
      <c r="U1831" s="71">
        <v>11.58</v>
      </c>
      <c r="V1831" s="71">
        <v>12.58</v>
      </c>
      <c r="W1831" s="71">
        <v>13.58</v>
      </c>
      <c r="X1831" s="71" t="s">
        <v>142</v>
      </c>
      <c r="Y1831" s="71" t="s">
        <v>172</v>
      </c>
      <c r="Z1831" s="71"/>
      <c r="AA1831" s="83" t="s">
        <v>382</v>
      </c>
      <c r="AB1831" s="71" t="s">
        <v>144</v>
      </c>
      <c r="AC1831" s="71"/>
      <c r="AD1831" s="71" t="s">
        <v>2037</v>
      </c>
      <c r="AE1831" s="69" t="s">
        <v>40</v>
      </c>
    </row>
    <row r="1832" spans="1:31" ht="45">
      <c r="A1832" t="str">
        <f t="shared" si="113"/>
        <v>IPUFUEC012022</v>
      </c>
      <c r="B1832" t="str">
        <f t="shared" si="114"/>
        <v>IPUFUEC012023</v>
      </c>
      <c r="C1832" t="str">
        <f t="shared" si="115"/>
        <v>IPUFUEC012024</v>
      </c>
      <c r="D1832" t="str">
        <f t="shared" si="116"/>
        <v>IPUFUEC012025</v>
      </c>
      <c r="E1832" t="str">
        <f t="shared" si="116"/>
        <v>IPUFUEC012026</v>
      </c>
      <c r="F1832" t="str">
        <f t="shared" si="116"/>
        <v>IPUFUEC012027</v>
      </c>
      <c r="G1832" t="s">
        <v>2037</v>
      </c>
      <c r="H1832" t="s">
        <v>1429</v>
      </c>
      <c r="I1832" s="38" t="str">
        <f>VLOOKUP(J1832,Planilha2!B:C,2,0)</f>
        <v>EC01</v>
      </c>
      <c r="J1832" s="80" t="s">
        <v>378</v>
      </c>
      <c r="K1832" s="80" t="s">
        <v>145</v>
      </c>
      <c r="L1832" s="80" t="s">
        <v>379</v>
      </c>
      <c r="M1832" s="80" t="s">
        <v>381</v>
      </c>
      <c r="N1832" s="80" t="s">
        <v>385</v>
      </c>
      <c r="O1832" s="71" t="s">
        <v>1572</v>
      </c>
      <c r="P1832" s="69" t="s">
        <v>44</v>
      </c>
      <c r="Q1832" s="71">
        <v>78.239999999999995</v>
      </c>
      <c r="R1832" s="71">
        <v>79.239999999999995</v>
      </c>
      <c r="S1832" s="71">
        <v>80.239999999999995</v>
      </c>
      <c r="T1832" s="71">
        <v>81.239999999999995</v>
      </c>
      <c r="U1832" s="71">
        <v>82.24</v>
      </c>
      <c r="V1832" s="71">
        <v>83.24</v>
      </c>
      <c r="W1832" s="71">
        <v>84.24</v>
      </c>
      <c r="X1832" s="71" t="s">
        <v>142</v>
      </c>
      <c r="Y1832" s="71" t="s">
        <v>172</v>
      </c>
      <c r="Z1832" s="71"/>
      <c r="AA1832" s="83" t="s">
        <v>382</v>
      </c>
      <c r="AB1832" s="71" t="s">
        <v>144</v>
      </c>
      <c r="AC1832" s="71"/>
      <c r="AD1832" s="71" t="s">
        <v>2037</v>
      </c>
      <c r="AE1832" s="69" t="s">
        <v>40</v>
      </c>
    </row>
    <row r="1833" spans="1:31" ht="45" hidden="1">
      <c r="A1833" t="str">
        <f t="shared" si="113"/>
        <v>IPUFUExcluído2022</v>
      </c>
      <c r="B1833" t="str">
        <f t="shared" si="114"/>
        <v>IPUFUExcluído2023</v>
      </c>
      <c r="C1833" t="str">
        <f t="shared" si="115"/>
        <v>IPUFUExcluído2024</v>
      </c>
      <c r="D1833" t="str">
        <f t="shared" si="116"/>
        <v>IPUFUExcluído2025</v>
      </c>
      <c r="E1833" t="str">
        <f t="shared" si="116"/>
        <v>IPUFUExcluído2026</v>
      </c>
      <c r="F1833" t="str">
        <f t="shared" si="116"/>
        <v>IPUFUExcluído2027</v>
      </c>
      <c r="G1833" t="s">
        <v>2037</v>
      </c>
      <c r="H1833" t="s">
        <v>1429</v>
      </c>
      <c r="I1833" s="38" t="str">
        <f>VLOOKUP(J1833,Planilha2!B:C,2,0)</f>
        <v>Excluído</v>
      </c>
      <c r="J1833" s="80" t="s">
        <v>1464</v>
      </c>
      <c r="K1833" s="80" t="s">
        <v>165</v>
      </c>
      <c r="L1833" s="80" t="s">
        <v>1465</v>
      </c>
      <c r="M1833" s="80" t="s">
        <v>164</v>
      </c>
      <c r="N1833" s="80" t="s">
        <v>1452</v>
      </c>
      <c r="O1833" s="71"/>
      <c r="P1833" s="69" t="s">
        <v>44</v>
      </c>
      <c r="Q1833" s="71"/>
      <c r="R1833" s="71"/>
      <c r="S1833" s="71"/>
      <c r="T1833" s="71"/>
      <c r="U1833" s="71"/>
      <c r="V1833" s="71"/>
      <c r="W1833" s="71"/>
      <c r="X1833" s="71"/>
      <c r="Y1833" s="71"/>
      <c r="Z1833" s="71"/>
      <c r="AA1833" s="83" t="s">
        <v>382</v>
      </c>
      <c r="AB1833" s="71"/>
      <c r="AC1833" s="71"/>
      <c r="AD1833" s="71"/>
      <c r="AE1833" s="69" t="s">
        <v>40</v>
      </c>
    </row>
    <row r="1834" spans="1:31" ht="60" hidden="1">
      <c r="A1834" t="str">
        <f t="shared" si="113"/>
        <v>IPUFUG192022</v>
      </c>
      <c r="B1834" t="str">
        <f t="shared" si="114"/>
        <v>IPUFUG192023</v>
      </c>
      <c r="C1834" t="str">
        <f t="shared" si="115"/>
        <v>IPUFUG192024</v>
      </c>
      <c r="D1834" t="str">
        <f t="shared" si="116"/>
        <v>IPUFUG192025</v>
      </c>
      <c r="E1834" t="str">
        <f t="shared" si="116"/>
        <v>IPUFUG192026</v>
      </c>
      <c r="F1834" t="str">
        <f t="shared" si="116"/>
        <v>IPUFUG192027</v>
      </c>
      <c r="G1834" t="s">
        <v>2037</v>
      </c>
      <c r="H1834" t="s">
        <v>1429</v>
      </c>
      <c r="I1834" s="38" t="str">
        <f>VLOOKUP(J1834,Planilha2!B:C,2,0)</f>
        <v>G19</v>
      </c>
      <c r="J1834" s="80" t="s">
        <v>759</v>
      </c>
      <c r="K1834" s="80" t="s">
        <v>165</v>
      </c>
      <c r="L1834" s="80" t="s">
        <v>760</v>
      </c>
      <c r="M1834" s="80" t="s">
        <v>164</v>
      </c>
      <c r="N1834" s="80" t="s">
        <v>1452</v>
      </c>
      <c r="O1834" s="71"/>
      <c r="P1834" s="69" t="s">
        <v>44</v>
      </c>
      <c r="Q1834" s="71"/>
      <c r="R1834" s="71"/>
      <c r="S1834" s="71"/>
      <c r="T1834" s="71"/>
      <c r="U1834" s="71"/>
      <c r="V1834" s="71"/>
      <c r="W1834" s="71"/>
      <c r="X1834" s="71"/>
      <c r="Y1834" s="71"/>
      <c r="Z1834" s="71"/>
      <c r="AA1834" s="83" t="s">
        <v>382</v>
      </c>
      <c r="AB1834" s="71"/>
      <c r="AC1834" s="71"/>
      <c r="AD1834" s="71"/>
      <c r="AE1834" s="69" t="s">
        <v>40</v>
      </c>
    </row>
    <row r="1835" spans="1:31" ht="45" hidden="1">
      <c r="A1835" t="str">
        <f t="shared" si="113"/>
        <v>IPUFUG182022</v>
      </c>
      <c r="B1835" t="str">
        <f t="shared" si="114"/>
        <v>IPUFUG182023</v>
      </c>
      <c r="C1835" t="str">
        <f t="shared" si="115"/>
        <v>IPUFUG182024</v>
      </c>
      <c r="D1835" t="str">
        <f t="shared" si="116"/>
        <v>IPUFUG182025</v>
      </c>
      <c r="E1835" t="str">
        <f t="shared" si="116"/>
        <v>IPUFUG182026</v>
      </c>
      <c r="F1835" t="str">
        <f t="shared" si="116"/>
        <v>IPUFUG182027</v>
      </c>
      <c r="G1835" t="s">
        <v>2037</v>
      </c>
      <c r="H1835" t="s">
        <v>1429</v>
      </c>
      <c r="I1835" s="38" t="str">
        <f>VLOOKUP(J1835,Planilha2!B:C,2,0)</f>
        <v>G18</v>
      </c>
      <c r="J1835" s="80" t="s">
        <v>755</v>
      </c>
      <c r="K1835" s="69" t="s">
        <v>165</v>
      </c>
      <c r="L1835" s="80" t="s">
        <v>1469</v>
      </c>
      <c r="M1835" s="80" t="s">
        <v>164</v>
      </c>
      <c r="N1835" s="80" t="s">
        <v>1452</v>
      </c>
      <c r="O1835" s="71"/>
      <c r="P1835" s="69" t="s">
        <v>994</v>
      </c>
      <c r="Q1835" s="71"/>
      <c r="R1835" s="71"/>
      <c r="S1835" s="71"/>
      <c r="T1835" s="71"/>
      <c r="U1835" s="71"/>
      <c r="V1835" s="71"/>
      <c r="W1835" s="71"/>
      <c r="X1835" s="71"/>
      <c r="Y1835" s="71"/>
      <c r="Z1835" s="71"/>
      <c r="AA1835" s="83" t="s">
        <v>382</v>
      </c>
      <c r="AB1835" s="71"/>
      <c r="AC1835" s="71"/>
      <c r="AD1835" s="71"/>
      <c r="AE1835" s="69" t="s">
        <v>40</v>
      </c>
    </row>
    <row r="1836" spans="1:31" ht="45" hidden="1">
      <c r="A1836" t="str">
        <f t="shared" si="113"/>
        <v>IPUFUG202022</v>
      </c>
      <c r="B1836" t="str">
        <f t="shared" si="114"/>
        <v>IPUFUG202023</v>
      </c>
      <c r="C1836" t="str">
        <f t="shared" si="115"/>
        <v>IPUFUG202024</v>
      </c>
      <c r="D1836" t="str">
        <f t="shared" si="116"/>
        <v>IPUFUG202025</v>
      </c>
      <c r="E1836" t="str">
        <f t="shared" si="116"/>
        <v>IPUFUG202026</v>
      </c>
      <c r="F1836" t="str">
        <f t="shared" si="116"/>
        <v>IPUFUG202027</v>
      </c>
      <c r="G1836" t="s">
        <v>2037</v>
      </c>
      <c r="H1836" t="s">
        <v>1429</v>
      </c>
      <c r="I1836" s="38" t="str">
        <f>VLOOKUP(J1836,Planilha2!B:C,2,0)</f>
        <v>G20</v>
      </c>
      <c r="J1836" s="80" t="s">
        <v>762</v>
      </c>
      <c r="K1836" s="69" t="s">
        <v>165</v>
      </c>
      <c r="L1836" s="80" t="s">
        <v>1473</v>
      </c>
      <c r="M1836" s="80" t="s">
        <v>164</v>
      </c>
      <c r="N1836" s="80" t="s">
        <v>1452</v>
      </c>
      <c r="O1836" s="71"/>
      <c r="P1836" s="69" t="s">
        <v>994</v>
      </c>
      <c r="Q1836" s="71"/>
      <c r="R1836" s="71"/>
      <c r="S1836" s="71"/>
      <c r="T1836" s="71"/>
      <c r="U1836" s="71"/>
      <c r="V1836" s="71"/>
      <c r="W1836" s="71"/>
      <c r="X1836" s="71"/>
      <c r="Y1836" s="71"/>
      <c r="Z1836" s="71"/>
      <c r="AA1836" s="83" t="s">
        <v>382</v>
      </c>
      <c r="AB1836" s="71"/>
      <c r="AC1836" s="71"/>
      <c r="AD1836" s="71"/>
      <c r="AE1836" s="69" t="s">
        <v>40</v>
      </c>
    </row>
    <row r="1837" spans="1:31" ht="45" hidden="1">
      <c r="A1837" t="str">
        <f t="shared" si="113"/>
        <v>IPUFUPP022022</v>
      </c>
      <c r="B1837" t="str">
        <f t="shared" si="114"/>
        <v>IPUFUPP022023</v>
      </c>
      <c r="C1837" t="str">
        <f t="shared" si="115"/>
        <v>IPUFUPP022024</v>
      </c>
      <c r="D1837" t="str">
        <f t="shared" si="116"/>
        <v>IPUFUPP022025</v>
      </c>
      <c r="E1837" t="str">
        <f t="shared" si="116"/>
        <v>IPUFUPP022026</v>
      </c>
      <c r="F1837" t="str">
        <f t="shared" si="116"/>
        <v>IPUFUPP022027</v>
      </c>
      <c r="G1837" t="s">
        <v>2037</v>
      </c>
      <c r="H1837" t="s">
        <v>1476</v>
      </c>
      <c r="I1837" s="38" t="str">
        <f>VLOOKUP(J1837,Planilha2!B:C,2,0)</f>
        <v>PP02</v>
      </c>
      <c r="J1837" s="80" t="s">
        <v>1615</v>
      </c>
      <c r="K1837" s="80" t="s">
        <v>145</v>
      </c>
      <c r="L1837" s="80" t="s">
        <v>1038</v>
      </c>
      <c r="M1837" s="80" t="s">
        <v>1040</v>
      </c>
      <c r="N1837" s="80" t="s">
        <v>1478</v>
      </c>
      <c r="O1837" s="86" t="s">
        <v>1479</v>
      </c>
      <c r="P1837" s="69" t="s">
        <v>69</v>
      </c>
      <c r="Q1837" s="75">
        <v>4</v>
      </c>
      <c r="R1837" s="75">
        <v>5</v>
      </c>
      <c r="S1837" s="75">
        <v>5</v>
      </c>
      <c r="T1837" s="75">
        <v>5</v>
      </c>
      <c r="U1837" s="75">
        <v>5</v>
      </c>
      <c r="V1837" s="75">
        <v>5</v>
      </c>
      <c r="W1837" s="75">
        <v>5</v>
      </c>
      <c r="X1837" s="71" t="s">
        <v>142</v>
      </c>
      <c r="Y1837" s="71" t="s">
        <v>195</v>
      </c>
      <c r="Z1837" s="71"/>
      <c r="AA1837" s="83" t="s">
        <v>382</v>
      </c>
      <c r="AB1837" s="71" t="s">
        <v>144</v>
      </c>
      <c r="AC1837" s="71"/>
      <c r="AD1837" s="71" t="s">
        <v>2038</v>
      </c>
      <c r="AE1837" s="69" t="s">
        <v>1030</v>
      </c>
    </row>
    <row r="1838" spans="1:31" ht="45" hidden="1">
      <c r="A1838" t="str">
        <f t="shared" si="113"/>
        <v>IPUFUPP032022</v>
      </c>
      <c r="B1838" t="str">
        <f t="shared" si="114"/>
        <v>IPUFUPP032023</v>
      </c>
      <c r="C1838" t="str">
        <f t="shared" si="115"/>
        <v>IPUFUPP032024</v>
      </c>
      <c r="D1838" t="str">
        <f t="shared" si="116"/>
        <v>IPUFUPP032025</v>
      </c>
      <c r="E1838" t="str">
        <f t="shared" si="116"/>
        <v>IPUFUPP032026</v>
      </c>
      <c r="F1838" t="str">
        <f t="shared" si="116"/>
        <v>IPUFUPP032027</v>
      </c>
      <c r="G1838" t="s">
        <v>2037</v>
      </c>
      <c r="H1838" t="s">
        <v>1476</v>
      </c>
      <c r="I1838" s="38" t="str">
        <f>VLOOKUP(J1838,Planilha2!B:C,2,0)</f>
        <v>PP03</v>
      </c>
      <c r="J1838" s="80" t="s">
        <v>1618</v>
      </c>
      <c r="K1838" s="80" t="s">
        <v>145</v>
      </c>
      <c r="L1838" s="80" t="s">
        <v>1619</v>
      </c>
      <c r="M1838" s="80" t="s">
        <v>139</v>
      </c>
      <c r="N1838" s="80" t="s">
        <v>1478</v>
      </c>
      <c r="O1838" s="86" t="s">
        <v>1620</v>
      </c>
      <c r="P1838" s="69" t="s">
        <v>309</v>
      </c>
      <c r="Q1838" s="75">
        <v>88</v>
      </c>
      <c r="R1838" s="75">
        <v>90</v>
      </c>
      <c r="S1838" s="75">
        <v>90</v>
      </c>
      <c r="T1838" s="75">
        <v>90</v>
      </c>
      <c r="U1838" s="75">
        <v>90</v>
      </c>
      <c r="V1838" s="75">
        <v>100</v>
      </c>
      <c r="W1838" s="75">
        <v>100</v>
      </c>
      <c r="X1838" s="71" t="s">
        <v>142</v>
      </c>
      <c r="Y1838" s="71" t="s">
        <v>1471</v>
      </c>
      <c r="Z1838" s="71"/>
      <c r="AA1838" s="83" t="s">
        <v>382</v>
      </c>
      <c r="AB1838" s="71" t="s">
        <v>144</v>
      </c>
      <c r="AC1838" s="71"/>
      <c r="AD1838" s="71" t="s">
        <v>2038</v>
      </c>
      <c r="AE1838" s="69" t="s">
        <v>1030</v>
      </c>
    </row>
    <row r="1839" spans="1:31" ht="45" hidden="1">
      <c r="A1839" t="str">
        <f t="shared" si="113"/>
        <v>IPUFUPP012022</v>
      </c>
      <c r="B1839" t="str">
        <f t="shared" si="114"/>
        <v>IPUFUPP012023</v>
      </c>
      <c r="C1839" t="str">
        <f t="shared" si="115"/>
        <v>IPUFUPP012024</v>
      </c>
      <c r="D1839" t="str">
        <f t="shared" si="116"/>
        <v>IPUFUPP012025</v>
      </c>
      <c r="E1839" t="str">
        <f t="shared" si="116"/>
        <v>IPUFUPP012026</v>
      </c>
      <c r="F1839" t="str">
        <f t="shared" si="116"/>
        <v>IPUFUPP012027</v>
      </c>
      <c r="G1839" t="s">
        <v>2037</v>
      </c>
      <c r="H1839" t="s">
        <v>1476</v>
      </c>
      <c r="I1839" s="38" t="str">
        <f>VLOOKUP(J1839,Planilha2!B:C,2,0)</f>
        <v>PP01</v>
      </c>
      <c r="J1839" s="80" t="s">
        <v>1622</v>
      </c>
      <c r="K1839" s="80" t="s">
        <v>145</v>
      </c>
      <c r="L1839" s="80" t="s">
        <v>1623</v>
      </c>
      <c r="M1839" s="80" t="s">
        <v>139</v>
      </c>
      <c r="N1839" s="80" t="s">
        <v>1036</v>
      </c>
      <c r="O1839" s="86" t="s">
        <v>1488</v>
      </c>
      <c r="P1839" s="69" t="s">
        <v>994</v>
      </c>
      <c r="Q1839" s="75">
        <v>1</v>
      </c>
      <c r="R1839" s="75">
        <v>1</v>
      </c>
      <c r="S1839" s="75">
        <v>2</v>
      </c>
      <c r="T1839" s="75">
        <v>2</v>
      </c>
      <c r="U1839" s="75">
        <v>2</v>
      </c>
      <c r="V1839" s="75">
        <v>2</v>
      </c>
      <c r="W1839" s="75">
        <v>2</v>
      </c>
      <c r="X1839" s="71" t="s">
        <v>171</v>
      </c>
      <c r="Y1839" s="71" t="s">
        <v>1471</v>
      </c>
      <c r="Z1839" s="71"/>
      <c r="AA1839" s="83" t="s">
        <v>382</v>
      </c>
      <c r="AB1839" s="71" t="s">
        <v>144</v>
      </c>
      <c r="AC1839" s="71"/>
      <c r="AD1839" s="71" t="s">
        <v>2039</v>
      </c>
      <c r="AE1839" s="69" t="s">
        <v>1030</v>
      </c>
    </row>
    <row r="1840" spans="1:31" ht="45" hidden="1">
      <c r="A1840" t="str">
        <f t="shared" si="113"/>
        <v>IPUFUExcluído2022</v>
      </c>
      <c r="B1840" t="str">
        <f t="shared" si="114"/>
        <v>IPUFUExcluído2023</v>
      </c>
      <c r="C1840" t="str">
        <f t="shared" si="115"/>
        <v>IPUFUExcluído2024</v>
      </c>
      <c r="D1840" t="str">
        <f t="shared" si="116"/>
        <v>IPUFUExcluído2025</v>
      </c>
      <c r="E1840" t="str">
        <f t="shared" si="116"/>
        <v>IPUFUExcluído2026</v>
      </c>
      <c r="F1840" t="str">
        <f t="shared" si="116"/>
        <v>IPUFUExcluído2027</v>
      </c>
      <c r="G1840" t="s">
        <v>2037</v>
      </c>
      <c r="H1840" t="s">
        <v>1476</v>
      </c>
      <c r="I1840" s="38" t="str">
        <f>VLOOKUP(J1840,Planilha2!B:C,2,0)</f>
        <v>Excluído</v>
      </c>
      <c r="J1840" s="80" t="s">
        <v>1489</v>
      </c>
      <c r="K1840" s="80" t="s">
        <v>165</v>
      </c>
      <c r="L1840" s="80" t="s">
        <v>1490</v>
      </c>
      <c r="M1840" s="80" t="s">
        <v>139</v>
      </c>
      <c r="N1840" s="80" t="s">
        <v>1036</v>
      </c>
      <c r="O1840" s="86"/>
      <c r="P1840" s="69" t="s">
        <v>1070</v>
      </c>
      <c r="Q1840" s="75"/>
      <c r="R1840" s="75"/>
      <c r="S1840" s="75"/>
      <c r="T1840" s="75"/>
      <c r="U1840" s="75"/>
      <c r="V1840" s="75"/>
      <c r="W1840" s="75"/>
      <c r="X1840" s="71"/>
      <c r="Y1840" s="71"/>
      <c r="Z1840" s="71"/>
      <c r="AA1840" s="83" t="s">
        <v>382</v>
      </c>
      <c r="AB1840" s="71"/>
      <c r="AC1840" s="71"/>
      <c r="AD1840" s="71"/>
      <c r="AE1840" s="69" t="s">
        <v>1030</v>
      </c>
    </row>
    <row r="1841" spans="1:31" ht="45" hidden="1">
      <c r="A1841" t="str">
        <f t="shared" si="113"/>
        <v>IPUFUExcluído2022</v>
      </c>
      <c r="B1841" t="str">
        <f t="shared" si="114"/>
        <v>IPUFUExcluído2023</v>
      </c>
      <c r="C1841" t="str">
        <f t="shared" si="115"/>
        <v>IPUFUExcluído2024</v>
      </c>
      <c r="D1841" t="str">
        <f t="shared" si="116"/>
        <v>IPUFUExcluído2025</v>
      </c>
      <c r="E1841" t="str">
        <f t="shared" si="116"/>
        <v>IPUFUExcluído2026</v>
      </c>
      <c r="F1841" t="str">
        <f t="shared" si="116"/>
        <v>IPUFUExcluído2027</v>
      </c>
      <c r="G1841" t="s">
        <v>2037</v>
      </c>
      <c r="H1841" t="s">
        <v>1476</v>
      </c>
      <c r="I1841" s="38" t="str">
        <f>VLOOKUP(J1841,Planilha2!B:C,2,0)</f>
        <v>Excluído</v>
      </c>
      <c r="J1841" s="80" t="s">
        <v>1493</v>
      </c>
      <c r="K1841" s="80" t="s">
        <v>165</v>
      </c>
      <c r="L1841" s="80" t="s">
        <v>1494</v>
      </c>
      <c r="M1841" s="80" t="s">
        <v>139</v>
      </c>
      <c r="N1841" s="80" t="s">
        <v>1036</v>
      </c>
      <c r="O1841" s="86"/>
      <c r="P1841" s="69" t="s">
        <v>1070</v>
      </c>
      <c r="Q1841" s="75"/>
      <c r="R1841" s="75"/>
      <c r="S1841" s="75"/>
      <c r="T1841" s="75"/>
      <c r="U1841" s="75"/>
      <c r="V1841" s="75"/>
      <c r="W1841" s="75"/>
      <c r="X1841" s="71"/>
      <c r="Y1841" s="71"/>
      <c r="Z1841" s="71"/>
      <c r="AA1841" s="83" t="s">
        <v>382</v>
      </c>
      <c r="AB1841" s="71"/>
      <c r="AC1841" s="71"/>
      <c r="AD1841" s="71"/>
      <c r="AE1841" s="69" t="s">
        <v>1030</v>
      </c>
    </row>
    <row r="1842" spans="1:31" ht="45" hidden="1">
      <c r="A1842" t="str">
        <f t="shared" si="113"/>
        <v>IPUFUPP042022</v>
      </c>
      <c r="B1842" t="str">
        <f t="shared" si="114"/>
        <v>IPUFUPP042023</v>
      </c>
      <c r="C1842" t="str">
        <f t="shared" si="115"/>
        <v>IPUFUPP042024</v>
      </c>
      <c r="D1842" t="str">
        <f t="shared" si="116"/>
        <v>IPUFUPP042025</v>
      </c>
      <c r="E1842" t="str">
        <f t="shared" si="116"/>
        <v>IPUFUPP042026</v>
      </c>
      <c r="F1842" t="str">
        <f t="shared" si="116"/>
        <v>IPUFUPP042027</v>
      </c>
      <c r="G1842" t="s">
        <v>2037</v>
      </c>
      <c r="H1842" t="s">
        <v>1476</v>
      </c>
      <c r="I1842" s="38" t="str">
        <f>VLOOKUP(J1842,Planilha2!B:C,2,0)</f>
        <v>PP04</v>
      </c>
      <c r="J1842" s="80" t="s">
        <v>1495</v>
      </c>
      <c r="K1842" s="80" t="s">
        <v>165</v>
      </c>
      <c r="L1842" s="80" t="s">
        <v>1496</v>
      </c>
      <c r="M1842" s="80" t="s">
        <v>139</v>
      </c>
      <c r="N1842" s="80" t="s">
        <v>1036</v>
      </c>
      <c r="O1842" s="86"/>
      <c r="P1842" s="69" t="s">
        <v>44</v>
      </c>
      <c r="Q1842" s="75"/>
      <c r="R1842" s="75"/>
      <c r="S1842" s="75"/>
      <c r="T1842" s="75"/>
      <c r="U1842" s="75"/>
      <c r="V1842" s="75"/>
      <c r="W1842" s="75"/>
      <c r="X1842" s="71"/>
      <c r="Y1842" s="71"/>
      <c r="Z1842" s="71"/>
      <c r="AA1842" s="83" t="s">
        <v>382</v>
      </c>
      <c r="AB1842" s="71"/>
      <c r="AC1842" s="71"/>
      <c r="AD1842" s="71"/>
      <c r="AE1842" s="69" t="s">
        <v>1030</v>
      </c>
    </row>
    <row r="1843" spans="1:31" ht="45" hidden="1">
      <c r="A1843" t="str">
        <f t="shared" si="113"/>
        <v>IPUFU?2022</v>
      </c>
      <c r="B1843" t="str">
        <f t="shared" si="114"/>
        <v>IPUFU?2023</v>
      </c>
      <c r="C1843" t="str">
        <f t="shared" si="115"/>
        <v>IPUFU?2024</v>
      </c>
      <c r="D1843" t="str">
        <f t="shared" si="116"/>
        <v>IPUFU?2025</v>
      </c>
      <c r="E1843" t="str">
        <f t="shared" si="116"/>
        <v>IPUFU?2026</v>
      </c>
      <c r="F1843" t="str">
        <f t="shared" si="116"/>
        <v>IPUFU?2027</v>
      </c>
      <c r="G1843" t="s">
        <v>2037</v>
      </c>
      <c r="H1843" t="s">
        <v>1476</v>
      </c>
      <c r="I1843" s="38" t="str">
        <f>VLOOKUP(J1843,Planilha2!B:C,2,0)</f>
        <v>?</v>
      </c>
      <c r="J1843" s="80" t="s">
        <v>1497</v>
      </c>
      <c r="K1843" s="80" t="s">
        <v>165</v>
      </c>
      <c r="L1843" s="80" t="s">
        <v>1498</v>
      </c>
      <c r="M1843" s="80" t="s">
        <v>139</v>
      </c>
      <c r="N1843" s="80" t="s">
        <v>1036</v>
      </c>
      <c r="O1843" s="86"/>
      <c r="P1843" s="69"/>
      <c r="Q1843" s="75"/>
      <c r="R1843" s="75"/>
      <c r="S1843" s="75"/>
      <c r="T1843" s="75"/>
      <c r="U1843" s="75"/>
      <c r="V1843" s="75"/>
      <c r="W1843" s="75"/>
      <c r="X1843" s="71"/>
      <c r="Y1843" s="71"/>
      <c r="Z1843" s="71"/>
      <c r="AA1843" s="83"/>
      <c r="AB1843" s="71"/>
      <c r="AC1843" s="71"/>
      <c r="AD1843" s="71"/>
      <c r="AE1843" s="69" t="s">
        <v>1030</v>
      </c>
    </row>
    <row r="1844" spans="1:31" ht="45" hidden="1">
      <c r="A1844" t="str">
        <f t="shared" si="113"/>
        <v>IPUFUPP052022</v>
      </c>
      <c r="B1844" t="str">
        <f t="shared" si="114"/>
        <v>IPUFUPP052023</v>
      </c>
      <c r="C1844" t="str">
        <f t="shared" si="115"/>
        <v>IPUFUPP052024</v>
      </c>
      <c r="D1844" t="str">
        <f t="shared" si="116"/>
        <v>IPUFUPP052025</v>
      </c>
      <c r="E1844" t="str">
        <f t="shared" si="116"/>
        <v>IPUFUPP052026</v>
      </c>
      <c r="F1844" t="str">
        <f t="shared" si="116"/>
        <v>IPUFUPP052027</v>
      </c>
      <c r="G1844" t="s">
        <v>2037</v>
      </c>
      <c r="H1844" t="s">
        <v>1476</v>
      </c>
      <c r="I1844" s="38" t="str">
        <f>VLOOKUP(J1844,Planilha2!B:C,2,0)</f>
        <v>PP05</v>
      </c>
      <c r="J1844" s="80" t="s">
        <v>1047</v>
      </c>
      <c r="K1844" s="80" t="s">
        <v>165</v>
      </c>
      <c r="L1844" s="80" t="s">
        <v>1048</v>
      </c>
      <c r="M1844" s="80" t="s">
        <v>139</v>
      </c>
      <c r="N1844" s="80" t="s">
        <v>1036</v>
      </c>
      <c r="O1844" s="86"/>
      <c r="P1844" s="69"/>
      <c r="Q1844" s="75"/>
      <c r="R1844" s="75"/>
      <c r="S1844" s="75"/>
      <c r="T1844" s="75"/>
      <c r="U1844" s="75"/>
      <c r="V1844" s="75"/>
      <c r="W1844" s="75"/>
      <c r="X1844" s="71"/>
      <c r="Y1844" s="71"/>
      <c r="Z1844" s="71"/>
      <c r="AA1844" s="83"/>
      <c r="AB1844" s="71"/>
      <c r="AC1844" s="71"/>
      <c r="AD1844" s="71"/>
      <c r="AE1844" s="69" t="s">
        <v>1030</v>
      </c>
    </row>
    <row r="1845" spans="1:31" ht="45" hidden="1">
      <c r="A1845" t="str">
        <f t="shared" si="113"/>
        <v>IPUFUPP062022</v>
      </c>
      <c r="B1845" t="str">
        <f t="shared" si="114"/>
        <v>IPUFUPP062023</v>
      </c>
      <c r="C1845" t="str">
        <f t="shared" si="115"/>
        <v>IPUFUPP062024</v>
      </c>
      <c r="D1845" t="str">
        <f t="shared" si="116"/>
        <v>IPUFUPP062025</v>
      </c>
      <c r="E1845" t="str">
        <f t="shared" si="116"/>
        <v>IPUFUPP062026</v>
      </c>
      <c r="F1845" t="str">
        <f t="shared" si="116"/>
        <v>IPUFUPP062027</v>
      </c>
      <c r="G1845" t="s">
        <v>2037</v>
      </c>
      <c r="H1845" t="s">
        <v>1476</v>
      </c>
      <c r="I1845" s="38" t="str">
        <f>VLOOKUP(J1845,Planilha2!B:C,2,0)</f>
        <v>PP06</v>
      </c>
      <c r="J1845" s="80" t="s">
        <v>1050</v>
      </c>
      <c r="K1845" s="80" t="s">
        <v>165</v>
      </c>
      <c r="L1845" s="80" t="s">
        <v>1499</v>
      </c>
      <c r="M1845" s="80" t="s">
        <v>139</v>
      </c>
      <c r="N1845" s="80" t="s">
        <v>1036</v>
      </c>
      <c r="O1845" s="86" t="s">
        <v>1799</v>
      </c>
      <c r="P1845" s="69"/>
      <c r="Q1845" s="75"/>
      <c r="R1845" s="75"/>
      <c r="S1845" s="75"/>
      <c r="T1845" s="75"/>
      <c r="U1845" s="75"/>
      <c r="V1845" s="75"/>
      <c r="W1845" s="75"/>
      <c r="X1845" s="71"/>
      <c r="Y1845" s="71"/>
      <c r="Z1845" s="71"/>
      <c r="AA1845" s="83"/>
      <c r="AB1845" s="71"/>
      <c r="AC1845" s="71"/>
      <c r="AD1845" s="71"/>
      <c r="AE1845" s="69" t="s">
        <v>1030</v>
      </c>
    </row>
    <row r="1846" spans="1:31" ht="45" hidden="1">
      <c r="A1846" t="str">
        <f t="shared" si="113"/>
        <v>IPUFUPP072022</v>
      </c>
      <c r="B1846" t="str">
        <f t="shared" si="114"/>
        <v>IPUFUPP072023</v>
      </c>
      <c r="C1846" t="str">
        <f t="shared" si="115"/>
        <v>IPUFUPP072024</v>
      </c>
      <c r="D1846" t="str">
        <f t="shared" si="116"/>
        <v>IPUFUPP072025</v>
      </c>
      <c r="E1846" t="str">
        <f t="shared" si="116"/>
        <v>IPUFUPP072026</v>
      </c>
      <c r="F1846" t="str">
        <f t="shared" si="116"/>
        <v>IPUFUPP072027</v>
      </c>
      <c r="G1846" t="s">
        <v>2037</v>
      </c>
      <c r="H1846" t="s">
        <v>1476</v>
      </c>
      <c r="I1846" s="38" t="str">
        <f>VLOOKUP(J1846,Planilha2!B:C,2,0)</f>
        <v>PP07</v>
      </c>
      <c r="J1846" s="80" t="s">
        <v>1054</v>
      </c>
      <c r="K1846" s="80" t="s">
        <v>165</v>
      </c>
      <c r="L1846" s="80" t="s">
        <v>1055</v>
      </c>
      <c r="M1846" s="80" t="s">
        <v>139</v>
      </c>
      <c r="N1846" s="80" t="s">
        <v>1036</v>
      </c>
      <c r="O1846" s="86" t="s">
        <v>1800</v>
      </c>
      <c r="P1846" s="69"/>
      <c r="Q1846" s="75"/>
      <c r="R1846" s="75"/>
      <c r="S1846" s="75"/>
      <c r="T1846" s="75"/>
      <c r="U1846" s="75"/>
      <c r="V1846" s="75"/>
      <c r="W1846" s="75"/>
      <c r="X1846" s="71"/>
      <c r="Y1846" s="71"/>
      <c r="Z1846" s="71"/>
      <c r="AA1846" s="83"/>
      <c r="AB1846" s="71"/>
      <c r="AC1846" s="71"/>
      <c r="AD1846" s="71"/>
      <c r="AE1846" s="69" t="s">
        <v>1030</v>
      </c>
    </row>
    <row r="1847" spans="1:31" ht="108.75" hidden="1">
      <c r="A1847" t="str">
        <f t="shared" si="113"/>
        <v>IPUFUPP082022</v>
      </c>
      <c r="B1847" t="str">
        <f t="shared" si="114"/>
        <v>IPUFUPP082023</v>
      </c>
      <c r="C1847" t="str">
        <f t="shared" si="115"/>
        <v>IPUFUPP082024</v>
      </c>
      <c r="D1847" t="str">
        <f t="shared" si="116"/>
        <v>IPUFUPP082025</v>
      </c>
      <c r="E1847" t="str">
        <f t="shared" si="116"/>
        <v>IPUFUPP082026</v>
      </c>
      <c r="F1847" t="str">
        <f t="shared" si="116"/>
        <v>IPUFUPP082027</v>
      </c>
      <c r="G1847" t="s">
        <v>2037</v>
      </c>
      <c r="H1847" t="s">
        <v>1476</v>
      </c>
      <c r="I1847" s="38" t="s">
        <v>112</v>
      </c>
      <c r="J1847" s="80" t="s">
        <v>1632</v>
      </c>
      <c r="K1847" s="80" t="s">
        <v>165</v>
      </c>
      <c r="L1847" s="80" t="s">
        <v>1058</v>
      </c>
      <c r="M1847" s="80" t="s">
        <v>381</v>
      </c>
      <c r="N1847" s="80" t="s">
        <v>1501</v>
      </c>
      <c r="O1847" s="86" t="s">
        <v>1877</v>
      </c>
      <c r="P1847" s="69" t="s">
        <v>44</v>
      </c>
      <c r="Q1847" s="75">
        <v>100</v>
      </c>
      <c r="R1847" s="75">
        <v>100</v>
      </c>
      <c r="S1847" s="75">
        <v>100</v>
      </c>
      <c r="T1847" s="75">
        <v>100</v>
      </c>
      <c r="U1847" s="75">
        <v>100</v>
      </c>
      <c r="V1847" s="75">
        <v>100</v>
      </c>
      <c r="W1847" s="75">
        <v>100</v>
      </c>
      <c r="X1847" s="71" t="s">
        <v>171</v>
      </c>
      <c r="Y1847" s="71" t="s">
        <v>172</v>
      </c>
      <c r="Z1847" s="71"/>
      <c r="AA1847" s="83" t="s">
        <v>382</v>
      </c>
      <c r="AB1847" s="71" t="s">
        <v>144</v>
      </c>
      <c r="AC1847" s="71"/>
      <c r="AD1847" s="71" t="s">
        <v>2038</v>
      </c>
      <c r="AE1847" s="69" t="s">
        <v>1030</v>
      </c>
    </row>
    <row r="1848" spans="1:31" ht="81" hidden="1">
      <c r="A1848" t="str">
        <f t="shared" si="113"/>
        <v>IPUFUPP092022</v>
      </c>
      <c r="B1848" t="str">
        <f t="shared" si="114"/>
        <v>IPUFUPP092023</v>
      </c>
      <c r="C1848" t="str">
        <f t="shared" si="115"/>
        <v>IPUFUPP092024</v>
      </c>
      <c r="D1848" t="str">
        <f t="shared" si="116"/>
        <v>IPUFUPP092025</v>
      </c>
      <c r="E1848" t="str">
        <f t="shared" si="116"/>
        <v>IPUFUPP092026</v>
      </c>
      <c r="F1848" t="str">
        <f t="shared" si="116"/>
        <v>IPUFUPP092027</v>
      </c>
      <c r="G1848" t="s">
        <v>2037</v>
      </c>
      <c r="H1848" t="s">
        <v>1476</v>
      </c>
      <c r="I1848" s="38" t="s">
        <v>113</v>
      </c>
      <c r="J1848" s="80" t="s">
        <v>1633</v>
      </c>
      <c r="K1848" s="80" t="s">
        <v>145</v>
      </c>
      <c r="L1848" s="80" t="s">
        <v>1634</v>
      </c>
      <c r="M1848" s="80" t="s">
        <v>164</v>
      </c>
      <c r="N1848" s="80" t="s">
        <v>1501</v>
      </c>
      <c r="O1848" s="86" t="s">
        <v>1635</v>
      </c>
      <c r="P1848" s="69" t="s">
        <v>44</v>
      </c>
      <c r="Q1848" s="75">
        <v>60</v>
      </c>
      <c r="R1848" s="75">
        <v>65</v>
      </c>
      <c r="S1848" s="75">
        <v>70</v>
      </c>
      <c r="T1848" s="75">
        <v>70</v>
      </c>
      <c r="U1848" s="75">
        <v>75</v>
      </c>
      <c r="V1848" s="75">
        <v>75</v>
      </c>
      <c r="W1848" s="75">
        <v>80</v>
      </c>
      <c r="X1848" s="71" t="s">
        <v>142</v>
      </c>
      <c r="Y1848" s="71" t="s">
        <v>172</v>
      </c>
      <c r="Z1848" s="71"/>
      <c r="AA1848" s="83" t="s">
        <v>382</v>
      </c>
      <c r="AB1848" s="71" t="s">
        <v>144</v>
      </c>
      <c r="AC1848" s="71"/>
      <c r="AD1848" s="71" t="s">
        <v>2038</v>
      </c>
      <c r="AE1848" s="69" t="s">
        <v>1030</v>
      </c>
    </row>
    <row r="1849" spans="1:31" ht="45" hidden="1">
      <c r="A1849" t="str">
        <f t="shared" si="113"/>
        <v>IPUFUPP102022</v>
      </c>
      <c r="B1849" t="str">
        <f t="shared" si="114"/>
        <v>IPUFUPP102023</v>
      </c>
      <c r="C1849" t="str">
        <f t="shared" si="115"/>
        <v>IPUFUPP102024</v>
      </c>
      <c r="D1849" t="str">
        <f t="shared" si="116"/>
        <v>IPUFUPP102025</v>
      </c>
      <c r="E1849" t="str">
        <f t="shared" si="116"/>
        <v>IPUFUPP102026</v>
      </c>
      <c r="F1849" t="str">
        <f t="shared" si="116"/>
        <v>IPUFUPP102027</v>
      </c>
      <c r="G1849" t="s">
        <v>2037</v>
      </c>
      <c r="H1849" t="s">
        <v>1476</v>
      </c>
      <c r="I1849" s="38" t="str">
        <f>VLOOKUP(J1849,Planilha2!B:C,2,0)</f>
        <v>PP10</v>
      </c>
      <c r="J1849" s="80" t="s">
        <v>1063</v>
      </c>
      <c r="K1849" s="80" t="s">
        <v>145</v>
      </c>
      <c r="L1849" s="80" t="s">
        <v>1508</v>
      </c>
      <c r="M1849" s="80" t="s">
        <v>164</v>
      </c>
      <c r="N1849" s="80" t="s">
        <v>1501</v>
      </c>
      <c r="O1849" s="86" t="s">
        <v>1509</v>
      </c>
      <c r="P1849" s="69" t="s">
        <v>749</v>
      </c>
      <c r="Q1849" s="75">
        <v>20</v>
      </c>
      <c r="R1849" s="75">
        <v>25</v>
      </c>
      <c r="S1849" s="75">
        <v>30</v>
      </c>
      <c r="T1849" s="75">
        <v>30</v>
      </c>
      <c r="U1849" s="75">
        <v>35</v>
      </c>
      <c r="V1849" s="75">
        <v>35</v>
      </c>
      <c r="W1849" s="75">
        <v>35</v>
      </c>
      <c r="X1849" s="71" t="s">
        <v>363</v>
      </c>
      <c r="Y1849" s="71" t="s">
        <v>172</v>
      </c>
      <c r="Z1849" s="71"/>
      <c r="AA1849" s="83" t="s">
        <v>382</v>
      </c>
      <c r="AB1849" s="71" t="s">
        <v>144</v>
      </c>
      <c r="AC1849" s="71"/>
      <c r="AD1849" s="71" t="s">
        <v>2038</v>
      </c>
      <c r="AE1849" s="69" t="s">
        <v>1030</v>
      </c>
    </row>
    <row r="1850" spans="1:31" ht="45" hidden="1">
      <c r="A1850" t="str">
        <f t="shared" si="113"/>
        <v>IPUFUExcluído2022</v>
      </c>
      <c r="B1850" t="str">
        <f t="shared" si="114"/>
        <v>IPUFUExcluído2023</v>
      </c>
      <c r="C1850" t="str">
        <f t="shared" si="115"/>
        <v>IPUFUExcluído2024</v>
      </c>
      <c r="D1850" t="str">
        <f t="shared" si="116"/>
        <v>IPUFUExcluído2025</v>
      </c>
      <c r="E1850" t="str">
        <f t="shared" si="116"/>
        <v>IPUFUExcluído2026</v>
      </c>
      <c r="F1850" t="str">
        <f t="shared" si="116"/>
        <v>IPUFUExcluído2027</v>
      </c>
      <c r="G1850" t="s">
        <v>2037</v>
      </c>
      <c r="H1850" t="s">
        <v>1476</v>
      </c>
      <c r="I1850" s="38" t="str">
        <f>VLOOKUP(J1850,Planilha2!B:C,2,0)</f>
        <v>Excluído</v>
      </c>
      <c r="J1850" s="80" t="s">
        <v>1511</v>
      </c>
      <c r="K1850" s="80" t="s">
        <v>165</v>
      </c>
      <c r="L1850" s="80" t="s">
        <v>1512</v>
      </c>
      <c r="M1850" s="80" t="s">
        <v>164</v>
      </c>
      <c r="N1850" s="80" t="s">
        <v>1501</v>
      </c>
      <c r="O1850" s="71" t="s">
        <v>1638</v>
      </c>
      <c r="P1850" s="69" t="s">
        <v>44</v>
      </c>
      <c r="Q1850" s="71">
        <v>38</v>
      </c>
      <c r="R1850" s="71">
        <v>38</v>
      </c>
      <c r="S1850" s="71">
        <v>38</v>
      </c>
      <c r="T1850" s="71">
        <v>38</v>
      </c>
      <c r="U1850" s="71">
        <v>38</v>
      </c>
      <c r="V1850" s="71">
        <v>38</v>
      </c>
      <c r="W1850" s="71">
        <v>40</v>
      </c>
      <c r="X1850" s="71" t="s">
        <v>142</v>
      </c>
      <c r="Y1850" s="71" t="s">
        <v>172</v>
      </c>
      <c r="Z1850" s="71"/>
      <c r="AA1850" s="83" t="s">
        <v>382</v>
      </c>
      <c r="AB1850" s="71" t="s">
        <v>144</v>
      </c>
      <c r="AC1850" s="71"/>
      <c r="AD1850" s="71" t="s">
        <v>2038</v>
      </c>
      <c r="AE1850" s="69" t="s">
        <v>1030</v>
      </c>
    </row>
    <row r="1851" spans="1:31" ht="45" hidden="1">
      <c r="A1851" t="str">
        <f t="shared" si="113"/>
        <v>IPUFUExcluído2022</v>
      </c>
      <c r="B1851" t="str">
        <f t="shared" si="114"/>
        <v>IPUFUExcluído2023</v>
      </c>
      <c r="C1851" t="str">
        <f t="shared" si="115"/>
        <v>IPUFUExcluído2024</v>
      </c>
      <c r="D1851" t="str">
        <f t="shared" si="116"/>
        <v>IPUFUExcluído2025</v>
      </c>
      <c r="E1851" t="str">
        <f t="shared" si="116"/>
        <v>IPUFUExcluído2026</v>
      </c>
      <c r="F1851" t="str">
        <f t="shared" si="116"/>
        <v>IPUFUExcluído2027</v>
      </c>
      <c r="G1851" t="s">
        <v>2037</v>
      </c>
      <c r="H1851" t="s">
        <v>1476</v>
      </c>
      <c r="I1851" s="38" t="str">
        <f>VLOOKUP(J1851,Planilha2!B:C,2,0)</f>
        <v>Excluído</v>
      </c>
      <c r="J1851" s="80" t="s">
        <v>1067</v>
      </c>
      <c r="K1851" s="80" t="s">
        <v>145</v>
      </c>
      <c r="L1851" s="80" t="s">
        <v>1068</v>
      </c>
      <c r="M1851" s="80" t="s">
        <v>164</v>
      </c>
      <c r="N1851" s="80" t="s">
        <v>1501</v>
      </c>
      <c r="O1851" s="71" t="s">
        <v>1664</v>
      </c>
      <c r="P1851" s="69" t="s">
        <v>1070</v>
      </c>
      <c r="Q1851" s="71">
        <v>54</v>
      </c>
      <c r="R1851" s="71">
        <v>54</v>
      </c>
      <c r="S1851" s="71">
        <v>54</v>
      </c>
      <c r="T1851" s="71">
        <v>54</v>
      </c>
      <c r="U1851" s="71">
        <v>54</v>
      </c>
      <c r="V1851" s="71">
        <v>54</v>
      </c>
      <c r="W1851" s="71">
        <v>54</v>
      </c>
      <c r="X1851" s="71" t="s">
        <v>142</v>
      </c>
      <c r="Y1851" s="71" t="s">
        <v>172</v>
      </c>
      <c r="Z1851" s="71"/>
      <c r="AA1851" s="83" t="s">
        <v>382</v>
      </c>
      <c r="AB1851" s="71" t="s">
        <v>144</v>
      </c>
      <c r="AC1851" s="71"/>
      <c r="AD1851" s="71" t="s">
        <v>2037</v>
      </c>
      <c r="AE1851" s="69" t="s">
        <v>1030</v>
      </c>
    </row>
    <row r="1852" spans="1:31" ht="45" hidden="1">
      <c r="A1852" t="str">
        <f t="shared" si="113"/>
        <v>IPUFUExcluído2022</v>
      </c>
      <c r="B1852" t="str">
        <f t="shared" si="114"/>
        <v>IPUFUExcluído2023</v>
      </c>
      <c r="C1852" t="str">
        <f t="shared" si="115"/>
        <v>IPUFUExcluído2024</v>
      </c>
      <c r="D1852" t="str">
        <f t="shared" si="116"/>
        <v>IPUFUExcluído2025</v>
      </c>
      <c r="E1852" t="str">
        <f t="shared" si="116"/>
        <v>IPUFUExcluído2026</v>
      </c>
      <c r="F1852" t="str">
        <f t="shared" si="116"/>
        <v>IPUFUExcluído2027</v>
      </c>
      <c r="G1852" t="s">
        <v>2037</v>
      </c>
      <c r="H1852" t="s">
        <v>1476</v>
      </c>
      <c r="I1852" s="38" t="str">
        <f>VLOOKUP(J1852,Planilha2!B:C,2,0)</f>
        <v>Excluído</v>
      </c>
      <c r="J1852" s="80" t="s">
        <v>1075</v>
      </c>
      <c r="K1852" s="80" t="s">
        <v>145</v>
      </c>
      <c r="L1852" s="80" t="s">
        <v>1076</v>
      </c>
      <c r="M1852" s="80" t="s">
        <v>164</v>
      </c>
      <c r="N1852" s="80" t="s">
        <v>1501</v>
      </c>
      <c r="O1852" s="71" t="s">
        <v>1514</v>
      </c>
      <c r="P1852" s="69" t="s">
        <v>1070</v>
      </c>
      <c r="Q1852" s="71">
        <v>41</v>
      </c>
      <c r="R1852" s="71">
        <v>41</v>
      </c>
      <c r="S1852" s="71">
        <v>41</v>
      </c>
      <c r="T1852" s="71">
        <v>41</v>
      </c>
      <c r="U1852" s="71">
        <v>41</v>
      </c>
      <c r="V1852" s="71">
        <v>41</v>
      </c>
      <c r="W1852" s="71">
        <v>41</v>
      </c>
      <c r="X1852" s="71" t="s">
        <v>142</v>
      </c>
      <c r="Y1852" s="71" t="s">
        <v>172</v>
      </c>
      <c r="Z1852" s="71"/>
      <c r="AA1852" s="83" t="s">
        <v>382</v>
      </c>
      <c r="AB1852" s="71" t="s">
        <v>144</v>
      </c>
      <c r="AC1852" s="71"/>
      <c r="AD1852" s="71" t="s">
        <v>2037</v>
      </c>
      <c r="AE1852" s="69" t="s">
        <v>1030</v>
      </c>
    </row>
    <row r="1853" spans="1:31" ht="45" hidden="1">
      <c r="A1853" t="str">
        <f t="shared" si="113"/>
        <v>IPUFUExcluído2022</v>
      </c>
      <c r="B1853" t="str">
        <f t="shared" si="114"/>
        <v>IPUFUExcluído2023</v>
      </c>
      <c r="C1853" t="str">
        <f t="shared" si="115"/>
        <v>IPUFUExcluído2024</v>
      </c>
      <c r="D1853" t="str">
        <f t="shared" si="116"/>
        <v>IPUFUExcluído2025</v>
      </c>
      <c r="E1853" t="str">
        <f t="shared" si="116"/>
        <v>IPUFUExcluído2026</v>
      </c>
      <c r="F1853" t="str">
        <f t="shared" si="116"/>
        <v>IPUFUExcluído2027</v>
      </c>
      <c r="G1853" t="s">
        <v>2037</v>
      </c>
      <c r="H1853" t="s">
        <v>1476</v>
      </c>
      <c r="I1853" s="38" t="str">
        <f>VLOOKUP(J1853,Planilha2!B:C,2,0)</f>
        <v>Excluído</v>
      </c>
      <c r="J1853" s="80" t="s">
        <v>1079</v>
      </c>
      <c r="K1853" s="80" t="s">
        <v>145</v>
      </c>
      <c r="L1853" s="80" t="s">
        <v>1080</v>
      </c>
      <c r="M1853" s="80" t="s">
        <v>164</v>
      </c>
      <c r="N1853" s="80" t="s">
        <v>1501</v>
      </c>
      <c r="O1853" s="71" t="s">
        <v>1515</v>
      </c>
      <c r="P1853" s="69" t="s">
        <v>1082</v>
      </c>
      <c r="Q1853" s="71">
        <v>0</v>
      </c>
      <c r="R1853" s="71">
        <v>0</v>
      </c>
      <c r="S1853" s="71">
        <v>0</v>
      </c>
      <c r="T1853" s="71">
        <v>0</v>
      </c>
      <c r="U1853" s="71">
        <v>0</v>
      </c>
      <c r="V1853" s="71">
        <v>0</v>
      </c>
      <c r="W1853" s="71">
        <v>0</v>
      </c>
      <c r="X1853" s="71" t="s">
        <v>363</v>
      </c>
      <c r="Y1853" s="71" t="s">
        <v>172</v>
      </c>
      <c r="Z1853" s="71"/>
      <c r="AA1853" s="83" t="s">
        <v>382</v>
      </c>
      <c r="AB1853" s="71" t="s">
        <v>144</v>
      </c>
      <c r="AC1853" s="71"/>
      <c r="AD1853" s="71" t="s">
        <v>2037</v>
      </c>
      <c r="AE1853" s="69" t="s">
        <v>1030</v>
      </c>
    </row>
    <row r="1854" spans="1:31" ht="45" hidden="1">
      <c r="A1854" t="str">
        <f t="shared" si="113"/>
        <v>IPUFUExcluído2022</v>
      </c>
      <c r="B1854" t="str">
        <f t="shared" si="114"/>
        <v>IPUFUExcluído2023</v>
      </c>
      <c r="C1854" t="str">
        <f t="shared" si="115"/>
        <v>IPUFUExcluído2024</v>
      </c>
      <c r="D1854" t="str">
        <f t="shared" si="116"/>
        <v>IPUFUExcluído2025</v>
      </c>
      <c r="E1854" t="str">
        <f t="shared" si="116"/>
        <v>IPUFUExcluído2026</v>
      </c>
      <c r="F1854" t="str">
        <f t="shared" si="116"/>
        <v>IPUFUExcluído2027</v>
      </c>
      <c r="G1854" t="s">
        <v>2037</v>
      </c>
      <c r="H1854" t="s">
        <v>1476</v>
      </c>
      <c r="I1854" s="38" t="str">
        <f>VLOOKUP(J1854,Planilha2!B:C,2,0)</f>
        <v>Excluído</v>
      </c>
      <c r="J1854" s="80" t="s">
        <v>1085</v>
      </c>
      <c r="K1854" s="80" t="s">
        <v>145</v>
      </c>
      <c r="L1854" s="80" t="s">
        <v>1086</v>
      </c>
      <c r="M1854" s="80" t="s">
        <v>139</v>
      </c>
      <c r="N1854" s="80" t="s">
        <v>1501</v>
      </c>
      <c r="O1854" s="71" t="s">
        <v>1642</v>
      </c>
      <c r="P1854" s="69" t="s">
        <v>1070</v>
      </c>
      <c r="Q1854" s="71">
        <v>2</v>
      </c>
      <c r="R1854" s="71">
        <v>2</v>
      </c>
      <c r="S1854" s="71">
        <v>2</v>
      </c>
      <c r="T1854" s="71">
        <v>2</v>
      </c>
      <c r="U1854" s="71">
        <v>2</v>
      </c>
      <c r="V1854" s="71">
        <v>2</v>
      </c>
      <c r="W1854" s="71">
        <v>2</v>
      </c>
      <c r="X1854" s="71" t="s">
        <v>363</v>
      </c>
      <c r="Y1854" s="71" t="s">
        <v>172</v>
      </c>
      <c r="Z1854" s="71"/>
      <c r="AA1854" s="83" t="s">
        <v>382</v>
      </c>
      <c r="AB1854" s="71" t="s">
        <v>144</v>
      </c>
      <c r="AC1854" s="71"/>
      <c r="AD1854" s="71" t="s">
        <v>2037</v>
      </c>
      <c r="AE1854" s="69" t="s">
        <v>1030</v>
      </c>
    </row>
    <row r="1855" spans="1:31" ht="45" hidden="1">
      <c r="A1855" t="str">
        <f t="shared" si="113"/>
        <v>IPUFUExcluído2022</v>
      </c>
      <c r="B1855" t="str">
        <f t="shared" si="114"/>
        <v>IPUFUExcluído2023</v>
      </c>
      <c r="C1855" t="str">
        <f t="shared" si="115"/>
        <v>IPUFUExcluído2024</v>
      </c>
      <c r="D1855" t="str">
        <f t="shared" si="116"/>
        <v>IPUFUExcluído2025</v>
      </c>
      <c r="E1855" t="str">
        <f t="shared" si="116"/>
        <v>IPUFUExcluído2026</v>
      </c>
      <c r="F1855" t="str">
        <f t="shared" si="116"/>
        <v>IPUFUExcluído2027</v>
      </c>
      <c r="G1855" t="s">
        <v>2037</v>
      </c>
      <c r="H1855" t="s">
        <v>1476</v>
      </c>
      <c r="I1855" s="38" t="str">
        <f>VLOOKUP(J1855,Planilha2!B:C,2,0)</f>
        <v>Excluído</v>
      </c>
      <c r="J1855" s="80" t="s">
        <v>1090</v>
      </c>
      <c r="K1855" s="80" t="s">
        <v>145</v>
      </c>
      <c r="L1855" s="80" t="s">
        <v>1091</v>
      </c>
      <c r="M1855" s="80" t="s">
        <v>139</v>
      </c>
      <c r="N1855" s="80" t="s">
        <v>1501</v>
      </c>
      <c r="O1855" s="71" t="s">
        <v>1517</v>
      </c>
      <c r="P1855" s="69" t="s">
        <v>1070</v>
      </c>
      <c r="Q1855" s="71">
        <v>16</v>
      </c>
      <c r="R1855" s="71">
        <v>17</v>
      </c>
      <c r="S1855" s="71">
        <v>18</v>
      </c>
      <c r="T1855" s="71">
        <v>19</v>
      </c>
      <c r="U1855" s="71">
        <v>20</v>
      </c>
      <c r="V1855" s="71">
        <v>21</v>
      </c>
      <c r="W1855" s="71">
        <v>22</v>
      </c>
      <c r="X1855" s="71" t="s">
        <v>142</v>
      </c>
      <c r="Y1855" s="71" t="s">
        <v>172</v>
      </c>
      <c r="Z1855" s="71"/>
      <c r="AA1855" s="83" t="s">
        <v>382</v>
      </c>
      <c r="AB1855" s="71" t="s">
        <v>144</v>
      </c>
      <c r="AC1855" s="71"/>
      <c r="AD1855" s="71" t="s">
        <v>2037</v>
      </c>
      <c r="AE1855" s="69" t="s">
        <v>1030</v>
      </c>
    </row>
    <row r="1856" spans="1:31" ht="45" hidden="1">
      <c r="A1856" t="str">
        <f t="shared" si="113"/>
        <v>IPUFUExcluído2022</v>
      </c>
      <c r="B1856" t="str">
        <f t="shared" si="114"/>
        <v>IPUFUExcluído2023</v>
      </c>
      <c r="C1856" t="str">
        <f t="shared" si="115"/>
        <v>IPUFUExcluído2024</v>
      </c>
      <c r="D1856" t="str">
        <f t="shared" si="116"/>
        <v>IPUFUExcluído2025</v>
      </c>
      <c r="E1856" t="str">
        <f t="shared" si="116"/>
        <v>IPUFUExcluído2026</v>
      </c>
      <c r="F1856" t="str">
        <f t="shared" si="116"/>
        <v>IPUFUExcluído2027</v>
      </c>
      <c r="G1856" t="s">
        <v>2037</v>
      </c>
      <c r="H1856" t="s">
        <v>1476</v>
      </c>
      <c r="I1856" s="38" t="str">
        <f>VLOOKUP(J1856,Planilha2!B:C,2,0)</f>
        <v>Excluído</v>
      </c>
      <c r="J1856" s="80" t="s">
        <v>1095</v>
      </c>
      <c r="K1856" s="80" t="s">
        <v>145</v>
      </c>
      <c r="L1856" s="80" t="s">
        <v>1096</v>
      </c>
      <c r="M1856" s="80" t="s">
        <v>139</v>
      </c>
      <c r="N1856" s="80" t="s">
        <v>1501</v>
      </c>
      <c r="O1856" s="71" t="s">
        <v>1518</v>
      </c>
      <c r="P1856" s="69" t="s">
        <v>1070</v>
      </c>
      <c r="Q1856" s="71">
        <v>3</v>
      </c>
      <c r="R1856" s="71">
        <v>3</v>
      </c>
      <c r="S1856" s="71">
        <v>3</v>
      </c>
      <c r="T1856" s="71">
        <v>4</v>
      </c>
      <c r="U1856" s="71">
        <v>4</v>
      </c>
      <c r="V1856" s="71">
        <v>4</v>
      </c>
      <c r="W1856" s="71">
        <v>4</v>
      </c>
      <c r="X1856" s="71" t="s">
        <v>363</v>
      </c>
      <c r="Y1856" s="71" t="s">
        <v>172</v>
      </c>
      <c r="Z1856" s="71"/>
      <c r="AA1856" s="83" t="s">
        <v>382</v>
      </c>
      <c r="AB1856" s="71" t="s">
        <v>144</v>
      </c>
      <c r="AC1856" s="71"/>
      <c r="AD1856" s="71" t="s">
        <v>2037</v>
      </c>
      <c r="AE1856" s="69" t="s">
        <v>1030</v>
      </c>
    </row>
    <row r="1857" spans="1:31" ht="45" hidden="1">
      <c r="A1857" t="str">
        <f t="shared" si="113"/>
        <v>IPUFUEC092022</v>
      </c>
      <c r="B1857" t="str">
        <f t="shared" si="114"/>
        <v>IPUFUEC092023</v>
      </c>
      <c r="C1857" t="str">
        <f t="shared" si="115"/>
        <v>IPUFUEC092024</v>
      </c>
      <c r="D1857" t="str">
        <f t="shared" si="116"/>
        <v>IPUFUEC092025</v>
      </c>
      <c r="E1857" t="str">
        <f t="shared" si="116"/>
        <v>IPUFUEC092026</v>
      </c>
      <c r="F1857" t="str">
        <f t="shared" si="116"/>
        <v>IPUFUEC092027</v>
      </c>
      <c r="G1857" t="s">
        <v>2037</v>
      </c>
      <c r="H1857" t="s">
        <v>1519</v>
      </c>
      <c r="I1857" s="38" t="str">
        <f>VLOOKUP(J1857,Planilha2!B:C,2,0)</f>
        <v>EC09</v>
      </c>
      <c r="J1857" s="87" t="s">
        <v>1648</v>
      </c>
      <c r="K1857" s="88" t="s">
        <v>165</v>
      </c>
      <c r="L1857" s="87" t="s">
        <v>419</v>
      </c>
      <c r="M1857" s="87" t="s">
        <v>381</v>
      </c>
      <c r="N1857" s="87" t="s">
        <v>385</v>
      </c>
      <c r="O1857" s="71" t="s">
        <v>1521</v>
      </c>
      <c r="P1857" s="69" t="s">
        <v>44</v>
      </c>
      <c r="Q1857" s="121">
        <v>0.84</v>
      </c>
      <c r="R1857" s="121">
        <v>0.84</v>
      </c>
      <c r="S1857" s="121">
        <v>0.85</v>
      </c>
      <c r="T1857" s="121">
        <v>0.86</v>
      </c>
      <c r="U1857" s="121">
        <v>0.87</v>
      </c>
      <c r="V1857" s="121">
        <v>0.89</v>
      </c>
      <c r="W1857" s="121">
        <v>0.9</v>
      </c>
      <c r="X1857" s="71" t="s">
        <v>142</v>
      </c>
      <c r="Y1857" s="71" t="s">
        <v>172</v>
      </c>
      <c r="Z1857" s="71"/>
      <c r="AA1857" s="83" t="s">
        <v>1523</v>
      </c>
      <c r="AB1857" s="71" t="s">
        <v>144</v>
      </c>
      <c r="AC1857" s="71"/>
      <c r="AD1857" s="71" t="s">
        <v>2040</v>
      </c>
      <c r="AE1857" s="69" t="s">
        <v>377</v>
      </c>
    </row>
    <row r="1858" spans="1:31" ht="45" hidden="1">
      <c r="A1858" t="str">
        <f t="shared" si="113"/>
        <v>IPUFUEC102022</v>
      </c>
      <c r="B1858" t="str">
        <f t="shared" si="114"/>
        <v>IPUFUEC102023</v>
      </c>
      <c r="C1858" t="str">
        <f t="shared" si="115"/>
        <v>IPUFUEC102024</v>
      </c>
      <c r="D1858" t="str">
        <f t="shared" si="116"/>
        <v>IPUFUEC102025</v>
      </c>
      <c r="E1858" t="str">
        <f t="shared" si="116"/>
        <v>IPUFUEC102026</v>
      </c>
      <c r="F1858" t="str">
        <f t="shared" si="116"/>
        <v>IPUFUEC102027</v>
      </c>
      <c r="G1858" t="s">
        <v>2037</v>
      </c>
      <c r="H1858" t="s">
        <v>1519</v>
      </c>
      <c r="I1858" s="38" t="str">
        <f>VLOOKUP(J1858,Planilha2!B:C,2,0)</f>
        <v>EC10</v>
      </c>
      <c r="J1858" s="87" t="s">
        <v>1649</v>
      </c>
      <c r="K1858" s="88" t="s">
        <v>165</v>
      </c>
      <c r="L1858" s="87" t="s">
        <v>422</v>
      </c>
      <c r="M1858" s="87" t="s">
        <v>381</v>
      </c>
      <c r="N1858" s="87" t="s">
        <v>385</v>
      </c>
      <c r="O1858" s="71" t="s">
        <v>1526</v>
      </c>
      <c r="P1858" s="69" t="s">
        <v>44</v>
      </c>
      <c r="Q1858" s="81">
        <v>0.125</v>
      </c>
      <c r="R1858" s="81">
        <v>0.125</v>
      </c>
      <c r="S1858" s="81">
        <v>0.125</v>
      </c>
      <c r="T1858" s="81">
        <v>0.18179999999999999</v>
      </c>
      <c r="U1858" s="81">
        <v>0.18179999999999999</v>
      </c>
      <c r="V1858" s="81">
        <v>0.18179999999999999</v>
      </c>
      <c r="W1858" s="81">
        <v>0.18179999999999999</v>
      </c>
      <c r="X1858" s="71" t="s">
        <v>142</v>
      </c>
      <c r="Y1858" s="71" t="s">
        <v>172</v>
      </c>
      <c r="Z1858" s="71"/>
      <c r="AA1858" s="83" t="s">
        <v>1523</v>
      </c>
      <c r="AB1858" s="71" t="s">
        <v>144</v>
      </c>
      <c r="AC1858" s="71"/>
      <c r="AD1858" s="71" t="s">
        <v>2040</v>
      </c>
      <c r="AE1858" s="69" t="s">
        <v>377</v>
      </c>
    </row>
    <row r="1859" spans="1:31" ht="45" hidden="1">
      <c r="A1859" t="str">
        <f t="shared" si="113"/>
        <v>IPUFUEC082022</v>
      </c>
      <c r="B1859" t="str">
        <f t="shared" si="114"/>
        <v>IPUFUEC082023</v>
      </c>
      <c r="C1859" t="str">
        <f t="shared" si="115"/>
        <v>IPUFUEC082024</v>
      </c>
      <c r="D1859" t="str">
        <f t="shared" si="116"/>
        <v>IPUFUEC082025</v>
      </c>
      <c r="E1859" t="str">
        <f t="shared" si="116"/>
        <v>IPUFUEC082026</v>
      </c>
      <c r="F1859" t="str">
        <f t="shared" si="116"/>
        <v>IPUFUEC082027</v>
      </c>
      <c r="G1859" t="s">
        <v>2037</v>
      </c>
      <c r="H1859" t="s">
        <v>1519</v>
      </c>
      <c r="I1859" s="38" t="str">
        <f>VLOOKUP(J1859,Planilha2!B:C,2,0)</f>
        <v>EC08</v>
      </c>
      <c r="J1859" s="87" t="s">
        <v>415</v>
      </c>
      <c r="K1859" s="88" t="s">
        <v>145</v>
      </c>
      <c r="L1859" s="89" t="s">
        <v>1528</v>
      </c>
      <c r="M1859" s="87" t="s">
        <v>381</v>
      </c>
      <c r="N1859" s="87" t="s">
        <v>1529</v>
      </c>
      <c r="O1859" s="71" t="s">
        <v>1650</v>
      </c>
      <c r="P1859" s="69" t="s">
        <v>44</v>
      </c>
      <c r="Q1859" s="81">
        <v>0.70499999999999996</v>
      </c>
      <c r="R1859" s="121">
        <v>0.8</v>
      </c>
      <c r="S1859" s="121">
        <v>0.94</v>
      </c>
      <c r="T1859" s="121">
        <v>0.97</v>
      </c>
      <c r="U1859" s="121">
        <v>0.97</v>
      </c>
      <c r="V1859" s="121">
        <v>1</v>
      </c>
      <c r="W1859" s="121">
        <v>1</v>
      </c>
      <c r="X1859" s="71" t="s">
        <v>142</v>
      </c>
      <c r="Y1859" s="71" t="s">
        <v>172</v>
      </c>
      <c r="Z1859" s="71"/>
      <c r="AA1859" s="83" t="s">
        <v>1523</v>
      </c>
      <c r="AB1859" s="71" t="s">
        <v>144</v>
      </c>
      <c r="AC1859" s="71"/>
      <c r="AD1859" s="71" t="s">
        <v>2040</v>
      </c>
      <c r="AE1859" s="69" t="s">
        <v>377</v>
      </c>
    </row>
    <row r="1860" spans="1:31" ht="45" hidden="1">
      <c r="A1860" t="str">
        <f t="shared" ref="A1860:A1923" si="117">$G1860&amp;$I1860&amp;R$1</f>
        <v>IPUFUEC282022</v>
      </c>
      <c r="B1860" t="str">
        <f t="shared" ref="B1860:B1923" si="118">$G1860&amp;$I1860&amp;S$1</f>
        <v>IPUFUEC282023</v>
      </c>
      <c r="C1860" t="str">
        <f t="shared" ref="C1860:C1923" si="119">$G1860&amp;$I1860&amp;T$1</f>
        <v>IPUFUEC282024</v>
      </c>
      <c r="D1860" t="str">
        <f t="shared" ref="D1860:F1923" si="120">$G1860&amp;$I1860&amp;U$1</f>
        <v>IPUFUEC282025</v>
      </c>
      <c r="E1860" t="str">
        <f t="shared" si="120"/>
        <v>IPUFUEC282026</v>
      </c>
      <c r="F1860" t="str">
        <f t="shared" si="120"/>
        <v>IPUFUEC282027</v>
      </c>
      <c r="G1860" t="s">
        <v>2037</v>
      </c>
      <c r="H1860" t="s">
        <v>1519</v>
      </c>
      <c r="I1860" s="38" t="str">
        <f>VLOOKUP(J1860,Planilha2!B:C,2,0)</f>
        <v>EC28</v>
      </c>
      <c r="J1860" s="87" t="s">
        <v>503</v>
      </c>
      <c r="K1860" s="88" t="s">
        <v>165</v>
      </c>
      <c r="L1860" s="89" t="s">
        <v>504</v>
      </c>
      <c r="M1860" s="87" t="s">
        <v>381</v>
      </c>
      <c r="N1860" s="87" t="s">
        <v>1530</v>
      </c>
      <c r="O1860" s="71"/>
      <c r="P1860" s="69" t="s">
        <v>44</v>
      </c>
      <c r="Q1860" s="71"/>
      <c r="R1860" s="71"/>
      <c r="S1860" s="71"/>
      <c r="T1860" s="71"/>
      <c r="U1860" s="71"/>
      <c r="V1860" s="71"/>
      <c r="W1860" s="71"/>
      <c r="X1860" s="71"/>
      <c r="Y1860" s="71"/>
      <c r="Z1860" s="71"/>
      <c r="AA1860" s="83" t="s">
        <v>1523</v>
      </c>
      <c r="AB1860" s="71"/>
      <c r="AC1860" s="71"/>
      <c r="AD1860" s="71"/>
      <c r="AE1860" s="69" t="s">
        <v>377</v>
      </c>
    </row>
    <row r="1861" spans="1:31" ht="45" hidden="1">
      <c r="A1861" t="str">
        <f t="shared" si="117"/>
        <v>IPUFUEC052022</v>
      </c>
      <c r="B1861" t="str">
        <f t="shared" si="118"/>
        <v>IPUFUEC052023</v>
      </c>
      <c r="C1861" t="str">
        <f t="shared" si="119"/>
        <v>IPUFUEC052024</v>
      </c>
      <c r="D1861" t="str">
        <f t="shared" si="120"/>
        <v>IPUFUEC052025</v>
      </c>
      <c r="E1861" t="str">
        <f t="shared" si="120"/>
        <v>IPUFUEC052026</v>
      </c>
      <c r="F1861" t="str">
        <f t="shared" si="120"/>
        <v>IPUFUEC052027</v>
      </c>
      <c r="G1861" t="s">
        <v>2037</v>
      </c>
      <c r="H1861" t="s">
        <v>1519</v>
      </c>
      <c r="I1861" s="38" t="str">
        <f>VLOOKUP(J1861,Planilha2!B:C,2,0)</f>
        <v>EC05</v>
      </c>
      <c r="J1861" s="80" t="s">
        <v>403</v>
      </c>
      <c r="K1861" s="88" t="s">
        <v>165</v>
      </c>
      <c r="L1861" s="80" t="s">
        <v>404</v>
      </c>
      <c r="M1861" s="80" t="s">
        <v>164</v>
      </c>
      <c r="N1861" s="80" t="s">
        <v>1529</v>
      </c>
      <c r="O1861" s="71"/>
      <c r="P1861" s="69" t="s">
        <v>309</v>
      </c>
      <c r="Q1861" s="71"/>
      <c r="R1861" s="71"/>
      <c r="S1861" s="71"/>
      <c r="T1861" s="71"/>
      <c r="U1861" s="71"/>
      <c r="V1861" s="71"/>
      <c r="W1861" s="71"/>
      <c r="X1861" s="71"/>
      <c r="Y1861" s="71"/>
      <c r="Z1861" s="71"/>
      <c r="AA1861" s="83" t="s">
        <v>1523</v>
      </c>
      <c r="AB1861" s="71"/>
      <c r="AC1861" s="71"/>
      <c r="AD1861" s="71"/>
      <c r="AE1861" s="69" t="s">
        <v>377</v>
      </c>
    </row>
    <row r="1862" spans="1:31" ht="45" hidden="1">
      <c r="A1862" t="str">
        <f t="shared" si="117"/>
        <v>IPUFUEC072022</v>
      </c>
      <c r="B1862" t="str">
        <f t="shared" si="118"/>
        <v>IPUFUEC072023</v>
      </c>
      <c r="C1862" t="str">
        <f t="shared" si="119"/>
        <v>IPUFUEC072024</v>
      </c>
      <c r="D1862" t="str">
        <f t="shared" si="120"/>
        <v>IPUFUEC072025</v>
      </c>
      <c r="E1862" t="str">
        <f t="shared" si="120"/>
        <v>IPUFUEC072026</v>
      </c>
      <c r="F1862" t="str">
        <f t="shared" si="120"/>
        <v>IPUFUEC072027</v>
      </c>
      <c r="G1862" t="s">
        <v>2037</v>
      </c>
      <c r="H1862" t="s">
        <v>1519</v>
      </c>
      <c r="I1862" s="38" t="str">
        <f>VLOOKUP(J1862,Planilha2!B:C,2,0)</f>
        <v>EC07</v>
      </c>
      <c r="J1862" s="87" t="s">
        <v>1534</v>
      </c>
      <c r="K1862" s="88" t="s">
        <v>165</v>
      </c>
      <c r="L1862" s="89" t="s">
        <v>1535</v>
      </c>
      <c r="M1862" s="87" t="s">
        <v>381</v>
      </c>
      <c r="N1862" s="87" t="s">
        <v>1529</v>
      </c>
      <c r="O1862" s="71"/>
      <c r="P1862" s="69" t="s">
        <v>44</v>
      </c>
      <c r="Q1862" s="71"/>
      <c r="R1862" s="71"/>
      <c r="S1862" s="71"/>
      <c r="T1862" s="71"/>
      <c r="U1862" s="71"/>
      <c r="V1862" s="71"/>
      <c r="W1862" s="71"/>
      <c r="X1862" s="71"/>
      <c r="Y1862" s="71"/>
      <c r="Z1862" s="71"/>
      <c r="AA1862" s="83" t="s">
        <v>1523</v>
      </c>
      <c r="AB1862" s="71"/>
      <c r="AC1862" s="71"/>
      <c r="AD1862" s="71"/>
      <c r="AE1862" s="69" t="s">
        <v>377</v>
      </c>
    </row>
    <row r="1863" spans="1:31" ht="45" hidden="1">
      <c r="A1863" t="str">
        <f t="shared" si="117"/>
        <v>IPUFUEC332022</v>
      </c>
      <c r="B1863" t="str">
        <f t="shared" si="118"/>
        <v>IPUFUEC332023</v>
      </c>
      <c r="C1863" t="str">
        <f t="shared" si="119"/>
        <v>IPUFUEC332024</v>
      </c>
      <c r="D1863" t="str">
        <f t="shared" si="120"/>
        <v>IPUFUEC332025</v>
      </c>
      <c r="E1863" t="str">
        <f t="shared" si="120"/>
        <v>IPUFUEC332026</v>
      </c>
      <c r="F1863" t="str">
        <f t="shared" si="120"/>
        <v>IPUFUEC332027</v>
      </c>
      <c r="G1863" t="s">
        <v>2037</v>
      </c>
      <c r="H1863" t="s">
        <v>1519</v>
      </c>
      <c r="I1863" s="38" t="str">
        <f>VLOOKUP(J1863,Planilha2!B:C,2,0)</f>
        <v>EC33</v>
      </c>
      <c r="J1863" s="87" t="s">
        <v>527</v>
      </c>
      <c r="K1863" s="88" t="s">
        <v>165</v>
      </c>
      <c r="L1863" s="87" t="s">
        <v>528</v>
      </c>
      <c r="M1863" s="88" t="s">
        <v>164</v>
      </c>
      <c r="N1863" s="87" t="s">
        <v>1529</v>
      </c>
      <c r="O1863" s="71"/>
      <c r="P1863" s="69" t="s">
        <v>530</v>
      </c>
      <c r="Q1863" s="71"/>
      <c r="R1863" s="71"/>
      <c r="S1863" s="71"/>
      <c r="T1863" s="71"/>
      <c r="U1863" s="71"/>
      <c r="V1863" s="71"/>
      <c r="W1863" s="71"/>
      <c r="X1863" s="71"/>
      <c r="Y1863" s="71"/>
      <c r="Z1863" s="71"/>
      <c r="AA1863" s="83" t="s">
        <v>1523</v>
      </c>
      <c r="AB1863" s="71"/>
      <c r="AC1863" s="71"/>
      <c r="AD1863" s="71"/>
      <c r="AE1863" s="69" t="s">
        <v>377</v>
      </c>
    </row>
    <row r="1864" spans="1:31" ht="45" hidden="1">
      <c r="A1864" t="str">
        <f t="shared" si="117"/>
        <v>IPUFUGP012022</v>
      </c>
      <c r="B1864" t="str">
        <f t="shared" si="118"/>
        <v>IPUFUGP012023</v>
      </c>
      <c r="C1864" t="str">
        <f t="shared" si="119"/>
        <v>IPUFUGP012024</v>
      </c>
      <c r="D1864" t="str">
        <f t="shared" si="120"/>
        <v>IPUFUGP012025</v>
      </c>
      <c r="E1864" t="str">
        <f t="shared" si="120"/>
        <v>IPUFUGP012026</v>
      </c>
      <c r="F1864" t="str">
        <f t="shared" si="120"/>
        <v>IPUFUGP012027</v>
      </c>
      <c r="G1864" t="s">
        <v>2037</v>
      </c>
      <c r="H1864" t="s">
        <v>1536</v>
      </c>
      <c r="I1864" s="38" t="str">
        <f>VLOOKUP(J1864,Planilha2!B:C,2,0)</f>
        <v>GP01</v>
      </c>
      <c r="J1864" s="69" t="s">
        <v>552</v>
      </c>
      <c r="K1864" s="69" t="s">
        <v>145</v>
      </c>
      <c r="L1864" s="69" t="s">
        <v>1537</v>
      </c>
      <c r="M1864" s="80" t="s">
        <v>139</v>
      </c>
      <c r="N1864" s="78" t="s">
        <v>558</v>
      </c>
      <c r="O1864" s="71" t="s">
        <v>1806</v>
      </c>
      <c r="P1864" s="69" t="s">
        <v>44</v>
      </c>
      <c r="Q1864" s="121">
        <v>0.18</v>
      </c>
      <c r="R1864" s="121">
        <v>0.18</v>
      </c>
      <c r="S1864" s="121">
        <v>0.18</v>
      </c>
      <c r="T1864" s="121">
        <v>0.18</v>
      </c>
      <c r="U1864" s="121">
        <v>0.18</v>
      </c>
      <c r="V1864" s="121">
        <v>0.18</v>
      </c>
      <c r="W1864" s="121">
        <v>0.18</v>
      </c>
      <c r="X1864" s="71" t="s">
        <v>142</v>
      </c>
      <c r="Y1864" s="71" t="s">
        <v>172</v>
      </c>
      <c r="Z1864" s="71"/>
      <c r="AA1864" s="69" t="s">
        <v>555</v>
      </c>
      <c r="AB1864" s="71" t="s">
        <v>144</v>
      </c>
      <c r="AC1864" s="71"/>
      <c r="AD1864" s="71" t="s">
        <v>2041</v>
      </c>
      <c r="AE1864" s="69" t="s">
        <v>551</v>
      </c>
    </row>
    <row r="1865" spans="1:31" ht="45" hidden="1">
      <c r="A1865" t="str">
        <f t="shared" si="117"/>
        <v>IPUFUGP022022</v>
      </c>
      <c r="B1865" t="str">
        <f t="shared" si="118"/>
        <v>IPUFUGP022023</v>
      </c>
      <c r="C1865" t="str">
        <f t="shared" si="119"/>
        <v>IPUFUGP022024</v>
      </c>
      <c r="D1865" t="str">
        <f t="shared" si="120"/>
        <v>IPUFUGP022025</v>
      </c>
      <c r="E1865" t="str">
        <f t="shared" si="120"/>
        <v>IPUFUGP022026</v>
      </c>
      <c r="F1865" t="str">
        <f t="shared" si="120"/>
        <v>IPUFUGP022027</v>
      </c>
      <c r="G1865" t="s">
        <v>2037</v>
      </c>
      <c r="H1865" t="s">
        <v>1536</v>
      </c>
      <c r="I1865" s="38" t="str">
        <f>VLOOKUP(J1865,Planilha2!B:C,2,0)</f>
        <v>GP02</v>
      </c>
      <c r="J1865" s="69" t="s">
        <v>560</v>
      </c>
      <c r="K1865" s="69" t="s">
        <v>165</v>
      </c>
      <c r="L1865" s="69" t="s">
        <v>1539</v>
      </c>
      <c r="M1865" s="80" t="s">
        <v>139</v>
      </c>
      <c r="N1865" s="78" t="s">
        <v>558</v>
      </c>
      <c r="O1865" s="71"/>
      <c r="P1865" s="69" t="s">
        <v>44</v>
      </c>
      <c r="Q1865" s="71"/>
      <c r="R1865" s="71"/>
      <c r="S1865" s="71"/>
      <c r="T1865" s="71"/>
      <c r="U1865" s="71"/>
      <c r="V1865" s="71"/>
      <c r="W1865" s="71"/>
      <c r="X1865" s="71"/>
      <c r="Y1865" s="71"/>
      <c r="Z1865" s="71"/>
      <c r="AA1865" s="69" t="s">
        <v>563</v>
      </c>
      <c r="AB1865" s="71"/>
      <c r="AC1865" s="71"/>
      <c r="AD1865" s="71"/>
      <c r="AE1865" s="69" t="s">
        <v>551</v>
      </c>
    </row>
    <row r="1866" spans="1:31" ht="45" hidden="1">
      <c r="A1866" t="str">
        <f t="shared" si="117"/>
        <v>IPUFUGP032022</v>
      </c>
      <c r="B1866" t="str">
        <f t="shared" si="118"/>
        <v>IPUFUGP032023</v>
      </c>
      <c r="C1866" t="str">
        <f t="shared" si="119"/>
        <v>IPUFUGP032024</v>
      </c>
      <c r="D1866" t="str">
        <f t="shared" si="120"/>
        <v>IPUFUGP032025</v>
      </c>
      <c r="E1866" t="str">
        <f t="shared" si="120"/>
        <v>IPUFUGP032026</v>
      </c>
      <c r="F1866" t="str">
        <f t="shared" si="120"/>
        <v>IPUFUGP032027</v>
      </c>
      <c r="G1866" t="s">
        <v>2037</v>
      </c>
      <c r="H1866" t="s">
        <v>1536</v>
      </c>
      <c r="I1866" s="38" t="str">
        <f>VLOOKUP(J1866,Planilha2!B:C,2,0)</f>
        <v>GP03</v>
      </c>
      <c r="J1866" s="69" t="s">
        <v>567</v>
      </c>
      <c r="K1866" s="69" t="s">
        <v>145</v>
      </c>
      <c r="L1866" s="69"/>
      <c r="M1866" s="80" t="s">
        <v>139</v>
      </c>
      <c r="N1866" s="78" t="s">
        <v>558</v>
      </c>
      <c r="O1866" s="71" t="s">
        <v>1540</v>
      </c>
      <c r="P1866" s="69" t="s">
        <v>569</v>
      </c>
      <c r="Q1866" s="71">
        <v>41.5</v>
      </c>
      <c r="R1866" s="71">
        <v>41.5</v>
      </c>
      <c r="S1866" s="71">
        <v>41.5</v>
      </c>
      <c r="T1866" s="71">
        <v>41.5</v>
      </c>
      <c r="U1866" s="71">
        <v>41.5</v>
      </c>
      <c r="V1866" s="71">
        <v>41.5</v>
      </c>
      <c r="W1866" s="71">
        <v>41.5</v>
      </c>
      <c r="X1866" s="71" t="s">
        <v>142</v>
      </c>
      <c r="Y1866" s="71" t="s">
        <v>172</v>
      </c>
      <c r="Z1866" s="71" t="s">
        <v>1471</v>
      </c>
      <c r="AA1866" s="80" t="s">
        <v>570</v>
      </c>
      <c r="AB1866" s="71" t="s">
        <v>144</v>
      </c>
      <c r="AC1866" s="71"/>
      <c r="AD1866" s="71" t="s">
        <v>2042</v>
      </c>
      <c r="AE1866" s="69" t="s">
        <v>551</v>
      </c>
    </row>
    <row r="1867" spans="1:31" ht="45" hidden="1">
      <c r="A1867" t="str">
        <f t="shared" si="117"/>
        <v>IPUFUGP042022</v>
      </c>
      <c r="B1867" t="str">
        <f t="shared" si="118"/>
        <v>IPUFUGP042023</v>
      </c>
      <c r="C1867" t="str">
        <f t="shared" si="119"/>
        <v>IPUFUGP042024</v>
      </c>
      <c r="D1867" t="str">
        <f t="shared" si="120"/>
        <v>IPUFUGP042025</v>
      </c>
      <c r="E1867" t="str">
        <f t="shared" si="120"/>
        <v>IPUFUGP042026</v>
      </c>
      <c r="F1867" t="str">
        <f t="shared" si="120"/>
        <v>IPUFUGP042027</v>
      </c>
      <c r="G1867" t="s">
        <v>2037</v>
      </c>
      <c r="H1867" t="s">
        <v>1536</v>
      </c>
      <c r="I1867" s="38" t="str">
        <f>VLOOKUP(J1867,Planilha2!B:C,2,0)</f>
        <v>GP04</v>
      </c>
      <c r="J1867" s="69" t="s">
        <v>574</v>
      </c>
      <c r="K1867" s="69" t="s">
        <v>165</v>
      </c>
      <c r="L1867" s="69"/>
      <c r="M1867" s="78" t="s">
        <v>164</v>
      </c>
      <c r="N1867" s="78" t="s">
        <v>558</v>
      </c>
      <c r="O1867" s="71"/>
      <c r="P1867" s="69" t="s">
        <v>44</v>
      </c>
      <c r="Q1867" s="71"/>
      <c r="R1867" s="71"/>
      <c r="S1867" s="71"/>
      <c r="T1867" s="71"/>
      <c r="U1867" s="71"/>
      <c r="V1867" s="71"/>
      <c r="W1867" s="71"/>
      <c r="X1867" s="71"/>
      <c r="Y1867" s="71"/>
      <c r="Z1867" s="71"/>
      <c r="AA1867" s="69" t="s">
        <v>1541</v>
      </c>
      <c r="AB1867" s="71"/>
      <c r="AC1867" s="71"/>
      <c r="AD1867" s="71"/>
      <c r="AE1867" s="69" t="s">
        <v>551</v>
      </c>
    </row>
    <row r="1868" spans="1:31" ht="45" hidden="1">
      <c r="A1868" t="str">
        <f t="shared" si="117"/>
        <v>IPUFUGP052022</v>
      </c>
      <c r="B1868" t="str">
        <f t="shared" si="118"/>
        <v>IPUFUGP052023</v>
      </c>
      <c r="C1868" t="str">
        <f t="shared" si="119"/>
        <v>IPUFUGP052024</v>
      </c>
      <c r="D1868" t="str">
        <f t="shared" si="120"/>
        <v>IPUFUGP052025</v>
      </c>
      <c r="E1868" t="str">
        <f t="shared" si="120"/>
        <v>IPUFUGP052026</v>
      </c>
      <c r="F1868" t="str">
        <f t="shared" si="120"/>
        <v>IPUFUGP052027</v>
      </c>
      <c r="G1868" t="s">
        <v>2037</v>
      </c>
      <c r="H1868" t="s">
        <v>1536</v>
      </c>
      <c r="I1868" s="38" t="str">
        <f>VLOOKUP(J1868,Planilha2!B:C,2,0)</f>
        <v>GP05</v>
      </c>
      <c r="J1868" s="69" t="s">
        <v>577</v>
      </c>
      <c r="K1868" s="69" t="s">
        <v>165</v>
      </c>
      <c r="L1868" s="69"/>
      <c r="M1868" s="78" t="s">
        <v>164</v>
      </c>
      <c r="N1868" s="78" t="s">
        <v>558</v>
      </c>
      <c r="O1868" s="71"/>
      <c r="P1868" s="69" t="s">
        <v>44</v>
      </c>
      <c r="Q1868" s="71"/>
      <c r="R1868" s="71"/>
      <c r="S1868" s="71"/>
      <c r="T1868" s="71"/>
      <c r="U1868" s="71"/>
      <c r="V1868" s="71"/>
      <c r="W1868" s="71"/>
      <c r="X1868" s="71"/>
      <c r="Y1868" s="71"/>
      <c r="Z1868" s="71"/>
      <c r="AA1868" s="69" t="s">
        <v>1542</v>
      </c>
      <c r="AB1868" s="71"/>
      <c r="AC1868" s="71"/>
      <c r="AD1868" s="71"/>
      <c r="AE1868" s="69" t="s">
        <v>551</v>
      </c>
    </row>
    <row r="1869" spans="1:31" ht="45" hidden="1">
      <c r="A1869" t="str">
        <f t="shared" si="117"/>
        <v>IPUFUGP062022</v>
      </c>
      <c r="B1869" t="str">
        <f t="shared" si="118"/>
        <v>IPUFUGP062023</v>
      </c>
      <c r="C1869" t="str">
        <f t="shared" si="119"/>
        <v>IPUFUGP062024</v>
      </c>
      <c r="D1869" t="str">
        <f t="shared" si="120"/>
        <v>IPUFUGP062025</v>
      </c>
      <c r="E1869" t="str">
        <f t="shared" si="120"/>
        <v>IPUFUGP062026</v>
      </c>
      <c r="F1869" t="str">
        <f t="shared" si="120"/>
        <v>IPUFUGP062027</v>
      </c>
      <c r="G1869" t="s">
        <v>2037</v>
      </c>
      <c r="H1869" t="s">
        <v>1536</v>
      </c>
      <c r="I1869" s="38" t="str">
        <f>VLOOKUP(J1869,Planilha2!B:C,2,0)</f>
        <v>GP06</v>
      </c>
      <c r="J1869" s="69" t="s">
        <v>579</v>
      </c>
      <c r="K1869" s="69" t="s">
        <v>165</v>
      </c>
      <c r="L1869" s="69"/>
      <c r="M1869" s="78" t="s">
        <v>164</v>
      </c>
      <c r="N1869" s="78" t="s">
        <v>558</v>
      </c>
      <c r="O1869" s="71"/>
      <c r="P1869" s="69" t="s">
        <v>44</v>
      </c>
      <c r="Q1869" s="71"/>
      <c r="R1869" s="71"/>
      <c r="S1869" s="71"/>
      <c r="T1869" s="71"/>
      <c r="U1869" s="71"/>
      <c r="V1869" s="71"/>
      <c r="W1869" s="71"/>
      <c r="X1869" s="71"/>
      <c r="Y1869" s="71"/>
      <c r="Z1869" s="71"/>
      <c r="AA1869" s="69" t="s">
        <v>555</v>
      </c>
      <c r="AB1869" s="71"/>
      <c r="AC1869" s="71"/>
      <c r="AD1869" s="71"/>
      <c r="AE1869" s="69" t="s">
        <v>551</v>
      </c>
    </row>
    <row r="1870" spans="1:31" ht="45" hidden="1">
      <c r="A1870" t="str">
        <f t="shared" si="117"/>
        <v>IPUFUGP072022</v>
      </c>
      <c r="B1870" t="str">
        <f t="shared" si="118"/>
        <v>IPUFUGP072023</v>
      </c>
      <c r="C1870" t="str">
        <f t="shared" si="119"/>
        <v>IPUFUGP072024</v>
      </c>
      <c r="D1870" t="str">
        <f t="shared" si="120"/>
        <v>IPUFUGP072025</v>
      </c>
      <c r="E1870" t="str">
        <f t="shared" si="120"/>
        <v>IPUFUGP072026</v>
      </c>
      <c r="F1870" t="str">
        <f t="shared" si="120"/>
        <v>IPUFUGP072027</v>
      </c>
      <c r="G1870" t="s">
        <v>2037</v>
      </c>
      <c r="H1870" t="s">
        <v>1536</v>
      </c>
      <c r="I1870" s="38" t="str">
        <f>VLOOKUP(J1870,Planilha2!B:C,2,0)</f>
        <v>GP07</v>
      </c>
      <c r="J1870" s="69" t="s">
        <v>583</v>
      </c>
      <c r="K1870" s="69" t="s">
        <v>165</v>
      </c>
      <c r="L1870" s="69"/>
      <c r="M1870" s="78" t="s">
        <v>164</v>
      </c>
      <c r="N1870" s="78" t="s">
        <v>558</v>
      </c>
      <c r="O1870" s="71"/>
      <c r="P1870" s="69" t="s">
        <v>44</v>
      </c>
      <c r="Q1870" s="71"/>
      <c r="R1870" s="71"/>
      <c r="S1870" s="71"/>
      <c r="T1870" s="71"/>
      <c r="U1870" s="71"/>
      <c r="V1870" s="71"/>
      <c r="W1870" s="71"/>
      <c r="X1870" s="71"/>
      <c r="Y1870" s="71"/>
      <c r="Z1870" s="71"/>
      <c r="AA1870" s="69" t="s">
        <v>555</v>
      </c>
      <c r="AB1870" s="71"/>
      <c r="AC1870" s="71"/>
      <c r="AD1870" s="71"/>
      <c r="AE1870" s="69" t="s">
        <v>551</v>
      </c>
    </row>
    <row r="1871" spans="1:31" ht="60" hidden="1">
      <c r="A1871" t="str">
        <f t="shared" si="117"/>
        <v>IPUFUI012022</v>
      </c>
      <c r="B1871" t="str">
        <f t="shared" si="118"/>
        <v>IPUFUI012023</v>
      </c>
      <c r="C1871" t="str">
        <f t="shared" si="119"/>
        <v>IPUFUI012024</v>
      </c>
      <c r="D1871" t="str">
        <f t="shared" si="120"/>
        <v>IPUFUI012025</v>
      </c>
      <c r="E1871" t="str">
        <f t="shared" si="120"/>
        <v>IPUFUI012026</v>
      </c>
      <c r="F1871" t="str">
        <f t="shared" si="120"/>
        <v>IPUFUI012027</v>
      </c>
      <c r="G1871" t="s">
        <v>2037</v>
      </c>
      <c r="H1871" t="s">
        <v>1545</v>
      </c>
      <c r="I1871" s="38" t="str">
        <f>VLOOKUP(J1871,Planilha2!B:C,2,0)</f>
        <v>I01</v>
      </c>
      <c r="J1871" s="87" t="s">
        <v>923</v>
      </c>
      <c r="K1871" s="87" t="s">
        <v>145</v>
      </c>
      <c r="L1871" s="87" t="s">
        <v>924</v>
      </c>
      <c r="M1871" s="87" t="s">
        <v>926</v>
      </c>
      <c r="N1871" s="92" t="s">
        <v>164</v>
      </c>
      <c r="O1871" s="71" t="s">
        <v>1546</v>
      </c>
      <c r="P1871" s="69" t="s">
        <v>749</v>
      </c>
      <c r="Q1871" s="71">
        <v>2</v>
      </c>
      <c r="R1871" s="71">
        <v>3</v>
      </c>
      <c r="S1871" s="71">
        <v>4</v>
      </c>
      <c r="T1871" s="71">
        <v>5</v>
      </c>
      <c r="U1871" s="71">
        <v>6</v>
      </c>
      <c r="V1871" s="71">
        <v>7</v>
      </c>
      <c r="W1871" s="71">
        <v>8</v>
      </c>
      <c r="X1871" s="71" t="s">
        <v>142</v>
      </c>
      <c r="Y1871" s="71" t="s">
        <v>172</v>
      </c>
      <c r="Z1871" s="71"/>
      <c r="AA1871" s="80" t="s">
        <v>1547</v>
      </c>
      <c r="AB1871" s="71" t="s">
        <v>341</v>
      </c>
      <c r="AC1871" s="71"/>
      <c r="AD1871" s="71" t="s">
        <v>2037</v>
      </c>
      <c r="AE1871" s="69" t="s">
        <v>922</v>
      </c>
    </row>
    <row r="1872" spans="1:31" ht="60" hidden="1">
      <c r="A1872" t="str">
        <f t="shared" si="117"/>
        <v>IPUFUI022022</v>
      </c>
      <c r="B1872" t="str">
        <f t="shared" si="118"/>
        <v>IPUFUI022023</v>
      </c>
      <c r="C1872" t="str">
        <f t="shared" si="119"/>
        <v>IPUFUI022024</v>
      </c>
      <c r="D1872" t="str">
        <f t="shared" si="120"/>
        <v>IPUFUI022025</v>
      </c>
      <c r="E1872" t="str">
        <f t="shared" si="120"/>
        <v>IPUFUI022026</v>
      </c>
      <c r="F1872" t="str">
        <f t="shared" si="120"/>
        <v>IPUFUI022027</v>
      </c>
      <c r="G1872" t="s">
        <v>2037</v>
      </c>
      <c r="H1872" t="s">
        <v>1545</v>
      </c>
      <c r="I1872" s="38" t="str">
        <f>VLOOKUP(J1872,Planilha2!B:C,2,0)</f>
        <v>I02</v>
      </c>
      <c r="J1872" s="87" t="s">
        <v>931</v>
      </c>
      <c r="K1872" s="87" t="s">
        <v>145</v>
      </c>
      <c r="L1872" s="87" t="s">
        <v>932</v>
      </c>
      <c r="M1872" s="87" t="s">
        <v>926</v>
      </c>
      <c r="N1872" s="92" t="s">
        <v>164</v>
      </c>
      <c r="O1872" s="71" t="s">
        <v>1548</v>
      </c>
      <c r="P1872" s="69" t="s">
        <v>749</v>
      </c>
      <c r="Q1872" s="71">
        <v>7</v>
      </c>
      <c r="R1872" s="71">
        <v>8</v>
      </c>
      <c r="S1872" s="71">
        <v>9</v>
      </c>
      <c r="T1872" s="71">
        <v>10</v>
      </c>
      <c r="U1872" s="71">
        <v>11</v>
      </c>
      <c r="V1872" s="71">
        <v>12</v>
      </c>
      <c r="W1872" s="71">
        <v>13</v>
      </c>
      <c r="X1872" s="71" t="s">
        <v>142</v>
      </c>
      <c r="Y1872" s="71" t="s">
        <v>172</v>
      </c>
      <c r="Z1872" s="71"/>
      <c r="AA1872" s="80" t="s">
        <v>1547</v>
      </c>
      <c r="AB1872" s="71" t="s">
        <v>341</v>
      </c>
      <c r="AC1872" s="71"/>
      <c r="AD1872" s="71" t="s">
        <v>2037</v>
      </c>
      <c r="AE1872" s="69" t="s">
        <v>922</v>
      </c>
    </row>
    <row r="1873" spans="1:31" ht="60" hidden="1">
      <c r="A1873" t="str">
        <f t="shared" si="117"/>
        <v>IPUFUI052022</v>
      </c>
      <c r="B1873" t="str">
        <f t="shared" si="118"/>
        <v>IPUFUI052023</v>
      </c>
      <c r="C1873" t="str">
        <f t="shared" si="119"/>
        <v>IPUFUI052024</v>
      </c>
      <c r="D1873" t="str">
        <f t="shared" si="120"/>
        <v>IPUFUI052025</v>
      </c>
      <c r="E1873" t="str">
        <f t="shared" si="120"/>
        <v>IPUFUI052026</v>
      </c>
      <c r="F1873" t="str">
        <f t="shared" si="120"/>
        <v>IPUFUI052027</v>
      </c>
      <c r="G1873" t="s">
        <v>2037</v>
      </c>
      <c r="H1873" t="s">
        <v>1545</v>
      </c>
      <c r="I1873" s="38" t="str">
        <f>VLOOKUP(J1873,Planilha2!B:C,2,0)</f>
        <v>I05</v>
      </c>
      <c r="J1873" s="87" t="s">
        <v>948</v>
      </c>
      <c r="K1873" s="87" t="s">
        <v>145</v>
      </c>
      <c r="L1873" s="87" t="s">
        <v>949</v>
      </c>
      <c r="M1873" s="87" t="s">
        <v>926</v>
      </c>
      <c r="N1873" s="92" t="s">
        <v>164</v>
      </c>
      <c r="O1873" s="71" t="s">
        <v>1594</v>
      </c>
      <c r="P1873" s="69" t="s">
        <v>749</v>
      </c>
      <c r="Q1873" s="71">
        <v>0</v>
      </c>
      <c r="R1873" s="71">
        <v>1</v>
      </c>
      <c r="S1873" s="71">
        <v>2</v>
      </c>
      <c r="T1873" s="71">
        <v>3</v>
      </c>
      <c r="U1873" s="71">
        <v>4</v>
      </c>
      <c r="V1873" s="71">
        <v>5</v>
      </c>
      <c r="W1873" s="71">
        <v>6</v>
      </c>
      <c r="X1873" s="71" t="s">
        <v>363</v>
      </c>
      <c r="Y1873" s="71" t="s">
        <v>172</v>
      </c>
      <c r="Z1873" s="71"/>
      <c r="AA1873" s="80" t="s">
        <v>1547</v>
      </c>
      <c r="AB1873" s="71" t="s">
        <v>341</v>
      </c>
      <c r="AC1873" s="71"/>
      <c r="AD1873" s="71" t="s">
        <v>2037</v>
      </c>
      <c r="AE1873" s="69" t="s">
        <v>922</v>
      </c>
    </row>
    <row r="1874" spans="1:31" ht="60" hidden="1">
      <c r="A1874" t="str">
        <f t="shared" si="117"/>
        <v>IPUFUI062022</v>
      </c>
      <c r="B1874" t="str">
        <f t="shared" si="118"/>
        <v>IPUFUI062023</v>
      </c>
      <c r="C1874" t="str">
        <f t="shared" si="119"/>
        <v>IPUFUI062024</v>
      </c>
      <c r="D1874" t="str">
        <f t="shared" si="120"/>
        <v>IPUFUI062025</v>
      </c>
      <c r="E1874" t="str">
        <f t="shared" si="120"/>
        <v>IPUFUI062026</v>
      </c>
      <c r="F1874" t="str">
        <f t="shared" si="120"/>
        <v>IPUFUI062027</v>
      </c>
      <c r="G1874" t="s">
        <v>2037</v>
      </c>
      <c r="H1874" t="s">
        <v>1545</v>
      </c>
      <c r="I1874" s="38" t="str">
        <f>VLOOKUP(J1874,Planilha2!B:C,2,0)</f>
        <v>I06</v>
      </c>
      <c r="J1874" s="87" t="s">
        <v>954</v>
      </c>
      <c r="K1874" s="87" t="s">
        <v>145</v>
      </c>
      <c r="L1874" s="87" t="s">
        <v>955</v>
      </c>
      <c r="M1874" s="87" t="s">
        <v>926</v>
      </c>
      <c r="N1874" s="92" t="s">
        <v>164</v>
      </c>
      <c r="O1874" s="71" t="s">
        <v>1550</v>
      </c>
      <c r="P1874" s="69" t="s">
        <v>749</v>
      </c>
      <c r="Q1874" s="71">
        <v>0</v>
      </c>
      <c r="R1874" s="71">
        <v>0</v>
      </c>
      <c r="S1874" s="71">
        <v>0</v>
      </c>
      <c r="T1874" s="71">
        <v>0</v>
      </c>
      <c r="U1874" s="71">
        <v>0</v>
      </c>
      <c r="V1874" s="71">
        <v>0</v>
      </c>
      <c r="W1874" s="71">
        <v>1</v>
      </c>
      <c r="X1874" s="71" t="s">
        <v>363</v>
      </c>
      <c r="Y1874" s="71" t="s">
        <v>1471</v>
      </c>
      <c r="Z1874" s="71"/>
      <c r="AA1874" s="80" t="s">
        <v>1547</v>
      </c>
      <c r="AB1874" s="71"/>
      <c r="AC1874" s="71"/>
      <c r="AD1874" s="71" t="s">
        <v>2038</v>
      </c>
      <c r="AE1874" s="69" t="s">
        <v>922</v>
      </c>
    </row>
    <row r="1875" spans="1:31" ht="60" hidden="1">
      <c r="A1875" t="str">
        <f t="shared" si="117"/>
        <v>IPUFUI072022</v>
      </c>
      <c r="B1875" t="str">
        <f t="shared" si="118"/>
        <v>IPUFUI072023</v>
      </c>
      <c r="C1875" t="str">
        <f t="shared" si="119"/>
        <v>IPUFUI072024</v>
      </c>
      <c r="D1875" t="str">
        <f t="shared" si="120"/>
        <v>IPUFUI072025</v>
      </c>
      <c r="E1875" t="str">
        <f t="shared" si="120"/>
        <v>IPUFUI072026</v>
      </c>
      <c r="F1875" t="str">
        <f t="shared" si="120"/>
        <v>IPUFUI072027</v>
      </c>
      <c r="G1875" t="s">
        <v>2037</v>
      </c>
      <c r="H1875" t="s">
        <v>1545</v>
      </c>
      <c r="I1875" s="38" t="str">
        <f>VLOOKUP(J1875,Planilha2!B:C,2,0)</f>
        <v>I07</v>
      </c>
      <c r="J1875" s="87" t="s">
        <v>958</v>
      </c>
      <c r="K1875" s="87" t="s">
        <v>145</v>
      </c>
      <c r="L1875" s="87" t="s">
        <v>959</v>
      </c>
      <c r="M1875" s="87" t="s">
        <v>926</v>
      </c>
      <c r="N1875" s="92" t="s">
        <v>164</v>
      </c>
      <c r="O1875" s="71" t="s">
        <v>1552</v>
      </c>
      <c r="P1875" s="69" t="s">
        <v>749</v>
      </c>
      <c r="Q1875" s="71">
        <v>0</v>
      </c>
      <c r="R1875" s="71">
        <v>0</v>
      </c>
      <c r="S1875" s="71">
        <v>0</v>
      </c>
      <c r="T1875" s="71">
        <v>0</v>
      </c>
      <c r="U1875" s="71">
        <v>0</v>
      </c>
      <c r="V1875" s="71">
        <v>0</v>
      </c>
      <c r="W1875" s="71">
        <v>1</v>
      </c>
      <c r="X1875" s="71" t="s">
        <v>363</v>
      </c>
      <c r="Y1875" s="71" t="s">
        <v>1471</v>
      </c>
      <c r="Z1875" s="71"/>
      <c r="AA1875" s="80" t="s">
        <v>1547</v>
      </c>
      <c r="AB1875" s="71"/>
      <c r="AC1875" s="71"/>
      <c r="AD1875" s="71" t="s">
        <v>2038</v>
      </c>
      <c r="AE1875" s="69" t="s">
        <v>922</v>
      </c>
    </row>
    <row r="1876" spans="1:31" ht="60" hidden="1">
      <c r="A1876" t="str">
        <f t="shared" si="117"/>
        <v>IPUFUI082022</v>
      </c>
      <c r="B1876" t="str">
        <f t="shared" si="118"/>
        <v>IPUFUI082023</v>
      </c>
      <c r="C1876" t="str">
        <f t="shared" si="119"/>
        <v>IPUFUI082024</v>
      </c>
      <c r="D1876" t="str">
        <f t="shared" si="120"/>
        <v>IPUFUI082025</v>
      </c>
      <c r="E1876" t="str">
        <f t="shared" si="120"/>
        <v>IPUFUI082026</v>
      </c>
      <c r="F1876" t="str">
        <f t="shared" si="120"/>
        <v>IPUFUI082027</v>
      </c>
      <c r="G1876" t="s">
        <v>2037</v>
      </c>
      <c r="H1876" t="s">
        <v>1545</v>
      </c>
      <c r="I1876" s="38" t="str">
        <f>VLOOKUP(J1876,Planilha2!B:C,2,0)</f>
        <v>I08</v>
      </c>
      <c r="J1876" s="87" t="s">
        <v>964</v>
      </c>
      <c r="K1876" s="87" t="s">
        <v>145</v>
      </c>
      <c r="L1876" s="87" t="s">
        <v>965</v>
      </c>
      <c r="M1876" s="87" t="s">
        <v>926</v>
      </c>
      <c r="N1876" s="92" t="s">
        <v>164</v>
      </c>
      <c r="O1876" s="71" t="s">
        <v>1553</v>
      </c>
      <c r="P1876" s="69" t="s">
        <v>749</v>
      </c>
      <c r="Q1876" s="71">
        <v>0</v>
      </c>
      <c r="R1876" s="71">
        <v>0</v>
      </c>
      <c r="S1876" s="71">
        <v>0</v>
      </c>
      <c r="T1876" s="71">
        <v>0</v>
      </c>
      <c r="U1876" s="71">
        <v>0</v>
      </c>
      <c r="V1876" s="71">
        <v>0</v>
      </c>
      <c r="W1876" s="71">
        <v>1</v>
      </c>
      <c r="X1876" s="71" t="s">
        <v>363</v>
      </c>
      <c r="Y1876" s="71" t="s">
        <v>1471</v>
      </c>
      <c r="Z1876" s="71"/>
      <c r="AA1876" s="80" t="s">
        <v>1547</v>
      </c>
      <c r="AB1876" s="71"/>
      <c r="AC1876" s="71"/>
      <c r="AD1876" s="71" t="s">
        <v>2038</v>
      </c>
      <c r="AE1876" s="69" t="s">
        <v>922</v>
      </c>
    </row>
    <row r="1877" spans="1:31" ht="60" hidden="1">
      <c r="A1877" t="str">
        <f t="shared" si="117"/>
        <v>IPUFUI122022</v>
      </c>
      <c r="B1877" t="str">
        <f t="shared" si="118"/>
        <v>IPUFUI122023</v>
      </c>
      <c r="C1877" t="str">
        <f t="shared" si="119"/>
        <v>IPUFUI122024</v>
      </c>
      <c r="D1877" t="str">
        <f t="shared" si="120"/>
        <v>IPUFUI122025</v>
      </c>
      <c r="E1877" t="str">
        <f t="shared" si="120"/>
        <v>IPUFUI122026</v>
      </c>
      <c r="F1877" t="str">
        <f t="shared" si="120"/>
        <v>IPUFUI122027</v>
      </c>
      <c r="G1877" t="s">
        <v>2037</v>
      </c>
      <c r="H1877" t="s">
        <v>1545</v>
      </c>
      <c r="I1877" s="38" t="str">
        <f>VLOOKUP(J1877,Planilha2!B:C,2,0)</f>
        <v>I12</v>
      </c>
      <c r="J1877" s="87" t="s">
        <v>980</v>
      </c>
      <c r="K1877" s="87" t="s">
        <v>145</v>
      </c>
      <c r="L1877" s="87" t="s">
        <v>1554</v>
      </c>
      <c r="M1877" s="87" t="s">
        <v>983</v>
      </c>
      <c r="N1877" s="92" t="s">
        <v>164</v>
      </c>
      <c r="O1877" s="71" t="s">
        <v>1595</v>
      </c>
      <c r="P1877" s="69" t="s">
        <v>44</v>
      </c>
      <c r="Q1877" s="71">
        <v>7</v>
      </c>
      <c r="R1877" s="71">
        <v>7</v>
      </c>
      <c r="S1877" s="71">
        <v>8</v>
      </c>
      <c r="T1877" s="71">
        <v>8</v>
      </c>
      <c r="U1877" s="71">
        <v>9</v>
      </c>
      <c r="V1877" s="71">
        <v>9</v>
      </c>
      <c r="W1877" s="71">
        <v>10</v>
      </c>
      <c r="X1877" s="71" t="s">
        <v>363</v>
      </c>
      <c r="Y1877" s="71" t="s">
        <v>1471</v>
      </c>
      <c r="Z1877" s="71"/>
      <c r="AA1877" s="80" t="s">
        <v>1547</v>
      </c>
      <c r="AB1877" s="71"/>
      <c r="AC1877" s="71"/>
      <c r="AD1877" s="71" t="s">
        <v>2038</v>
      </c>
      <c r="AE1877" s="69" t="s">
        <v>922</v>
      </c>
    </row>
    <row r="1878" spans="1:31" ht="60" hidden="1">
      <c r="A1878" t="str">
        <f t="shared" si="117"/>
        <v>IPUFUI132022</v>
      </c>
      <c r="B1878" t="str">
        <f t="shared" si="118"/>
        <v>IPUFUI132023</v>
      </c>
      <c r="C1878" t="str">
        <f t="shared" si="119"/>
        <v>IPUFUI132024</v>
      </c>
      <c r="D1878" t="str">
        <f t="shared" si="120"/>
        <v>IPUFUI132025</v>
      </c>
      <c r="E1878" t="str">
        <f t="shared" si="120"/>
        <v>IPUFUI132026</v>
      </c>
      <c r="F1878" t="str">
        <f t="shared" si="120"/>
        <v>IPUFUI132027</v>
      </c>
      <c r="G1878" t="s">
        <v>2037</v>
      </c>
      <c r="H1878" t="s">
        <v>1545</v>
      </c>
      <c r="I1878" s="38" t="str">
        <f>VLOOKUP(J1878,Planilha2!B:C,2,0)</f>
        <v>I13</v>
      </c>
      <c r="J1878" s="87" t="s">
        <v>985</v>
      </c>
      <c r="K1878" s="87" t="s">
        <v>145</v>
      </c>
      <c r="L1878" s="87" t="s">
        <v>986</v>
      </c>
      <c r="M1878" s="87" t="s">
        <v>988</v>
      </c>
      <c r="N1878" s="87" t="s">
        <v>1021</v>
      </c>
      <c r="O1878" s="71" t="s">
        <v>1555</v>
      </c>
      <c r="P1878" s="69" t="s">
        <v>44</v>
      </c>
      <c r="Q1878" s="71">
        <v>0</v>
      </c>
      <c r="R1878" s="71">
        <v>0</v>
      </c>
      <c r="S1878" s="71">
        <v>0</v>
      </c>
      <c r="T1878" s="71">
        <v>0</v>
      </c>
      <c r="U1878" s="71">
        <v>0</v>
      </c>
      <c r="V1878" s="71">
        <v>0</v>
      </c>
      <c r="W1878" s="71">
        <v>1</v>
      </c>
      <c r="X1878" s="71" t="s">
        <v>363</v>
      </c>
      <c r="Y1878" s="71" t="s">
        <v>1471</v>
      </c>
      <c r="Z1878" s="71"/>
      <c r="AA1878" s="80" t="s">
        <v>1547</v>
      </c>
      <c r="AB1878" s="71"/>
      <c r="AC1878" s="71"/>
      <c r="AD1878" s="71" t="s">
        <v>2038</v>
      </c>
      <c r="AE1878" s="69" t="s">
        <v>922</v>
      </c>
    </row>
    <row r="1879" spans="1:31" ht="45" hidden="1">
      <c r="A1879" t="str">
        <f t="shared" si="117"/>
        <v>IQUFUG072022</v>
      </c>
      <c r="B1879" t="str">
        <f t="shared" si="118"/>
        <v>IQUFUG072023</v>
      </c>
      <c r="C1879" t="str">
        <f t="shared" si="119"/>
        <v>IQUFUG072024</v>
      </c>
      <c r="D1879" t="str">
        <f t="shared" si="120"/>
        <v>IQUFUG072025</v>
      </c>
      <c r="E1879" t="str">
        <f t="shared" si="120"/>
        <v>IQUFUG072026</v>
      </c>
      <c r="F1879" t="str">
        <f t="shared" si="120"/>
        <v>IQUFUG072027</v>
      </c>
      <c r="G1879" t="s">
        <v>2043</v>
      </c>
      <c r="H1879" t="s">
        <v>1429</v>
      </c>
      <c r="I1879" s="38" t="str">
        <f>VLOOKUP(J1879,Planilha2!B:C,2,0)</f>
        <v>G07</v>
      </c>
      <c r="J1879" s="45" t="s">
        <v>1430</v>
      </c>
      <c r="K1879" s="45" t="s">
        <v>145</v>
      </c>
      <c r="L1879" s="45" t="s">
        <v>63</v>
      </c>
      <c r="M1879" s="45" t="s">
        <v>715</v>
      </c>
      <c r="N1879" s="45" t="s">
        <v>1431</v>
      </c>
      <c r="O1879" s="45" t="s">
        <v>1432</v>
      </c>
      <c r="P1879" s="45" t="s">
        <v>44</v>
      </c>
      <c r="Q1879" s="45">
        <v>7</v>
      </c>
      <c r="R1879" s="45">
        <v>7</v>
      </c>
      <c r="S1879" s="45">
        <v>7</v>
      </c>
      <c r="T1879" s="45">
        <v>7</v>
      </c>
      <c r="U1879" s="45">
        <v>8</v>
      </c>
      <c r="V1879" s="45">
        <v>9</v>
      </c>
      <c r="W1879" s="45">
        <v>10</v>
      </c>
      <c r="X1879" s="45" t="s">
        <v>142</v>
      </c>
      <c r="Y1879" s="45" t="s">
        <v>172</v>
      </c>
      <c r="Z1879" s="45" t="s">
        <v>1103</v>
      </c>
      <c r="AA1879" s="45" t="s">
        <v>382</v>
      </c>
      <c r="AB1879" s="45" t="s">
        <v>144</v>
      </c>
      <c r="AC1879" s="45" t="s">
        <v>2044</v>
      </c>
      <c r="AD1879" s="45" t="s">
        <v>2043</v>
      </c>
      <c r="AE1879" s="45" t="s">
        <v>40</v>
      </c>
    </row>
    <row r="1880" spans="1:31" ht="60" hidden="1">
      <c r="A1880" t="str">
        <f t="shared" si="117"/>
        <v>IQUFUG012022</v>
      </c>
      <c r="B1880" t="str">
        <f t="shared" si="118"/>
        <v>IQUFUG012023</v>
      </c>
      <c r="C1880" t="str">
        <f t="shared" si="119"/>
        <v>IQUFUG012024</v>
      </c>
      <c r="D1880" t="str">
        <f t="shared" si="120"/>
        <v>IQUFUG012025</v>
      </c>
      <c r="E1880" t="str">
        <f t="shared" si="120"/>
        <v>IQUFUG012026</v>
      </c>
      <c r="F1880" t="str">
        <f t="shared" si="120"/>
        <v>IQUFUG012027</v>
      </c>
      <c r="G1880" t="s">
        <v>2043</v>
      </c>
      <c r="H1880" t="s">
        <v>1429</v>
      </c>
      <c r="I1880" s="38" t="str">
        <f>VLOOKUP(J1880,Planilha2!B:C,2,0)</f>
        <v>G01</v>
      </c>
      <c r="J1880" s="45" t="s">
        <v>41</v>
      </c>
      <c r="K1880" s="45" t="s">
        <v>145</v>
      </c>
      <c r="L1880" s="45" t="s">
        <v>2045</v>
      </c>
      <c r="M1880" s="45" t="s">
        <v>715</v>
      </c>
      <c r="N1880" s="45" t="s">
        <v>1431</v>
      </c>
      <c r="O1880" s="45" t="s">
        <v>1435</v>
      </c>
      <c r="P1880" s="45" t="s">
        <v>44</v>
      </c>
      <c r="Q1880" s="45">
        <v>53</v>
      </c>
      <c r="R1880" s="45">
        <v>53</v>
      </c>
      <c r="S1880" s="45">
        <v>53</v>
      </c>
      <c r="T1880" s="45">
        <v>53</v>
      </c>
      <c r="U1880" s="45">
        <v>55</v>
      </c>
      <c r="V1880" s="45">
        <v>57</v>
      </c>
      <c r="W1880" s="45">
        <v>59</v>
      </c>
      <c r="X1880" s="45" t="s">
        <v>142</v>
      </c>
      <c r="Y1880" s="45" t="s">
        <v>172</v>
      </c>
      <c r="Z1880" s="45" t="s">
        <v>1103</v>
      </c>
      <c r="AA1880" s="45" t="s">
        <v>382</v>
      </c>
      <c r="AB1880" s="45" t="s">
        <v>144</v>
      </c>
      <c r="AC1880" s="45" t="s">
        <v>2044</v>
      </c>
      <c r="AD1880" s="45" t="s">
        <v>2043</v>
      </c>
      <c r="AE1880" s="45" t="s">
        <v>40</v>
      </c>
    </row>
    <row r="1881" spans="1:31" ht="45" hidden="1">
      <c r="A1881" t="str">
        <f t="shared" si="117"/>
        <v>IQUFUG022022</v>
      </c>
      <c r="B1881" t="str">
        <f t="shared" si="118"/>
        <v>IQUFUG022023</v>
      </c>
      <c r="C1881" t="str">
        <f t="shared" si="119"/>
        <v>IQUFUG022024</v>
      </c>
      <c r="D1881" t="str">
        <f t="shared" si="120"/>
        <v>IQUFUG022025</v>
      </c>
      <c r="E1881" t="str">
        <f t="shared" si="120"/>
        <v>IQUFUG022026</v>
      </c>
      <c r="F1881" t="str">
        <f t="shared" si="120"/>
        <v>IQUFUG022027</v>
      </c>
      <c r="G1881" t="s">
        <v>2043</v>
      </c>
      <c r="H1881" t="s">
        <v>1429</v>
      </c>
      <c r="I1881" s="38" t="str">
        <f>VLOOKUP(J1881,Planilha2!B:C,2,0)</f>
        <v>G02</v>
      </c>
      <c r="J1881" s="45" t="s">
        <v>2046</v>
      </c>
      <c r="K1881" s="45" t="s">
        <v>145</v>
      </c>
      <c r="L1881" s="45"/>
      <c r="M1881" s="45" t="s">
        <v>717</v>
      </c>
      <c r="N1881" s="45" t="s">
        <v>1431</v>
      </c>
      <c r="O1881" s="45" t="s">
        <v>1561</v>
      </c>
      <c r="P1881" s="45" t="s">
        <v>44</v>
      </c>
      <c r="Q1881" s="45">
        <v>29.39</v>
      </c>
      <c r="R1881" s="45">
        <v>29.39</v>
      </c>
      <c r="S1881" s="45">
        <v>29.39</v>
      </c>
      <c r="T1881" s="45">
        <v>29.39</v>
      </c>
      <c r="U1881" s="45">
        <v>28</v>
      </c>
      <c r="V1881" s="45">
        <v>27</v>
      </c>
      <c r="W1881" s="45">
        <v>26</v>
      </c>
      <c r="X1881" s="45" t="s">
        <v>142</v>
      </c>
      <c r="Y1881" s="45" t="s">
        <v>172</v>
      </c>
      <c r="Z1881" s="45" t="s">
        <v>1103</v>
      </c>
      <c r="AA1881" s="45" t="s">
        <v>382</v>
      </c>
      <c r="AB1881" s="45" t="s">
        <v>144</v>
      </c>
      <c r="AC1881" s="45" t="s">
        <v>2044</v>
      </c>
      <c r="AD1881" s="45" t="s">
        <v>2043</v>
      </c>
      <c r="AE1881" s="45" t="s">
        <v>40</v>
      </c>
    </row>
    <row r="1882" spans="1:31" ht="45" hidden="1">
      <c r="A1882" t="str">
        <f t="shared" si="117"/>
        <v>IQUFUG032022</v>
      </c>
      <c r="B1882" t="str">
        <f t="shared" si="118"/>
        <v>IQUFUG032023</v>
      </c>
      <c r="C1882" t="str">
        <f t="shared" si="119"/>
        <v>IQUFUG032024</v>
      </c>
      <c r="D1882" t="str">
        <f t="shared" si="120"/>
        <v>IQUFUG032025</v>
      </c>
      <c r="E1882" t="str">
        <f t="shared" si="120"/>
        <v>IQUFUG032026</v>
      </c>
      <c r="F1882" t="str">
        <f t="shared" si="120"/>
        <v>IQUFUG032027</v>
      </c>
      <c r="G1882" t="s">
        <v>2043</v>
      </c>
      <c r="H1882" t="s">
        <v>1429</v>
      </c>
      <c r="I1882" s="38" t="str">
        <f>VLOOKUP(J1882,Planilha2!B:C,2,0)</f>
        <v>G03</v>
      </c>
      <c r="J1882" s="45" t="s">
        <v>2047</v>
      </c>
      <c r="K1882" s="45" t="s">
        <v>165</v>
      </c>
      <c r="L1882" s="38" t="s">
        <v>1439</v>
      </c>
      <c r="M1882" s="45" t="s">
        <v>717</v>
      </c>
      <c r="N1882" s="45" t="s">
        <v>1431</v>
      </c>
      <c r="O1882" s="45" t="s">
        <v>1563</v>
      </c>
      <c r="P1882" s="45" t="s">
        <v>44</v>
      </c>
      <c r="Q1882" s="45">
        <v>12</v>
      </c>
      <c r="R1882" s="45">
        <v>12</v>
      </c>
      <c r="S1882" s="45">
        <v>12</v>
      </c>
      <c r="T1882" s="45">
        <v>12</v>
      </c>
      <c r="U1882" s="45">
        <v>11</v>
      </c>
      <c r="V1882" s="45">
        <v>11</v>
      </c>
      <c r="W1882" s="45">
        <v>10</v>
      </c>
      <c r="X1882" s="45" t="s">
        <v>142</v>
      </c>
      <c r="Y1882" s="45" t="s">
        <v>172</v>
      </c>
      <c r="Z1882" s="45" t="s">
        <v>1103</v>
      </c>
      <c r="AA1882" s="45" t="s">
        <v>382</v>
      </c>
      <c r="AB1882" s="45" t="s">
        <v>144</v>
      </c>
      <c r="AC1882" s="45" t="s">
        <v>2044</v>
      </c>
      <c r="AD1882" s="45" t="s">
        <v>2043</v>
      </c>
      <c r="AE1882" s="45" t="s">
        <v>40</v>
      </c>
    </row>
    <row r="1883" spans="1:31" ht="45" hidden="1">
      <c r="A1883" t="str">
        <f t="shared" si="117"/>
        <v>IQUFUG042022</v>
      </c>
      <c r="B1883" t="str">
        <f t="shared" si="118"/>
        <v>IQUFUG042023</v>
      </c>
      <c r="C1883" t="str">
        <f t="shared" si="119"/>
        <v>IQUFUG042024</v>
      </c>
      <c r="D1883" t="str">
        <f t="shared" si="120"/>
        <v>IQUFUG042025</v>
      </c>
      <c r="E1883" t="str">
        <f t="shared" si="120"/>
        <v>IQUFUG042026</v>
      </c>
      <c r="F1883" t="str">
        <f t="shared" si="120"/>
        <v>IQUFUG042027</v>
      </c>
      <c r="G1883" t="s">
        <v>2043</v>
      </c>
      <c r="H1883" t="s">
        <v>1429</v>
      </c>
      <c r="I1883" s="38" t="str">
        <f>VLOOKUP(J1883,Planilha2!B:C,2,0)</f>
        <v>G04</v>
      </c>
      <c r="J1883" s="45" t="s">
        <v>2048</v>
      </c>
      <c r="K1883" s="45" t="s">
        <v>145</v>
      </c>
      <c r="L1883" s="45"/>
      <c r="M1883" s="45" t="s">
        <v>717</v>
      </c>
      <c r="N1883" s="45" t="s">
        <v>1431</v>
      </c>
      <c r="O1883" s="45" t="s">
        <v>1566</v>
      </c>
      <c r="P1883" s="45" t="s">
        <v>44</v>
      </c>
      <c r="Q1883" s="45">
        <v>92.16</v>
      </c>
      <c r="R1883" s="45">
        <v>92.16</v>
      </c>
      <c r="S1883" s="45">
        <v>92.16</v>
      </c>
      <c r="T1883" s="45">
        <v>92.16</v>
      </c>
      <c r="U1883" s="45">
        <v>90</v>
      </c>
      <c r="V1883" s="45">
        <v>88</v>
      </c>
      <c r="W1883" s="45">
        <v>86</v>
      </c>
      <c r="X1883" s="45" t="s">
        <v>142</v>
      </c>
      <c r="Y1883" s="45" t="s">
        <v>172</v>
      </c>
      <c r="Z1883" s="45" t="s">
        <v>1103</v>
      </c>
      <c r="AA1883" s="45" t="s">
        <v>382</v>
      </c>
      <c r="AB1883" s="45" t="s">
        <v>144</v>
      </c>
      <c r="AC1883" s="45" t="s">
        <v>2044</v>
      </c>
      <c r="AD1883" s="45" t="s">
        <v>2043</v>
      </c>
      <c r="AE1883" s="45" t="s">
        <v>40</v>
      </c>
    </row>
    <row r="1884" spans="1:31" ht="45" hidden="1">
      <c r="A1884" t="str">
        <f t="shared" si="117"/>
        <v>IQUFUG052022</v>
      </c>
      <c r="B1884" t="str">
        <f t="shared" si="118"/>
        <v>IQUFUG052023</v>
      </c>
      <c r="C1884" t="str">
        <f t="shared" si="119"/>
        <v>IQUFUG052024</v>
      </c>
      <c r="D1884" t="str">
        <f t="shared" si="120"/>
        <v>IQUFUG052025</v>
      </c>
      <c r="E1884" t="str">
        <f t="shared" si="120"/>
        <v>IQUFUG052026</v>
      </c>
      <c r="F1884" t="str">
        <f t="shared" si="120"/>
        <v>IQUFUG052027</v>
      </c>
      <c r="G1884" t="s">
        <v>2043</v>
      </c>
      <c r="H1884" t="s">
        <v>1429</v>
      </c>
      <c r="I1884" s="38" t="str">
        <f>VLOOKUP(J1884,Planilha2!B:C,2,0)</f>
        <v>G05</v>
      </c>
      <c r="J1884" s="45" t="s">
        <v>2049</v>
      </c>
      <c r="K1884" s="45" t="s">
        <v>165</v>
      </c>
      <c r="L1884" s="38" t="s">
        <v>1439</v>
      </c>
      <c r="M1884" s="45" t="s">
        <v>717</v>
      </c>
      <c r="N1884" s="45" t="s">
        <v>1431</v>
      </c>
      <c r="O1884" s="45" t="s">
        <v>1447</v>
      </c>
      <c r="P1884" s="45" t="s">
        <v>44</v>
      </c>
      <c r="Q1884" s="45">
        <v>100</v>
      </c>
      <c r="R1884" s="45">
        <v>100</v>
      </c>
      <c r="S1884" s="45">
        <v>100</v>
      </c>
      <c r="T1884" s="45">
        <v>100</v>
      </c>
      <c r="U1884" s="45">
        <v>98</v>
      </c>
      <c r="V1884" s="45">
        <v>96</v>
      </c>
      <c r="W1884" s="45">
        <v>94</v>
      </c>
      <c r="X1884" s="45" t="s">
        <v>142</v>
      </c>
      <c r="Y1884" s="45" t="s">
        <v>172</v>
      </c>
      <c r="Z1884" s="45" t="s">
        <v>1103</v>
      </c>
      <c r="AA1884" s="45" t="s">
        <v>382</v>
      </c>
      <c r="AB1884" s="45" t="s">
        <v>144</v>
      </c>
      <c r="AC1884" s="45" t="s">
        <v>2044</v>
      </c>
      <c r="AD1884" s="45" t="s">
        <v>2043</v>
      </c>
      <c r="AE1884" s="45" t="s">
        <v>40</v>
      </c>
    </row>
    <row r="1885" spans="1:31" ht="45" hidden="1">
      <c r="A1885" t="str">
        <f t="shared" si="117"/>
        <v>IQUFUExcluído2022</v>
      </c>
      <c r="B1885" t="str">
        <f t="shared" si="118"/>
        <v>IQUFUExcluído2023</v>
      </c>
      <c r="C1885" t="str">
        <f t="shared" si="119"/>
        <v>IQUFUExcluído2024</v>
      </c>
      <c r="D1885" t="str">
        <f t="shared" si="120"/>
        <v>IQUFUExcluído2025</v>
      </c>
      <c r="E1885" t="str">
        <f t="shared" si="120"/>
        <v>IQUFUExcluído2026</v>
      </c>
      <c r="F1885" t="str">
        <f t="shared" si="120"/>
        <v>IQUFUExcluído2027</v>
      </c>
      <c r="G1885" t="s">
        <v>2043</v>
      </c>
      <c r="H1885" t="s">
        <v>1429</v>
      </c>
      <c r="I1885" s="38" t="str">
        <f>VLOOKUP(J1885,Planilha2!B:C,2,0)</f>
        <v>Excluído</v>
      </c>
      <c r="J1885" s="45" t="s">
        <v>1449</v>
      </c>
      <c r="K1885" s="45" t="s">
        <v>165</v>
      </c>
      <c r="L1885" s="45" t="s">
        <v>1450</v>
      </c>
      <c r="M1885" s="45" t="s">
        <v>1451</v>
      </c>
      <c r="N1885" s="45" t="s">
        <v>1452</v>
      </c>
      <c r="O1885" s="45" t="s">
        <v>1453</v>
      </c>
      <c r="P1885" s="45" t="s">
        <v>44</v>
      </c>
      <c r="Q1885" s="45">
        <v>0</v>
      </c>
      <c r="R1885" s="45">
        <v>0</v>
      </c>
      <c r="S1885" s="45">
        <v>0</v>
      </c>
      <c r="T1885" s="45">
        <v>0</v>
      </c>
      <c r="U1885" s="45">
        <v>0</v>
      </c>
      <c r="V1885" s="45">
        <v>0</v>
      </c>
      <c r="W1885" s="45">
        <v>0</v>
      </c>
      <c r="X1885" s="45" t="s">
        <v>142</v>
      </c>
      <c r="Y1885" s="45" t="s">
        <v>172</v>
      </c>
      <c r="Z1885" s="45" t="s">
        <v>1103</v>
      </c>
      <c r="AA1885" s="45" t="s">
        <v>382</v>
      </c>
      <c r="AB1885" s="45" t="s">
        <v>144</v>
      </c>
      <c r="AC1885" s="45" t="s">
        <v>2044</v>
      </c>
      <c r="AD1885" s="45" t="s">
        <v>2043</v>
      </c>
      <c r="AE1885" s="45" t="s">
        <v>40</v>
      </c>
    </row>
    <row r="1886" spans="1:31" ht="45" hidden="1">
      <c r="A1886" t="str">
        <f t="shared" si="117"/>
        <v>IQUFUG062022</v>
      </c>
      <c r="B1886" t="str">
        <f t="shared" si="118"/>
        <v>IQUFUG062023</v>
      </c>
      <c r="C1886" t="str">
        <f t="shared" si="119"/>
        <v>IQUFUG062024</v>
      </c>
      <c r="D1886" t="str">
        <f t="shared" si="120"/>
        <v>IQUFUG062025</v>
      </c>
      <c r="E1886" t="str">
        <f t="shared" si="120"/>
        <v>IQUFUG062026</v>
      </c>
      <c r="F1886" t="str">
        <f t="shared" si="120"/>
        <v>IQUFUG062027</v>
      </c>
      <c r="G1886" t="s">
        <v>2043</v>
      </c>
      <c r="H1886" t="s">
        <v>1429</v>
      </c>
      <c r="I1886" s="38" t="str">
        <f>VLOOKUP(J1886,Planilha2!B:C,2,0)</f>
        <v>G06</v>
      </c>
      <c r="J1886" s="45" t="s">
        <v>58</v>
      </c>
      <c r="K1886" s="45" t="s">
        <v>145</v>
      </c>
      <c r="L1886" s="45" t="s">
        <v>59</v>
      </c>
      <c r="M1886" s="45" t="s">
        <v>164</v>
      </c>
      <c r="N1886" s="45" t="s">
        <v>1431</v>
      </c>
      <c r="O1886" s="45" t="s">
        <v>1570</v>
      </c>
      <c r="P1886" s="45" t="s">
        <v>44</v>
      </c>
      <c r="Q1886" s="45">
        <v>13.74</v>
      </c>
      <c r="R1886" s="45">
        <v>13.74</v>
      </c>
      <c r="S1886" s="45">
        <v>13.74</v>
      </c>
      <c r="T1886" s="45">
        <v>13.74</v>
      </c>
      <c r="U1886" s="45">
        <v>15</v>
      </c>
      <c r="V1886" s="45">
        <v>16</v>
      </c>
      <c r="W1886" s="45">
        <v>17</v>
      </c>
      <c r="X1886" s="45" t="s">
        <v>142</v>
      </c>
      <c r="Y1886" s="45" t="s">
        <v>172</v>
      </c>
      <c r="Z1886" s="45" t="s">
        <v>1103</v>
      </c>
      <c r="AA1886" s="45" t="s">
        <v>382</v>
      </c>
      <c r="AB1886" s="45" t="s">
        <v>144</v>
      </c>
      <c r="AC1886" s="45" t="s">
        <v>2044</v>
      </c>
      <c r="AD1886" s="45" t="s">
        <v>2043</v>
      </c>
      <c r="AE1886" s="45" t="s">
        <v>40</v>
      </c>
    </row>
    <row r="1887" spans="1:31" ht="60" hidden="1">
      <c r="A1887" t="str">
        <f t="shared" si="117"/>
        <v>IQUFUG082022</v>
      </c>
      <c r="B1887" t="str">
        <f t="shared" si="118"/>
        <v>IQUFUG082023</v>
      </c>
      <c r="C1887" t="str">
        <f t="shared" si="119"/>
        <v>IQUFUG082024</v>
      </c>
      <c r="D1887" t="str">
        <f t="shared" si="120"/>
        <v>IQUFUG082025</v>
      </c>
      <c r="E1887" t="str">
        <f t="shared" si="120"/>
        <v>IQUFUG082026</v>
      </c>
      <c r="F1887" t="str">
        <f t="shared" si="120"/>
        <v>IQUFUG082027</v>
      </c>
      <c r="G1887" t="s">
        <v>2043</v>
      </c>
      <c r="H1887" t="s">
        <v>1429</v>
      </c>
      <c r="I1887" s="38" t="str">
        <f>VLOOKUP(J1887,Planilha2!B:C,2,0)</f>
        <v>G08</v>
      </c>
      <c r="J1887" s="45" t="s">
        <v>722</v>
      </c>
      <c r="K1887" s="45" t="s">
        <v>145</v>
      </c>
      <c r="L1887" s="45" t="s">
        <v>723</v>
      </c>
      <c r="M1887" s="45" t="s">
        <v>185</v>
      </c>
      <c r="N1887" s="45" t="s">
        <v>1431</v>
      </c>
      <c r="O1887" s="45" t="s">
        <v>1607</v>
      </c>
      <c r="P1887" s="45" t="s">
        <v>44</v>
      </c>
      <c r="Q1887" s="45">
        <v>31.63</v>
      </c>
      <c r="R1887" s="45">
        <v>31.63</v>
      </c>
      <c r="S1887" s="45">
        <v>31.63</v>
      </c>
      <c r="T1887" s="45">
        <v>31.63</v>
      </c>
      <c r="U1887" s="45">
        <v>30</v>
      </c>
      <c r="V1887" s="45">
        <v>28</v>
      </c>
      <c r="W1887" s="45">
        <v>26</v>
      </c>
      <c r="X1887" s="45" t="s">
        <v>142</v>
      </c>
      <c r="Y1887" s="45" t="s">
        <v>172</v>
      </c>
      <c r="Z1887" s="45" t="s">
        <v>1103</v>
      </c>
      <c r="AA1887" s="45" t="s">
        <v>382</v>
      </c>
      <c r="AB1887" s="45" t="s">
        <v>144</v>
      </c>
      <c r="AC1887" s="45" t="s">
        <v>2044</v>
      </c>
      <c r="AD1887" s="45" t="s">
        <v>2043</v>
      </c>
      <c r="AE1887" s="45" t="s">
        <v>40</v>
      </c>
    </row>
    <row r="1888" spans="1:31" ht="45" hidden="1">
      <c r="A1888" t="str">
        <f t="shared" si="117"/>
        <v>IQUFUG152022</v>
      </c>
      <c r="B1888" t="str">
        <f t="shared" si="118"/>
        <v>IQUFUG152023</v>
      </c>
      <c r="C1888" t="str">
        <f t="shared" si="119"/>
        <v>IQUFUG152024</v>
      </c>
      <c r="D1888" t="str">
        <f t="shared" si="120"/>
        <v>IQUFUG152025</v>
      </c>
      <c r="E1888" t="str">
        <f t="shared" si="120"/>
        <v>IQUFUG152026</v>
      </c>
      <c r="F1888" t="str">
        <f t="shared" si="120"/>
        <v>IQUFUG152027</v>
      </c>
      <c r="G1888" t="s">
        <v>2043</v>
      </c>
      <c r="H1888" t="s">
        <v>1429</v>
      </c>
      <c r="I1888" s="38" t="str">
        <f>VLOOKUP(J1888,Planilha2!B:C,2,0)</f>
        <v>G15</v>
      </c>
      <c r="J1888" s="45" t="s">
        <v>743</v>
      </c>
      <c r="K1888" s="45" t="s">
        <v>145</v>
      </c>
      <c r="L1888" s="45" t="s">
        <v>744</v>
      </c>
      <c r="M1888" s="45" t="s">
        <v>164</v>
      </c>
      <c r="N1888" s="45" t="s">
        <v>1431</v>
      </c>
      <c r="O1888" s="45" t="s">
        <v>1456</v>
      </c>
      <c r="P1888" s="45" t="s">
        <v>44</v>
      </c>
      <c r="Q1888" s="45">
        <v>50</v>
      </c>
      <c r="R1888" s="45">
        <v>50</v>
      </c>
      <c r="S1888" s="45">
        <v>100</v>
      </c>
      <c r="T1888" s="45">
        <v>100</v>
      </c>
      <c r="U1888" s="45">
        <v>100</v>
      </c>
      <c r="V1888" s="45">
        <v>100</v>
      </c>
      <c r="W1888" s="45">
        <v>100</v>
      </c>
      <c r="X1888" s="45" t="s">
        <v>142</v>
      </c>
      <c r="Y1888" s="45" t="s">
        <v>172</v>
      </c>
      <c r="Z1888" s="45" t="s">
        <v>1103</v>
      </c>
      <c r="AA1888" s="45" t="s">
        <v>382</v>
      </c>
      <c r="AB1888" s="45" t="s">
        <v>144</v>
      </c>
      <c r="AC1888" s="45" t="s">
        <v>2044</v>
      </c>
      <c r="AD1888" s="45" t="s">
        <v>2043</v>
      </c>
      <c r="AE1888" s="45" t="s">
        <v>40</v>
      </c>
    </row>
    <row r="1889" spans="1:31" ht="45" hidden="1">
      <c r="A1889" t="str">
        <f t="shared" si="117"/>
        <v>IQUFUG162022</v>
      </c>
      <c r="B1889" t="str">
        <f t="shared" si="118"/>
        <v>IQUFUG162023</v>
      </c>
      <c r="C1889" t="str">
        <f t="shared" si="119"/>
        <v>IQUFUG162024</v>
      </c>
      <c r="D1889" t="str">
        <f t="shared" si="120"/>
        <v>IQUFUG162025</v>
      </c>
      <c r="E1889" t="str">
        <f t="shared" si="120"/>
        <v>IQUFUG162026</v>
      </c>
      <c r="F1889" t="str">
        <f t="shared" si="120"/>
        <v>IQUFUG162027</v>
      </c>
      <c r="G1889" t="s">
        <v>2043</v>
      </c>
      <c r="H1889" t="s">
        <v>1429</v>
      </c>
      <c r="I1889" s="38" t="str">
        <f>VLOOKUP(J1889,Planilha2!B:C,2,0)</f>
        <v>G16</v>
      </c>
      <c r="J1889" s="45" t="s">
        <v>1457</v>
      </c>
      <c r="K1889" s="45" t="s">
        <v>165</v>
      </c>
      <c r="L1889" s="45" t="s">
        <v>747</v>
      </c>
      <c r="M1889" s="45" t="s">
        <v>164</v>
      </c>
      <c r="N1889" s="45" t="s">
        <v>631</v>
      </c>
      <c r="O1889" s="45" t="s">
        <v>1610</v>
      </c>
      <c r="P1889" s="45" t="s">
        <v>749</v>
      </c>
      <c r="Q1889" s="45">
        <v>2</v>
      </c>
      <c r="R1889" s="45">
        <v>2</v>
      </c>
      <c r="S1889" s="45">
        <v>2</v>
      </c>
      <c r="T1889" s="45">
        <v>2</v>
      </c>
      <c r="U1889" s="45">
        <v>2</v>
      </c>
      <c r="V1889" s="45">
        <v>2</v>
      </c>
      <c r="W1889" s="45">
        <v>2</v>
      </c>
      <c r="X1889" s="45" t="s">
        <v>142</v>
      </c>
      <c r="Y1889" s="45" t="s">
        <v>172</v>
      </c>
      <c r="Z1889" s="45" t="s">
        <v>1103</v>
      </c>
      <c r="AA1889" s="45" t="s">
        <v>382</v>
      </c>
      <c r="AB1889" s="45" t="s">
        <v>144</v>
      </c>
      <c r="AC1889" s="45" t="s">
        <v>2044</v>
      </c>
      <c r="AD1889" s="45" t="s">
        <v>2043</v>
      </c>
      <c r="AE1889" s="45" t="s">
        <v>40</v>
      </c>
    </row>
    <row r="1890" spans="1:31" ht="45" hidden="1">
      <c r="A1890" t="str">
        <f t="shared" si="117"/>
        <v>IQUFUG092022</v>
      </c>
      <c r="B1890" t="str">
        <f t="shared" si="118"/>
        <v>IQUFUG092023</v>
      </c>
      <c r="C1890" t="str">
        <f t="shared" si="119"/>
        <v>IQUFUG092024</v>
      </c>
      <c r="D1890" t="str">
        <f t="shared" si="120"/>
        <v>IQUFUG092025</v>
      </c>
      <c r="E1890" t="str">
        <f t="shared" si="120"/>
        <v>IQUFUG092026</v>
      </c>
      <c r="F1890" t="str">
        <f t="shared" si="120"/>
        <v>IQUFUG092027</v>
      </c>
      <c r="G1890" t="s">
        <v>2043</v>
      </c>
      <c r="H1890" t="s">
        <v>1429</v>
      </c>
      <c r="I1890" s="38" t="str">
        <f>VLOOKUP(J1890,Planilha2!B:C,2,0)</f>
        <v>G09</v>
      </c>
      <c r="J1890" s="45" t="s">
        <v>66</v>
      </c>
      <c r="K1890" s="45" t="s">
        <v>145</v>
      </c>
      <c r="L1890" s="45" t="s">
        <v>67</v>
      </c>
      <c r="M1890" s="45" t="s">
        <v>164</v>
      </c>
      <c r="N1890" s="45" t="s">
        <v>631</v>
      </c>
      <c r="O1890" s="45" t="s">
        <v>1611</v>
      </c>
      <c r="P1890" s="45" t="s">
        <v>69</v>
      </c>
      <c r="Q1890" s="45">
        <v>3.5</v>
      </c>
      <c r="R1890" s="45">
        <v>3.5</v>
      </c>
      <c r="S1890" s="45">
        <v>4</v>
      </c>
      <c r="T1890" s="45">
        <v>4</v>
      </c>
      <c r="U1890" s="45">
        <v>4</v>
      </c>
      <c r="V1890" s="45">
        <v>4</v>
      </c>
      <c r="W1890" s="45">
        <v>4</v>
      </c>
      <c r="X1890" s="45" t="s">
        <v>142</v>
      </c>
      <c r="Y1890" s="45" t="s">
        <v>172</v>
      </c>
      <c r="Z1890" s="45" t="s">
        <v>1103</v>
      </c>
      <c r="AA1890" s="45" t="s">
        <v>382</v>
      </c>
      <c r="AB1890" s="45" t="s">
        <v>144</v>
      </c>
      <c r="AC1890" s="45" t="s">
        <v>2044</v>
      </c>
      <c r="AD1890" s="45" t="s">
        <v>2043</v>
      </c>
      <c r="AE1890" s="45" t="s">
        <v>40</v>
      </c>
    </row>
    <row r="1891" spans="1:31" ht="45" hidden="1">
      <c r="A1891" t="str">
        <f t="shared" si="117"/>
        <v>IQUFUG112022</v>
      </c>
      <c r="B1891" t="str">
        <f t="shared" si="118"/>
        <v>IQUFUG112023</v>
      </c>
      <c r="C1891" t="str">
        <f t="shared" si="119"/>
        <v>IQUFUG112024</v>
      </c>
      <c r="D1891" t="str">
        <f t="shared" si="120"/>
        <v>IQUFUG112025</v>
      </c>
      <c r="E1891" t="str">
        <f t="shared" si="120"/>
        <v>IQUFUG112026</v>
      </c>
      <c r="F1891" t="str">
        <f t="shared" si="120"/>
        <v>IQUFUG112027</v>
      </c>
      <c r="G1891" t="s">
        <v>2043</v>
      </c>
      <c r="H1891" t="s">
        <v>1429</v>
      </c>
      <c r="I1891" s="38" t="str">
        <f>VLOOKUP(J1891,Planilha2!B:C,2,0)</f>
        <v>G11</v>
      </c>
      <c r="J1891" s="45" t="s">
        <v>71</v>
      </c>
      <c r="K1891" s="45" t="s">
        <v>145</v>
      </c>
      <c r="L1891" s="45" t="s">
        <v>67</v>
      </c>
      <c r="M1891" s="45" t="s">
        <v>164</v>
      </c>
      <c r="N1891" s="45" t="s">
        <v>631</v>
      </c>
      <c r="O1891" s="45" t="s">
        <v>1612</v>
      </c>
      <c r="P1891" s="45" t="s">
        <v>69</v>
      </c>
      <c r="Q1891" s="45">
        <v>3.5</v>
      </c>
      <c r="R1891" s="45">
        <v>3.5</v>
      </c>
      <c r="S1891" s="45">
        <v>4</v>
      </c>
      <c r="T1891" s="45">
        <v>4</v>
      </c>
      <c r="U1891" s="45">
        <v>4</v>
      </c>
      <c r="V1891" s="45">
        <v>4</v>
      </c>
      <c r="W1891" s="45">
        <v>4</v>
      </c>
      <c r="X1891" s="45" t="s">
        <v>142</v>
      </c>
      <c r="Y1891" s="45" t="s">
        <v>172</v>
      </c>
      <c r="Z1891" s="45" t="s">
        <v>1103</v>
      </c>
      <c r="AA1891" s="45" t="s">
        <v>382</v>
      </c>
      <c r="AB1891" s="45" t="s">
        <v>144</v>
      </c>
      <c r="AC1891" s="45" t="s">
        <v>2044</v>
      </c>
      <c r="AD1891" s="45" t="s">
        <v>2043</v>
      </c>
      <c r="AE1891" s="45" t="s">
        <v>40</v>
      </c>
    </row>
    <row r="1892" spans="1:31" ht="45" hidden="1">
      <c r="A1892" t="str">
        <f t="shared" si="117"/>
        <v>IQUFUG172022</v>
      </c>
      <c r="B1892" t="str">
        <f t="shared" si="118"/>
        <v>IQUFUG172023</v>
      </c>
      <c r="C1892" t="str">
        <f t="shared" si="119"/>
        <v>IQUFUG172024</v>
      </c>
      <c r="D1892" t="str">
        <f t="shared" si="120"/>
        <v>IQUFUG172025</v>
      </c>
      <c r="E1892" t="str">
        <f t="shared" si="120"/>
        <v>IQUFUG172026</v>
      </c>
      <c r="F1892" t="str">
        <f t="shared" si="120"/>
        <v>IQUFUG172027</v>
      </c>
      <c r="G1892" t="s">
        <v>2043</v>
      </c>
      <c r="H1892" t="s">
        <v>1429</v>
      </c>
      <c r="I1892" s="38" t="str">
        <f>VLOOKUP(J1892,Planilha2!B:C,2,0)</f>
        <v>G17</v>
      </c>
      <c r="J1892" s="45" t="s">
        <v>750</v>
      </c>
      <c r="K1892" s="45" t="s">
        <v>165</v>
      </c>
      <c r="L1892" s="45" t="s">
        <v>751</v>
      </c>
      <c r="M1892" s="45" t="s">
        <v>164</v>
      </c>
      <c r="N1892" s="45" t="s">
        <v>1452</v>
      </c>
      <c r="O1892" s="45" t="s">
        <v>1461</v>
      </c>
      <c r="P1892" s="45" t="s">
        <v>44</v>
      </c>
      <c r="Q1892" s="45">
        <v>4.5599999999999996</v>
      </c>
      <c r="R1892" s="45">
        <v>4.5599999999999996</v>
      </c>
      <c r="S1892" s="45">
        <v>4.5599999999999996</v>
      </c>
      <c r="T1892" s="45">
        <v>4.5599999999999996</v>
      </c>
      <c r="U1892" s="45">
        <v>6</v>
      </c>
      <c r="V1892" s="45">
        <v>8</v>
      </c>
      <c r="W1892" s="45">
        <v>10</v>
      </c>
      <c r="X1892" s="45" t="s">
        <v>142</v>
      </c>
      <c r="Y1892" s="45" t="s">
        <v>172</v>
      </c>
      <c r="Z1892" s="45" t="s">
        <v>1103</v>
      </c>
      <c r="AA1892" s="45" t="s">
        <v>382</v>
      </c>
      <c r="AB1892" s="45" t="s">
        <v>144</v>
      </c>
      <c r="AC1892" s="45" t="s">
        <v>2044</v>
      </c>
      <c r="AD1892" s="45" t="s">
        <v>2043</v>
      </c>
      <c r="AE1892" s="45" t="s">
        <v>40</v>
      </c>
    </row>
    <row r="1893" spans="1:31" ht="45">
      <c r="A1893" t="str">
        <f t="shared" si="117"/>
        <v>IQUFUEC012022</v>
      </c>
      <c r="B1893" t="str">
        <f t="shared" si="118"/>
        <v>IQUFUEC012023</v>
      </c>
      <c r="C1893" t="str">
        <f t="shared" si="119"/>
        <v>IQUFUEC012024</v>
      </c>
      <c r="D1893" t="str">
        <f t="shared" si="120"/>
        <v>IQUFUEC012025</v>
      </c>
      <c r="E1893" t="str">
        <f t="shared" si="120"/>
        <v>IQUFUEC012026</v>
      </c>
      <c r="F1893" t="str">
        <f t="shared" si="120"/>
        <v>IQUFUEC012027</v>
      </c>
      <c r="G1893" t="s">
        <v>2043</v>
      </c>
      <c r="H1893" t="s">
        <v>1429</v>
      </c>
      <c r="I1893" s="38" t="str">
        <f>VLOOKUP(J1893,Planilha2!B:C,2,0)</f>
        <v>EC01</v>
      </c>
      <c r="J1893" s="45" t="s">
        <v>378</v>
      </c>
      <c r="K1893" s="45" t="s">
        <v>145</v>
      </c>
      <c r="L1893" s="45" t="s">
        <v>379</v>
      </c>
      <c r="M1893" s="45" t="s">
        <v>381</v>
      </c>
      <c r="N1893" s="45" t="s">
        <v>385</v>
      </c>
      <c r="O1893" s="45" t="s">
        <v>1572</v>
      </c>
      <c r="P1893" s="45" t="s">
        <v>44</v>
      </c>
      <c r="Q1893" s="45">
        <v>32.89</v>
      </c>
      <c r="R1893" s="45">
        <v>35</v>
      </c>
      <c r="S1893" s="45">
        <v>50</v>
      </c>
      <c r="T1893" s="45">
        <v>60</v>
      </c>
      <c r="U1893" s="45">
        <v>70</v>
      </c>
      <c r="V1893" s="45">
        <v>80</v>
      </c>
      <c r="W1893" s="45">
        <v>100</v>
      </c>
      <c r="X1893" s="45" t="s">
        <v>142</v>
      </c>
      <c r="Y1893" s="45" t="s">
        <v>172</v>
      </c>
      <c r="Z1893" s="45" t="s">
        <v>1103</v>
      </c>
      <c r="AA1893" s="45" t="s">
        <v>382</v>
      </c>
      <c r="AB1893" s="45" t="s">
        <v>144</v>
      </c>
      <c r="AC1893" s="45" t="s">
        <v>2044</v>
      </c>
      <c r="AD1893" s="45" t="s">
        <v>2043</v>
      </c>
      <c r="AE1893" s="45" t="s">
        <v>40</v>
      </c>
    </row>
    <row r="1894" spans="1:31" ht="45" hidden="1">
      <c r="A1894" t="str">
        <f t="shared" si="117"/>
        <v>IQUFUExcluído2022</v>
      </c>
      <c r="B1894" t="str">
        <f t="shared" si="118"/>
        <v>IQUFUExcluído2023</v>
      </c>
      <c r="C1894" t="str">
        <f t="shared" si="119"/>
        <v>IQUFUExcluído2024</v>
      </c>
      <c r="D1894" t="str">
        <f t="shared" si="120"/>
        <v>IQUFUExcluído2025</v>
      </c>
      <c r="E1894" t="str">
        <f t="shared" si="120"/>
        <v>IQUFUExcluído2026</v>
      </c>
      <c r="F1894" t="str">
        <f t="shared" si="120"/>
        <v>IQUFUExcluído2027</v>
      </c>
      <c r="G1894" t="s">
        <v>2043</v>
      </c>
      <c r="H1894" t="s">
        <v>1429</v>
      </c>
      <c r="I1894" s="38" t="str">
        <f>VLOOKUP(J1894,Planilha2!B:C,2,0)</f>
        <v>Excluído</v>
      </c>
      <c r="J1894" s="45" t="s">
        <v>1464</v>
      </c>
      <c r="K1894" s="45" t="s">
        <v>165</v>
      </c>
      <c r="L1894" s="45" t="s">
        <v>1465</v>
      </c>
      <c r="M1894" s="45" t="s">
        <v>164</v>
      </c>
      <c r="N1894" s="45" t="s">
        <v>1452</v>
      </c>
      <c r="O1894" s="45" t="s">
        <v>1875</v>
      </c>
      <c r="P1894" s="45" t="s">
        <v>44</v>
      </c>
      <c r="Q1894" s="45"/>
      <c r="R1894" s="45"/>
      <c r="S1894" s="45"/>
      <c r="T1894" s="45"/>
      <c r="U1894" s="45"/>
      <c r="V1894" s="45"/>
      <c r="W1894" s="45"/>
      <c r="X1894" s="45" t="s">
        <v>142</v>
      </c>
      <c r="Y1894" s="45" t="s">
        <v>172</v>
      </c>
      <c r="Z1894" s="45" t="s">
        <v>1103</v>
      </c>
      <c r="AA1894" s="45" t="s">
        <v>382</v>
      </c>
      <c r="AB1894" s="45" t="s">
        <v>144</v>
      </c>
      <c r="AC1894" s="45" t="s">
        <v>2044</v>
      </c>
      <c r="AD1894" s="45" t="s">
        <v>2043</v>
      </c>
      <c r="AE1894" s="45" t="s">
        <v>40</v>
      </c>
    </row>
    <row r="1895" spans="1:31" ht="60" hidden="1">
      <c r="A1895" t="str">
        <f t="shared" si="117"/>
        <v>IQUFUG192022</v>
      </c>
      <c r="B1895" t="str">
        <f t="shared" si="118"/>
        <v>IQUFUG192023</v>
      </c>
      <c r="C1895" t="str">
        <f t="shared" si="119"/>
        <v>IQUFUG192024</v>
      </c>
      <c r="D1895" t="str">
        <f t="shared" si="120"/>
        <v>IQUFUG192025</v>
      </c>
      <c r="E1895" t="str">
        <f t="shared" si="120"/>
        <v>IQUFUG192026</v>
      </c>
      <c r="F1895" t="str">
        <f t="shared" si="120"/>
        <v>IQUFUG192027</v>
      </c>
      <c r="G1895" t="s">
        <v>2043</v>
      </c>
      <c r="H1895" t="s">
        <v>1429</v>
      </c>
      <c r="I1895" s="38" t="str">
        <f>VLOOKUP(J1895,Planilha2!B:C,2,0)</f>
        <v>G19</v>
      </c>
      <c r="J1895" s="45" t="s">
        <v>759</v>
      </c>
      <c r="K1895" s="45" t="s">
        <v>165</v>
      </c>
      <c r="L1895" s="45" t="s">
        <v>760</v>
      </c>
      <c r="M1895" s="45" t="s">
        <v>164</v>
      </c>
      <c r="N1895" s="45" t="s">
        <v>1452</v>
      </c>
      <c r="O1895" s="45" t="s">
        <v>1468</v>
      </c>
      <c r="P1895" s="45" t="s">
        <v>44</v>
      </c>
      <c r="Q1895" s="45">
        <v>100</v>
      </c>
      <c r="R1895" s="45">
        <v>100</v>
      </c>
      <c r="S1895" s="45">
        <v>100</v>
      </c>
      <c r="T1895" s="45">
        <v>100</v>
      </c>
      <c r="U1895" s="45">
        <v>100</v>
      </c>
      <c r="V1895" s="45">
        <v>100</v>
      </c>
      <c r="W1895" s="45">
        <v>100</v>
      </c>
      <c r="X1895" s="45" t="s">
        <v>171</v>
      </c>
      <c r="Y1895" s="45" t="s">
        <v>172</v>
      </c>
      <c r="Z1895" s="45" t="s">
        <v>1103</v>
      </c>
      <c r="AA1895" s="45" t="s">
        <v>382</v>
      </c>
      <c r="AB1895" s="45" t="s">
        <v>144</v>
      </c>
      <c r="AC1895" s="45" t="s">
        <v>2044</v>
      </c>
      <c r="AD1895" s="45" t="s">
        <v>2043</v>
      </c>
      <c r="AE1895" s="45" t="s">
        <v>40</v>
      </c>
    </row>
    <row r="1896" spans="1:31" ht="45" hidden="1">
      <c r="A1896" t="str">
        <f t="shared" si="117"/>
        <v>IQUFUG182022</v>
      </c>
      <c r="B1896" t="str">
        <f t="shared" si="118"/>
        <v>IQUFUG182023</v>
      </c>
      <c r="C1896" t="str">
        <f t="shared" si="119"/>
        <v>IQUFUG182024</v>
      </c>
      <c r="D1896" t="str">
        <f t="shared" si="120"/>
        <v>IQUFUG182025</v>
      </c>
      <c r="E1896" t="str">
        <f t="shared" si="120"/>
        <v>IQUFUG182026</v>
      </c>
      <c r="F1896" t="str">
        <f t="shared" si="120"/>
        <v>IQUFUG182027</v>
      </c>
      <c r="G1896" t="s">
        <v>2043</v>
      </c>
      <c r="H1896" t="s">
        <v>1429</v>
      </c>
      <c r="I1896" s="38" t="str">
        <f>VLOOKUP(J1896,Planilha2!B:C,2,0)</f>
        <v>G18</v>
      </c>
      <c r="J1896" s="45" t="s">
        <v>755</v>
      </c>
      <c r="K1896" s="45" t="s">
        <v>165</v>
      </c>
      <c r="L1896" s="45" t="s">
        <v>1469</v>
      </c>
      <c r="M1896" s="45" t="s">
        <v>164</v>
      </c>
      <c r="N1896" s="45" t="s">
        <v>1452</v>
      </c>
      <c r="O1896" s="45" t="s">
        <v>1470</v>
      </c>
      <c r="P1896" s="45" t="s">
        <v>994</v>
      </c>
      <c r="Q1896" s="45">
        <v>2</v>
      </c>
      <c r="R1896" s="45">
        <v>2</v>
      </c>
      <c r="S1896" s="45">
        <v>2</v>
      </c>
      <c r="T1896" s="45">
        <v>2</v>
      </c>
      <c r="U1896" s="45">
        <v>2</v>
      </c>
      <c r="V1896" s="45">
        <v>2</v>
      </c>
      <c r="W1896" s="45">
        <v>2</v>
      </c>
      <c r="X1896" s="45" t="s">
        <v>142</v>
      </c>
      <c r="Y1896" s="45" t="s">
        <v>172</v>
      </c>
      <c r="Z1896" s="45" t="s">
        <v>1103</v>
      </c>
      <c r="AA1896" s="45" t="s">
        <v>382</v>
      </c>
      <c r="AB1896" s="45" t="s">
        <v>144</v>
      </c>
      <c r="AC1896" s="45" t="s">
        <v>2044</v>
      </c>
      <c r="AD1896" s="45" t="s">
        <v>2043</v>
      </c>
      <c r="AE1896" s="45" t="s">
        <v>40</v>
      </c>
    </row>
    <row r="1897" spans="1:31" ht="45" hidden="1">
      <c r="A1897" t="str">
        <f t="shared" si="117"/>
        <v>IQUFUG202022</v>
      </c>
      <c r="B1897" t="str">
        <f t="shared" si="118"/>
        <v>IQUFUG202023</v>
      </c>
      <c r="C1897" t="str">
        <f t="shared" si="119"/>
        <v>IQUFUG202024</v>
      </c>
      <c r="D1897" t="str">
        <f t="shared" si="120"/>
        <v>IQUFUG202025</v>
      </c>
      <c r="E1897" t="str">
        <f t="shared" si="120"/>
        <v>IQUFUG202026</v>
      </c>
      <c r="F1897" t="str">
        <f t="shared" si="120"/>
        <v>IQUFUG202027</v>
      </c>
      <c r="G1897" t="s">
        <v>2043</v>
      </c>
      <c r="H1897" t="s">
        <v>1429</v>
      </c>
      <c r="I1897" s="38" t="str">
        <f>VLOOKUP(J1897,Planilha2!B:C,2,0)</f>
        <v>G20</v>
      </c>
      <c r="J1897" s="45" t="s">
        <v>762</v>
      </c>
      <c r="K1897" s="45" t="s">
        <v>165</v>
      </c>
      <c r="L1897" s="45" t="s">
        <v>1473</v>
      </c>
      <c r="M1897" s="45" t="s">
        <v>164</v>
      </c>
      <c r="N1897" s="45" t="s">
        <v>1452</v>
      </c>
      <c r="O1897" s="45" t="s">
        <v>1474</v>
      </c>
      <c r="P1897" s="45" t="s">
        <v>994</v>
      </c>
      <c r="Q1897" s="45">
        <v>2</v>
      </c>
      <c r="R1897" s="45">
        <v>2</v>
      </c>
      <c r="S1897" s="45">
        <v>2</v>
      </c>
      <c r="T1897" s="45">
        <v>2</v>
      </c>
      <c r="U1897" s="45">
        <v>2</v>
      </c>
      <c r="V1897" s="45">
        <v>2</v>
      </c>
      <c r="W1897" s="45">
        <v>2</v>
      </c>
      <c r="X1897" s="45" t="s">
        <v>142</v>
      </c>
      <c r="Y1897" s="45" t="s">
        <v>172</v>
      </c>
      <c r="Z1897" s="45" t="s">
        <v>1103</v>
      </c>
      <c r="AA1897" s="45" t="s">
        <v>382</v>
      </c>
      <c r="AB1897" s="45" t="s">
        <v>144</v>
      </c>
      <c r="AC1897" s="45" t="s">
        <v>2044</v>
      </c>
      <c r="AD1897" s="45" t="s">
        <v>2043</v>
      </c>
      <c r="AE1897" s="45" t="s">
        <v>40</v>
      </c>
    </row>
    <row r="1898" spans="1:31" ht="45" hidden="1">
      <c r="A1898" t="str">
        <f t="shared" si="117"/>
        <v>IQUFUPP022022</v>
      </c>
      <c r="B1898" t="str">
        <f t="shared" si="118"/>
        <v>IQUFUPP022023</v>
      </c>
      <c r="C1898" t="str">
        <f t="shared" si="119"/>
        <v>IQUFUPP022024</v>
      </c>
      <c r="D1898" t="str">
        <f t="shared" si="120"/>
        <v>IQUFUPP022025</v>
      </c>
      <c r="E1898" t="str">
        <f t="shared" si="120"/>
        <v>IQUFUPP022026</v>
      </c>
      <c r="F1898" t="str">
        <f t="shared" si="120"/>
        <v>IQUFUPP022027</v>
      </c>
      <c r="G1898" t="s">
        <v>2043</v>
      </c>
      <c r="H1898" t="s">
        <v>1476</v>
      </c>
      <c r="I1898" s="38" t="str">
        <f>VLOOKUP(J1898,Planilha2!B:C,2,0)</f>
        <v>PP02</v>
      </c>
      <c r="J1898" s="45" t="s">
        <v>1477</v>
      </c>
      <c r="K1898" s="45" t="s">
        <v>145</v>
      </c>
      <c r="L1898" s="45" t="s">
        <v>1038</v>
      </c>
      <c r="M1898" s="45" t="s">
        <v>1040</v>
      </c>
      <c r="N1898" s="45" t="s">
        <v>1478</v>
      </c>
      <c r="O1898" s="54" t="s">
        <v>1479</v>
      </c>
      <c r="P1898" s="45" t="s">
        <v>69</v>
      </c>
      <c r="Q1898" s="55">
        <v>5</v>
      </c>
      <c r="R1898" s="55">
        <v>5</v>
      </c>
      <c r="S1898" s="55">
        <v>5</v>
      </c>
      <c r="T1898" s="55">
        <v>5</v>
      </c>
      <c r="U1898" s="55">
        <v>5</v>
      </c>
      <c r="V1898" s="55">
        <v>6</v>
      </c>
      <c r="W1898" s="55">
        <v>6</v>
      </c>
      <c r="X1898" s="45" t="s">
        <v>142</v>
      </c>
      <c r="Y1898" s="45" t="s">
        <v>172</v>
      </c>
      <c r="Z1898" s="45" t="s">
        <v>1103</v>
      </c>
      <c r="AA1898" s="45" t="s">
        <v>382</v>
      </c>
      <c r="AB1898" s="45" t="s">
        <v>144</v>
      </c>
      <c r="AC1898" s="45" t="s">
        <v>2044</v>
      </c>
      <c r="AD1898" s="45" t="s">
        <v>2043</v>
      </c>
      <c r="AE1898" s="45" t="s">
        <v>1030</v>
      </c>
    </row>
    <row r="1899" spans="1:31" ht="45" hidden="1">
      <c r="A1899" t="str">
        <f t="shared" si="117"/>
        <v>IQUFUPP032022</v>
      </c>
      <c r="B1899" t="str">
        <f t="shared" si="118"/>
        <v>IQUFUPP032023</v>
      </c>
      <c r="C1899" t="str">
        <f t="shared" si="119"/>
        <v>IQUFUPP032024</v>
      </c>
      <c r="D1899" t="str">
        <f t="shared" si="120"/>
        <v>IQUFUPP032025</v>
      </c>
      <c r="E1899" t="str">
        <f t="shared" si="120"/>
        <v>IQUFUPP032026</v>
      </c>
      <c r="F1899" t="str">
        <f t="shared" si="120"/>
        <v>IQUFUPP032027</v>
      </c>
      <c r="G1899" t="s">
        <v>2043</v>
      </c>
      <c r="H1899" t="s">
        <v>1476</v>
      </c>
      <c r="I1899" s="38" t="str">
        <f>VLOOKUP(J1899,Planilha2!B:C,2,0)</f>
        <v>PP03</v>
      </c>
      <c r="J1899" s="45" t="s">
        <v>1482</v>
      </c>
      <c r="K1899" s="45" t="s">
        <v>145</v>
      </c>
      <c r="L1899" s="45" t="s">
        <v>1483</v>
      </c>
      <c r="M1899" s="45" t="s">
        <v>139</v>
      </c>
      <c r="N1899" s="45" t="s">
        <v>1478</v>
      </c>
      <c r="O1899" s="54" t="s">
        <v>1620</v>
      </c>
      <c r="P1899" s="45" t="s">
        <v>309</v>
      </c>
      <c r="Q1899" s="55">
        <v>127</v>
      </c>
      <c r="R1899" s="55">
        <v>127</v>
      </c>
      <c r="S1899" s="55">
        <v>127</v>
      </c>
      <c r="T1899" s="55">
        <v>127</v>
      </c>
      <c r="U1899" s="55">
        <v>127</v>
      </c>
      <c r="V1899" s="55">
        <v>127</v>
      </c>
      <c r="W1899" s="55">
        <v>127</v>
      </c>
      <c r="X1899" s="45" t="s">
        <v>363</v>
      </c>
      <c r="Y1899" s="45" t="s">
        <v>172</v>
      </c>
      <c r="Z1899" s="45" t="s">
        <v>1103</v>
      </c>
      <c r="AA1899" s="45" t="s">
        <v>382</v>
      </c>
      <c r="AB1899" s="45" t="s">
        <v>144</v>
      </c>
      <c r="AC1899" s="45" t="s">
        <v>2044</v>
      </c>
      <c r="AD1899" s="45" t="s">
        <v>2043</v>
      </c>
      <c r="AE1899" s="45" t="s">
        <v>1030</v>
      </c>
    </row>
    <row r="1900" spans="1:31" ht="45" hidden="1">
      <c r="A1900" t="str">
        <f t="shared" si="117"/>
        <v>IQUFUPP012022</v>
      </c>
      <c r="B1900" t="str">
        <f t="shared" si="118"/>
        <v>IQUFUPP012023</v>
      </c>
      <c r="C1900" t="str">
        <f t="shared" si="119"/>
        <v>IQUFUPP012024</v>
      </c>
      <c r="D1900" t="str">
        <f t="shared" si="120"/>
        <v>IQUFUPP012025</v>
      </c>
      <c r="E1900" t="str">
        <f t="shared" si="120"/>
        <v>IQUFUPP012026</v>
      </c>
      <c r="F1900" t="str">
        <f t="shared" si="120"/>
        <v>IQUFUPP012027</v>
      </c>
      <c r="G1900" t="s">
        <v>2043</v>
      </c>
      <c r="H1900" t="s">
        <v>1476</v>
      </c>
      <c r="I1900" s="38" t="str">
        <f>VLOOKUP(J1900,Planilha2!B:C,2,0)</f>
        <v>PP01</v>
      </c>
      <c r="J1900" s="45" t="s">
        <v>1486</v>
      </c>
      <c r="K1900" s="45" t="s">
        <v>145</v>
      </c>
      <c r="L1900" s="45" t="s">
        <v>1487</v>
      </c>
      <c r="M1900" s="45" t="s">
        <v>139</v>
      </c>
      <c r="N1900" s="45" t="s">
        <v>1036</v>
      </c>
      <c r="O1900" s="54" t="s">
        <v>1624</v>
      </c>
      <c r="P1900" s="45" t="s">
        <v>994</v>
      </c>
      <c r="Q1900" s="55">
        <v>2</v>
      </c>
      <c r="R1900" s="55">
        <v>2</v>
      </c>
      <c r="S1900" s="55">
        <v>2</v>
      </c>
      <c r="T1900" s="55">
        <v>2</v>
      </c>
      <c r="U1900" s="55">
        <v>2</v>
      </c>
      <c r="V1900" s="55">
        <v>2</v>
      </c>
      <c r="W1900" s="55">
        <v>2</v>
      </c>
      <c r="X1900" s="45" t="s">
        <v>363</v>
      </c>
      <c r="Y1900" s="45" t="s">
        <v>172</v>
      </c>
      <c r="Z1900" s="45" t="s">
        <v>1103</v>
      </c>
      <c r="AA1900" s="45" t="s">
        <v>382</v>
      </c>
      <c r="AB1900" s="45" t="s">
        <v>144</v>
      </c>
      <c r="AC1900" s="45" t="s">
        <v>2044</v>
      </c>
      <c r="AD1900" s="45" t="s">
        <v>2043</v>
      </c>
      <c r="AE1900" s="45" t="s">
        <v>1030</v>
      </c>
    </row>
    <row r="1901" spans="1:31" ht="45" hidden="1">
      <c r="A1901" t="str">
        <f t="shared" si="117"/>
        <v>IQUFUExcluído2022</v>
      </c>
      <c r="B1901" t="str">
        <f t="shared" si="118"/>
        <v>IQUFUExcluído2023</v>
      </c>
      <c r="C1901" t="str">
        <f t="shared" si="119"/>
        <v>IQUFUExcluído2024</v>
      </c>
      <c r="D1901" t="str">
        <f t="shared" si="120"/>
        <v>IQUFUExcluído2025</v>
      </c>
      <c r="E1901" t="str">
        <f t="shared" si="120"/>
        <v>IQUFUExcluído2026</v>
      </c>
      <c r="F1901" t="str">
        <f t="shared" si="120"/>
        <v>IQUFUExcluído2027</v>
      </c>
      <c r="G1901" t="s">
        <v>2043</v>
      </c>
      <c r="H1901" t="s">
        <v>1476</v>
      </c>
      <c r="I1901" s="38" t="str">
        <f>VLOOKUP(J1901,Planilha2!B:C,2,0)</f>
        <v>Excluído</v>
      </c>
      <c r="J1901" s="45" t="s">
        <v>1489</v>
      </c>
      <c r="K1901" s="45" t="s">
        <v>165</v>
      </c>
      <c r="L1901" s="45" t="s">
        <v>1490</v>
      </c>
      <c r="M1901" s="45" t="s">
        <v>139</v>
      </c>
      <c r="N1901" s="45" t="s">
        <v>1036</v>
      </c>
      <c r="O1901" s="54"/>
      <c r="P1901" s="45" t="s">
        <v>1070</v>
      </c>
      <c r="Q1901" s="55"/>
      <c r="R1901" s="55"/>
      <c r="S1901" s="55"/>
      <c r="T1901" s="55"/>
      <c r="U1901" s="55"/>
      <c r="V1901" s="55"/>
      <c r="W1901" s="55"/>
      <c r="X1901" s="45"/>
      <c r="Y1901" s="45"/>
      <c r="Z1901" s="45"/>
      <c r="AA1901" s="45" t="s">
        <v>382</v>
      </c>
      <c r="AB1901" s="45"/>
      <c r="AC1901" s="45"/>
      <c r="AD1901" s="45"/>
      <c r="AE1901" s="45" t="s">
        <v>1030</v>
      </c>
    </row>
    <row r="1902" spans="1:31" ht="45" hidden="1">
      <c r="A1902" t="str">
        <f t="shared" si="117"/>
        <v>IQUFUExcluído2022</v>
      </c>
      <c r="B1902" t="str">
        <f t="shared" si="118"/>
        <v>IQUFUExcluído2023</v>
      </c>
      <c r="C1902" t="str">
        <f t="shared" si="119"/>
        <v>IQUFUExcluído2024</v>
      </c>
      <c r="D1902" t="str">
        <f t="shared" si="120"/>
        <v>IQUFUExcluído2025</v>
      </c>
      <c r="E1902" t="str">
        <f t="shared" si="120"/>
        <v>IQUFUExcluído2026</v>
      </c>
      <c r="F1902" t="str">
        <f t="shared" si="120"/>
        <v>IQUFUExcluído2027</v>
      </c>
      <c r="G1902" t="s">
        <v>2043</v>
      </c>
      <c r="H1902" t="s">
        <v>1476</v>
      </c>
      <c r="I1902" s="38" t="str">
        <f>VLOOKUP(J1902,Planilha2!B:C,2,0)</f>
        <v>Excluído</v>
      </c>
      <c r="J1902" s="45" t="s">
        <v>1493</v>
      </c>
      <c r="K1902" s="45" t="s">
        <v>165</v>
      </c>
      <c r="L1902" s="45" t="s">
        <v>1494</v>
      </c>
      <c r="M1902" s="45" t="s">
        <v>139</v>
      </c>
      <c r="N1902" s="45" t="s">
        <v>1036</v>
      </c>
      <c r="O1902" s="54"/>
      <c r="P1902" s="45" t="s">
        <v>1070</v>
      </c>
      <c r="Q1902" s="55"/>
      <c r="R1902" s="55"/>
      <c r="S1902" s="55"/>
      <c r="T1902" s="55"/>
      <c r="U1902" s="55"/>
      <c r="V1902" s="55"/>
      <c r="W1902" s="55"/>
      <c r="X1902" s="45"/>
      <c r="Y1902" s="45"/>
      <c r="Z1902" s="45"/>
      <c r="AA1902" s="45" t="s">
        <v>382</v>
      </c>
      <c r="AB1902" s="45"/>
      <c r="AC1902" s="45"/>
      <c r="AD1902" s="45"/>
      <c r="AE1902" s="45" t="s">
        <v>1030</v>
      </c>
    </row>
    <row r="1903" spans="1:31" ht="45" hidden="1">
      <c r="A1903" t="str">
        <f t="shared" si="117"/>
        <v>IQUFUPP042022</v>
      </c>
      <c r="B1903" t="str">
        <f t="shared" si="118"/>
        <v>IQUFUPP042023</v>
      </c>
      <c r="C1903" t="str">
        <f t="shared" si="119"/>
        <v>IQUFUPP042024</v>
      </c>
      <c r="D1903" t="str">
        <f t="shared" si="120"/>
        <v>IQUFUPP042025</v>
      </c>
      <c r="E1903" t="str">
        <f t="shared" si="120"/>
        <v>IQUFUPP042026</v>
      </c>
      <c r="F1903" t="str">
        <f t="shared" si="120"/>
        <v>IQUFUPP042027</v>
      </c>
      <c r="G1903" t="s">
        <v>2043</v>
      </c>
      <c r="H1903" t="s">
        <v>1476</v>
      </c>
      <c r="I1903" s="38" t="str">
        <f>VLOOKUP(J1903,Planilha2!B:C,2,0)</f>
        <v>PP04</v>
      </c>
      <c r="J1903" s="45" t="s">
        <v>1495</v>
      </c>
      <c r="K1903" s="45" t="s">
        <v>165</v>
      </c>
      <c r="L1903" s="45" t="s">
        <v>1496</v>
      </c>
      <c r="M1903" s="45" t="s">
        <v>139</v>
      </c>
      <c r="N1903" s="45" t="s">
        <v>1036</v>
      </c>
      <c r="O1903" s="54"/>
      <c r="P1903" s="45" t="s">
        <v>44</v>
      </c>
      <c r="Q1903" s="55"/>
      <c r="R1903" s="55"/>
      <c r="S1903" s="55"/>
      <c r="T1903" s="55"/>
      <c r="U1903" s="55"/>
      <c r="V1903" s="55"/>
      <c r="W1903" s="55"/>
      <c r="X1903" s="45"/>
      <c r="Y1903" s="45"/>
      <c r="Z1903" s="45"/>
      <c r="AA1903" s="45" t="s">
        <v>382</v>
      </c>
      <c r="AB1903" s="45"/>
      <c r="AC1903" s="45"/>
      <c r="AD1903" s="45"/>
      <c r="AE1903" s="45" t="s">
        <v>1030</v>
      </c>
    </row>
    <row r="1904" spans="1:31" ht="45" hidden="1">
      <c r="A1904" t="str">
        <f t="shared" si="117"/>
        <v>IQUFU?2022</v>
      </c>
      <c r="B1904" t="str">
        <f t="shared" si="118"/>
        <v>IQUFU?2023</v>
      </c>
      <c r="C1904" t="str">
        <f t="shared" si="119"/>
        <v>IQUFU?2024</v>
      </c>
      <c r="D1904" t="str">
        <f t="shared" si="120"/>
        <v>IQUFU?2025</v>
      </c>
      <c r="E1904" t="str">
        <f t="shared" si="120"/>
        <v>IQUFU?2026</v>
      </c>
      <c r="F1904" t="str">
        <f t="shared" si="120"/>
        <v>IQUFU?2027</v>
      </c>
      <c r="G1904" t="s">
        <v>2043</v>
      </c>
      <c r="H1904" t="s">
        <v>1476</v>
      </c>
      <c r="I1904" s="38" t="str">
        <f>VLOOKUP(J1904,Planilha2!B:C,2,0)</f>
        <v>?</v>
      </c>
      <c r="J1904" s="45" t="s">
        <v>1497</v>
      </c>
      <c r="K1904" s="45" t="s">
        <v>165</v>
      </c>
      <c r="L1904" s="45" t="s">
        <v>1498</v>
      </c>
      <c r="M1904" s="45" t="s">
        <v>139</v>
      </c>
      <c r="N1904" s="45" t="s">
        <v>1036</v>
      </c>
      <c r="O1904" s="54"/>
      <c r="P1904" s="45"/>
      <c r="Q1904" s="55"/>
      <c r="R1904" s="55"/>
      <c r="S1904" s="55"/>
      <c r="T1904" s="55"/>
      <c r="U1904" s="55"/>
      <c r="V1904" s="55"/>
      <c r="W1904" s="55"/>
      <c r="X1904" s="45"/>
      <c r="Y1904" s="45"/>
      <c r="Z1904" s="45"/>
      <c r="AA1904" s="45"/>
      <c r="AB1904" s="45"/>
      <c r="AC1904" s="45"/>
      <c r="AD1904" s="45"/>
      <c r="AE1904" s="45" t="s">
        <v>1030</v>
      </c>
    </row>
    <row r="1905" spans="1:31" ht="45" hidden="1">
      <c r="A1905" t="str">
        <f t="shared" si="117"/>
        <v>IQUFUPP052022</v>
      </c>
      <c r="B1905" t="str">
        <f t="shared" si="118"/>
        <v>IQUFUPP052023</v>
      </c>
      <c r="C1905" t="str">
        <f t="shared" si="119"/>
        <v>IQUFUPP052024</v>
      </c>
      <c r="D1905" t="str">
        <f t="shared" si="120"/>
        <v>IQUFUPP052025</v>
      </c>
      <c r="E1905" t="str">
        <f t="shared" si="120"/>
        <v>IQUFUPP052026</v>
      </c>
      <c r="F1905" t="str">
        <f t="shared" si="120"/>
        <v>IQUFUPP052027</v>
      </c>
      <c r="G1905" t="s">
        <v>2043</v>
      </c>
      <c r="H1905" t="s">
        <v>1476</v>
      </c>
      <c r="I1905" s="38" t="str">
        <f>VLOOKUP(J1905,Planilha2!B:C,2,0)</f>
        <v>PP05</v>
      </c>
      <c r="J1905" s="45" t="s">
        <v>1047</v>
      </c>
      <c r="K1905" s="45" t="s">
        <v>165</v>
      </c>
      <c r="L1905" s="45" t="s">
        <v>1048</v>
      </c>
      <c r="M1905" s="45" t="s">
        <v>139</v>
      </c>
      <c r="N1905" s="45" t="s">
        <v>1036</v>
      </c>
      <c r="O1905" s="54"/>
      <c r="P1905" s="45"/>
      <c r="Q1905" s="55"/>
      <c r="R1905" s="55"/>
      <c r="S1905" s="55"/>
      <c r="T1905" s="55"/>
      <c r="U1905" s="55"/>
      <c r="V1905" s="55"/>
      <c r="W1905" s="55"/>
      <c r="X1905" s="45"/>
      <c r="Y1905" s="45"/>
      <c r="Z1905" s="45"/>
      <c r="AA1905" s="45"/>
      <c r="AB1905" s="45"/>
      <c r="AC1905" s="45"/>
      <c r="AD1905" s="45"/>
      <c r="AE1905" s="45" t="s">
        <v>1030</v>
      </c>
    </row>
    <row r="1906" spans="1:31" ht="45" hidden="1">
      <c r="A1906" t="str">
        <f t="shared" si="117"/>
        <v>IQUFUPP062022</v>
      </c>
      <c r="B1906" t="str">
        <f t="shared" si="118"/>
        <v>IQUFUPP062023</v>
      </c>
      <c r="C1906" t="str">
        <f t="shared" si="119"/>
        <v>IQUFUPP062024</v>
      </c>
      <c r="D1906" t="str">
        <f t="shared" si="120"/>
        <v>IQUFUPP062025</v>
      </c>
      <c r="E1906" t="str">
        <f t="shared" si="120"/>
        <v>IQUFUPP062026</v>
      </c>
      <c r="F1906" t="str">
        <f t="shared" si="120"/>
        <v>IQUFUPP062027</v>
      </c>
      <c r="G1906" t="s">
        <v>2043</v>
      </c>
      <c r="H1906" t="s">
        <v>1476</v>
      </c>
      <c r="I1906" s="38" t="str">
        <f>VLOOKUP(J1906,Planilha2!B:C,2,0)</f>
        <v>PP06</v>
      </c>
      <c r="J1906" s="45" t="s">
        <v>1050</v>
      </c>
      <c r="K1906" s="45" t="s">
        <v>165</v>
      </c>
      <c r="L1906" s="45" t="s">
        <v>1499</v>
      </c>
      <c r="M1906" s="45" t="s">
        <v>139</v>
      </c>
      <c r="N1906" s="45" t="s">
        <v>1036</v>
      </c>
      <c r="O1906" s="54"/>
      <c r="P1906" s="45"/>
      <c r="Q1906" s="55"/>
      <c r="R1906" s="55"/>
      <c r="S1906" s="55"/>
      <c r="T1906" s="55"/>
      <c r="U1906" s="55"/>
      <c r="V1906" s="55"/>
      <c r="W1906" s="55"/>
      <c r="X1906" s="45"/>
      <c r="Y1906" s="45"/>
      <c r="Z1906" s="45"/>
      <c r="AA1906" s="45"/>
      <c r="AB1906" s="45"/>
      <c r="AC1906" s="45"/>
      <c r="AD1906" s="45"/>
      <c r="AE1906" s="45" t="s">
        <v>1030</v>
      </c>
    </row>
    <row r="1907" spans="1:31" ht="45" hidden="1">
      <c r="A1907" t="str">
        <f t="shared" si="117"/>
        <v>IQUFUPP072022</v>
      </c>
      <c r="B1907" t="str">
        <f t="shared" si="118"/>
        <v>IQUFUPP072023</v>
      </c>
      <c r="C1907" t="str">
        <f t="shared" si="119"/>
        <v>IQUFUPP072024</v>
      </c>
      <c r="D1907" t="str">
        <f t="shared" si="120"/>
        <v>IQUFUPP072025</v>
      </c>
      <c r="E1907" t="str">
        <f t="shared" si="120"/>
        <v>IQUFUPP072026</v>
      </c>
      <c r="F1907" t="str">
        <f t="shared" si="120"/>
        <v>IQUFUPP072027</v>
      </c>
      <c r="G1907" t="s">
        <v>2043</v>
      </c>
      <c r="H1907" t="s">
        <v>1476</v>
      </c>
      <c r="I1907" s="38" t="str">
        <f>VLOOKUP(J1907,Planilha2!B:C,2,0)</f>
        <v>PP07</v>
      </c>
      <c r="J1907" s="45" t="s">
        <v>1054</v>
      </c>
      <c r="K1907" s="45" t="s">
        <v>165</v>
      </c>
      <c r="L1907" s="45" t="s">
        <v>1055</v>
      </c>
      <c r="M1907" s="45" t="s">
        <v>139</v>
      </c>
      <c r="N1907" s="45" t="s">
        <v>1036</v>
      </c>
      <c r="O1907" s="54"/>
      <c r="P1907" s="45"/>
      <c r="Q1907" s="55"/>
      <c r="R1907" s="55"/>
      <c r="S1907" s="55"/>
      <c r="T1907" s="55"/>
      <c r="U1907" s="55"/>
      <c r="V1907" s="55"/>
      <c r="W1907" s="55"/>
      <c r="X1907" s="45"/>
      <c r="Y1907" s="45"/>
      <c r="Z1907" s="45"/>
      <c r="AA1907" s="45"/>
      <c r="AB1907" s="45"/>
      <c r="AC1907" s="45"/>
      <c r="AD1907" s="45"/>
      <c r="AE1907" s="45" t="s">
        <v>1030</v>
      </c>
    </row>
    <row r="1908" spans="1:31" ht="108.75" hidden="1">
      <c r="A1908" t="str">
        <f t="shared" si="117"/>
        <v>IQUFUPP082022</v>
      </c>
      <c r="B1908" t="str">
        <f t="shared" si="118"/>
        <v>IQUFUPP082023</v>
      </c>
      <c r="C1908" t="str">
        <f t="shared" si="119"/>
        <v>IQUFUPP082024</v>
      </c>
      <c r="D1908" t="str">
        <f t="shared" si="120"/>
        <v>IQUFUPP082025</v>
      </c>
      <c r="E1908" t="str">
        <f t="shared" si="120"/>
        <v>IQUFUPP082026</v>
      </c>
      <c r="F1908" t="str">
        <f t="shared" si="120"/>
        <v>IQUFUPP082027</v>
      </c>
      <c r="G1908" t="s">
        <v>2043</v>
      </c>
      <c r="H1908" t="s">
        <v>1476</v>
      </c>
      <c r="I1908" s="38" t="s">
        <v>112</v>
      </c>
      <c r="J1908" s="45" t="s">
        <v>1500</v>
      </c>
      <c r="K1908" s="45" t="s">
        <v>165</v>
      </c>
      <c r="L1908" s="45" t="s">
        <v>1058</v>
      </c>
      <c r="M1908" s="45" t="s">
        <v>381</v>
      </c>
      <c r="N1908" s="45" t="s">
        <v>1501</v>
      </c>
      <c r="O1908" s="54" t="s">
        <v>1502</v>
      </c>
      <c r="P1908" s="45" t="s">
        <v>44</v>
      </c>
      <c r="Q1908" s="55">
        <v>5</v>
      </c>
      <c r="R1908" s="55">
        <v>5</v>
      </c>
      <c r="S1908" s="55">
        <v>5</v>
      </c>
      <c r="T1908" s="55">
        <v>5</v>
      </c>
      <c r="U1908" s="55">
        <v>5</v>
      </c>
      <c r="V1908" s="55">
        <v>10</v>
      </c>
      <c r="W1908" s="55">
        <v>10</v>
      </c>
      <c r="X1908" s="45" t="s">
        <v>363</v>
      </c>
      <c r="Y1908" s="45" t="s">
        <v>2050</v>
      </c>
      <c r="Z1908" s="45" t="s">
        <v>1103</v>
      </c>
      <c r="AA1908" s="45" t="s">
        <v>382</v>
      </c>
      <c r="AB1908" s="45" t="s">
        <v>144</v>
      </c>
      <c r="AC1908" s="45" t="s">
        <v>2044</v>
      </c>
      <c r="AD1908" s="45" t="s">
        <v>2043</v>
      </c>
      <c r="AE1908" s="45" t="s">
        <v>1030</v>
      </c>
    </row>
    <row r="1909" spans="1:31" ht="81" hidden="1">
      <c r="A1909" t="str">
        <f t="shared" si="117"/>
        <v>IQUFUPP092022</v>
      </c>
      <c r="B1909" t="str">
        <f t="shared" si="118"/>
        <v>IQUFUPP092023</v>
      </c>
      <c r="C1909" t="str">
        <f t="shared" si="119"/>
        <v>IQUFUPP092024</v>
      </c>
      <c r="D1909" t="str">
        <f t="shared" si="120"/>
        <v>IQUFUPP092025</v>
      </c>
      <c r="E1909" t="str">
        <f t="shared" si="120"/>
        <v>IQUFUPP092026</v>
      </c>
      <c r="F1909" t="str">
        <f t="shared" si="120"/>
        <v>IQUFUPP092027</v>
      </c>
      <c r="G1909" t="s">
        <v>2043</v>
      </c>
      <c r="H1909" t="s">
        <v>1476</v>
      </c>
      <c r="I1909" s="38" t="s">
        <v>113</v>
      </c>
      <c r="J1909" s="45" t="s">
        <v>1504</v>
      </c>
      <c r="K1909" s="45" t="s">
        <v>145</v>
      </c>
      <c r="L1909" s="45" t="s">
        <v>1505</v>
      </c>
      <c r="M1909" s="45" t="s">
        <v>164</v>
      </c>
      <c r="N1909" s="45" t="s">
        <v>1501</v>
      </c>
      <c r="O1909" s="54" t="s">
        <v>1635</v>
      </c>
      <c r="P1909" s="45" t="s">
        <v>44</v>
      </c>
      <c r="Q1909" s="55">
        <v>80</v>
      </c>
      <c r="R1909" s="55">
        <v>80</v>
      </c>
      <c r="S1909" s="55">
        <v>80</v>
      </c>
      <c r="T1909" s="55">
        <v>83</v>
      </c>
      <c r="U1909" s="55">
        <v>83</v>
      </c>
      <c r="V1909" s="55">
        <v>85</v>
      </c>
      <c r="W1909" s="55">
        <v>88</v>
      </c>
      <c r="X1909" s="45" t="s">
        <v>142</v>
      </c>
      <c r="Y1909" s="45" t="s">
        <v>172</v>
      </c>
      <c r="Z1909" s="45" t="s">
        <v>1103</v>
      </c>
      <c r="AA1909" s="45" t="s">
        <v>382</v>
      </c>
      <c r="AB1909" s="45" t="s">
        <v>144</v>
      </c>
      <c r="AC1909" s="45" t="s">
        <v>2044</v>
      </c>
      <c r="AD1909" s="45" t="s">
        <v>2043</v>
      </c>
      <c r="AE1909" s="45" t="s">
        <v>1030</v>
      </c>
    </row>
    <row r="1910" spans="1:31" ht="45" hidden="1">
      <c r="A1910" t="str">
        <f t="shared" si="117"/>
        <v>IQUFUPP102022</v>
      </c>
      <c r="B1910" t="str">
        <f t="shared" si="118"/>
        <v>IQUFUPP102023</v>
      </c>
      <c r="C1910" t="str">
        <f t="shared" si="119"/>
        <v>IQUFUPP102024</v>
      </c>
      <c r="D1910" t="str">
        <f t="shared" si="120"/>
        <v>IQUFUPP102025</v>
      </c>
      <c r="E1910" t="str">
        <f t="shared" si="120"/>
        <v>IQUFUPP102026</v>
      </c>
      <c r="F1910" t="str">
        <f t="shared" si="120"/>
        <v>IQUFUPP102027</v>
      </c>
      <c r="G1910" t="s">
        <v>2043</v>
      </c>
      <c r="H1910" t="s">
        <v>1476</v>
      </c>
      <c r="I1910" s="38" t="str">
        <f>VLOOKUP(J1910,Planilha2!B:C,2,0)</f>
        <v>PP10</v>
      </c>
      <c r="J1910" s="45" t="s">
        <v>1063</v>
      </c>
      <c r="K1910" s="45" t="s">
        <v>145</v>
      </c>
      <c r="L1910" s="45" t="s">
        <v>1508</v>
      </c>
      <c r="M1910" s="45" t="s">
        <v>164</v>
      </c>
      <c r="N1910" s="45" t="s">
        <v>1501</v>
      </c>
      <c r="O1910" s="54" t="s">
        <v>1509</v>
      </c>
      <c r="P1910" s="45" t="s">
        <v>749</v>
      </c>
      <c r="Q1910" s="55">
        <v>20</v>
      </c>
      <c r="R1910" s="55">
        <v>20</v>
      </c>
      <c r="S1910" s="55">
        <v>20</v>
      </c>
      <c r="T1910" s="55">
        <v>21</v>
      </c>
      <c r="U1910" s="55">
        <v>22</v>
      </c>
      <c r="V1910" s="55">
        <v>23</v>
      </c>
      <c r="W1910" s="55">
        <v>25</v>
      </c>
      <c r="X1910" s="45" t="s">
        <v>142</v>
      </c>
      <c r="Y1910" s="45" t="s">
        <v>172</v>
      </c>
      <c r="Z1910" s="45" t="s">
        <v>1103</v>
      </c>
      <c r="AA1910" s="45" t="s">
        <v>382</v>
      </c>
      <c r="AB1910" s="45" t="s">
        <v>144</v>
      </c>
      <c r="AC1910" s="45" t="s">
        <v>2044</v>
      </c>
      <c r="AD1910" s="45" t="s">
        <v>2043</v>
      </c>
      <c r="AE1910" s="45" t="s">
        <v>1030</v>
      </c>
    </row>
    <row r="1911" spans="1:31" ht="45" hidden="1">
      <c r="A1911" t="str">
        <f t="shared" si="117"/>
        <v>IQUFUExcluído2022</v>
      </c>
      <c r="B1911" t="str">
        <f t="shared" si="118"/>
        <v>IQUFUExcluído2023</v>
      </c>
      <c r="C1911" t="str">
        <f t="shared" si="119"/>
        <v>IQUFUExcluído2024</v>
      </c>
      <c r="D1911" t="str">
        <f t="shared" si="120"/>
        <v>IQUFUExcluído2025</v>
      </c>
      <c r="E1911" t="str">
        <f t="shared" si="120"/>
        <v>IQUFUExcluído2026</v>
      </c>
      <c r="F1911" t="str">
        <f t="shared" si="120"/>
        <v>IQUFUExcluído2027</v>
      </c>
      <c r="G1911" t="s">
        <v>2043</v>
      </c>
      <c r="H1911" t="s">
        <v>1476</v>
      </c>
      <c r="I1911" s="38" t="str">
        <f>VLOOKUP(J1911,Planilha2!B:C,2,0)</f>
        <v>Excluído</v>
      </c>
      <c r="J1911" s="45" t="s">
        <v>1511</v>
      </c>
      <c r="K1911" s="45" t="s">
        <v>165</v>
      </c>
      <c r="L1911" s="45" t="s">
        <v>1512</v>
      </c>
      <c r="M1911" s="45" t="s">
        <v>164</v>
      </c>
      <c r="N1911" s="45" t="s">
        <v>1501</v>
      </c>
      <c r="O1911" s="45"/>
      <c r="P1911" s="45" t="s">
        <v>44</v>
      </c>
      <c r="Q1911" s="45"/>
      <c r="R1911" s="45"/>
      <c r="S1911" s="45"/>
      <c r="T1911" s="45"/>
      <c r="U1911" s="45"/>
      <c r="V1911" s="45"/>
      <c r="W1911" s="45"/>
      <c r="X1911" s="45"/>
      <c r="Y1911" s="45"/>
      <c r="Z1911" s="45"/>
      <c r="AA1911" s="45" t="s">
        <v>382</v>
      </c>
      <c r="AB1911" s="45"/>
      <c r="AC1911" s="45"/>
      <c r="AD1911" s="45"/>
      <c r="AE1911" s="45" t="s">
        <v>1030</v>
      </c>
    </row>
    <row r="1912" spans="1:31" ht="45" hidden="1">
      <c r="A1912" t="str">
        <f t="shared" si="117"/>
        <v>IQUFUExcluído2022</v>
      </c>
      <c r="B1912" t="str">
        <f t="shared" si="118"/>
        <v>IQUFUExcluído2023</v>
      </c>
      <c r="C1912" t="str">
        <f t="shared" si="119"/>
        <v>IQUFUExcluído2024</v>
      </c>
      <c r="D1912" t="str">
        <f t="shared" si="120"/>
        <v>IQUFUExcluído2025</v>
      </c>
      <c r="E1912" t="str">
        <f t="shared" si="120"/>
        <v>IQUFUExcluído2026</v>
      </c>
      <c r="F1912" t="str">
        <f t="shared" si="120"/>
        <v>IQUFUExcluído2027</v>
      </c>
      <c r="G1912" t="s">
        <v>2043</v>
      </c>
      <c r="H1912" t="s">
        <v>1476</v>
      </c>
      <c r="I1912" s="38" t="str">
        <f>VLOOKUP(J1912,Planilha2!B:C,2,0)</f>
        <v>Excluído</v>
      </c>
      <c r="J1912" s="45" t="s">
        <v>1067</v>
      </c>
      <c r="K1912" s="45" t="s">
        <v>145</v>
      </c>
      <c r="L1912" s="45" t="s">
        <v>1068</v>
      </c>
      <c r="M1912" s="45" t="s">
        <v>164</v>
      </c>
      <c r="N1912" s="45" t="s">
        <v>1501</v>
      </c>
      <c r="O1912" s="45" t="s">
        <v>1664</v>
      </c>
      <c r="P1912" s="45" t="s">
        <v>1070</v>
      </c>
      <c r="Q1912" s="45">
        <v>77</v>
      </c>
      <c r="R1912" s="45">
        <v>80</v>
      </c>
      <c r="S1912" s="45">
        <v>85</v>
      </c>
      <c r="T1912" s="45">
        <v>90</v>
      </c>
      <c r="U1912" s="45">
        <v>95</v>
      </c>
      <c r="V1912" s="45">
        <v>97</v>
      </c>
      <c r="W1912" s="45">
        <v>99</v>
      </c>
      <c r="X1912" s="45" t="s">
        <v>142</v>
      </c>
      <c r="Y1912" s="45" t="s">
        <v>172</v>
      </c>
      <c r="Z1912" s="45" t="s">
        <v>1103</v>
      </c>
      <c r="AA1912" s="45" t="s">
        <v>382</v>
      </c>
      <c r="AB1912" s="45" t="s">
        <v>144</v>
      </c>
      <c r="AC1912" s="45" t="s">
        <v>2044</v>
      </c>
      <c r="AD1912" s="45" t="s">
        <v>2043</v>
      </c>
      <c r="AE1912" s="45" t="s">
        <v>1030</v>
      </c>
    </row>
    <row r="1913" spans="1:31" ht="45" hidden="1">
      <c r="A1913" t="str">
        <f t="shared" si="117"/>
        <v>IQUFUExcluído2022</v>
      </c>
      <c r="B1913" t="str">
        <f t="shared" si="118"/>
        <v>IQUFUExcluído2023</v>
      </c>
      <c r="C1913" t="str">
        <f t="shared" si="119"/>
        <v>IQUFUExcluído2024</v>
      </c>
      <c r="D1913" t="str">
        <f t="shared" si="120"/>
        <v>IQUFUExcluído2025</v>
      </c>
      <c r="E1913" t="str">
        <f t="shared" si="120"/>
        <v>IQUFUExcluído2026</v>
      </c>
      <c r="F1913" t="str">
        <f t="shared" si="120"/>
        <v>IQUFUExcluído2027</v>
      </c>
      <c r="G1913" t="s">
        <v>2043</v>
      </c>
      <c r="H1913" t="s">
        <v>1476</v>
      </c>
      <c r="I1913" s="38" t="str">
        <f>VLOOKUP(J1913,Planilha2!B:C,2,0)</f>
        <v>Excluído</v>
      </c>
      <c r="J1913" s="45" t="s">
        <v>1075</v>
      </c>
      <c r="K1913" s="45" t="s">
        <v>145</v>
      </c>
      <c r="L1913" s="45" t="s">
        <v>1076</v>
      </c>
      <c r="M1913" s="45" t="s">
        <v>164</v>
      </c>
      <c r="N1913" s="45" t="s">
        <v>1501</v>
      </c>
      <c r="O1913" s="45" t="s">
        <v>1514</v>
      </c>
      <c r="P1913" s="45" t="s">
        <v>1070</v>
      </c>
      <c r="Q1913" s="45">
        <v>17</v>
      </c>
      <c r="R1913" s="45">
        <v>17</v>
      </c>
      <c r="S1913" s="45">
        <v>17</v>
      </c>
      <c r="T1913" s="45">
        <v>17</v>
      </c>
      <c r="U1913" s="45">
        <v>17</v>
      </c>
      <c r="V1913" s="45">
        <v>17</v>
      </c>
      <c r="W1913" s="45">
        <v>17</v>
      </c>
      <c r="X1913" s="45" t="s">
        <v>363</v>
      </c>
      <c r="Y1913" s="45" t="s">
        <v>172</v>
      </c>
      <c r="Z1913" s="45" t="s">
        <v>1103</v>
      </c>
      <c r="AA1913" s="45" t="s">
        <v>382</v>
      </c>
      <c r="AB1913" s="45" t="s">
        <v>144</v>
      </c>
      <c r="AC1913" s="45" t="s">
        <v>2044</v>
      </c>
      <c r="AD1913" s="45" t="s">
        <v>2043</v>
      </c>
      <c r="AE1913" s="45" t="s">
        <v>1030</v>
      </c>
    </row>
    <row r="1914" spans="1:31" ht="45" hidden="1">
      <c r="A1914" t="str">
        <f t="shared" si="117"/>
        <v>IQUFUExcluído2022</v>
      </c>
      <c r="B1914" t="str">
        <f t="shared" si="118"/>
        <v>IQUFUExcluído2023</v>
      </c>
      <c r="C1914" t="str">
        <f t="shared" si="119"/>
        <v>IQUFUExcluído2024</v>
      </c>
      <c r="D1914" t="str">
        <f t="shared" si="120"/>
        <v>IQUFUExcluído2025</v>
      </c>
      <c r="E1914" t="str">
        <f t="shared" si="120"/>
        <v>IQUFUExcluído2026</v>
      </c>
      <c r="F1914" t="str">
        <f t="shared" si="120"/>
        <v>IQUFUExcluído2027</v>
      </c>
      <c r="G1914" t="s">
        <v>2043</v>
      </c>
      <c r="H1914" t="s">
        <v>1476</v>
      </c>
      <c r="I1914" s="38" t="str">
        <f>VLOOKUP(J1914,Planilha2!B:C,2,0)</f>
        <v>Excluído</v>
      </c>
      <c r="J1914" s="45" t="s">
        <v>1079</v>
      </c>
      <c r="K1914" s="45" t="s">
        <v>145</v>
      </c>
      <c r="L1914" s="45" t="s">
        <v>1080</v>
      </c>
      <c r="M1914" s="45" t="s">
        <v>164</v>
      </c>
      <c r="N1914" s="45" t="s">
        <v>1501</v>
      </c>
      <c r="O1914" s="45" t="s">
        <v>1515</v>
      </c>
      <c r="P1914" s="45" t="s">
        <v>1082</v>
      </c>
      <c r="Q1914" s="45">
        <v>1</v>
      </c>
      <c r="R1914" s="45">
        <v>1</v>
      </c>
      <c r="S1914" s="45">
        <v>1</v>
      </c>
      <c r="T1914" s="45">
        <v>1</v>
      </c>
      <c r="U1914" s="45">
        <v>1</v>
      </c>
      <c r="V1914" s="45">
        <v>1</v>
      </c>
      <c r="W1914" s="45">
        <v>1</v>
      </c>
      <c r="X1914" s="45" t="s">
        <v>142</v>
      </c>
      <c r="Y1914" s="45" t="s">
        <v>172</v>
      </c>
      <c r="Z1914" s="45" t="s">
        <v>1103</v>
      </c>
      <c r="AA1914" s="45" t="s">
        <v>382</v>
      </c>
      <c r="AB1914" s="45" t="s">
        <v>144</v>
      </c>
      <c r="AC1914" s="45" t="s">
        <v>2044</v>
      </c>
      <c r="AD1914" s="45" t="s">
        <v>2043</v>
      </c>
      <c r="AE1914" s="45" t="s">
        <v>1030</v>
      </c>
    </row>
    <row r="1915" spans="1:31" ht="45" hidden="1">
      <c r="A1915" t="str">
        <f t="shared" si="117"/>
        <v>IQUFUExcluído2022</v>
      </c>
      <c r="B1915" t="str">
        <f t="shared" si="118"/>
        <v>IQUFUExcluído2023</v>
      </c>
      <c r="C1915" t="str">
        <f t="shared" si="119"/>
        <v>IQUFUExcluído2024</v>
      </c>
      <c r="D1915" t="str">
        <f t="shared" si="120"/>
        <v>IQUFUExcluído2025</v>
      </c>
      <c r="E1915" t="str">
        <f t="shared" si="120"/>
        <v>IQUFUExcluído2026</v>
      </c>
      <c r="F1915" t="str">
        <f t="shared" si="120"/>
        <v>IQUFUExcluído2027</v>
      </c>
      <c r="G1915" t="s">
        <v>2043</v>
      </c>
      <c r="H1915" t="s">
        <v>1476</v>
      </c>
      <c r="I1915" s="38" t="str">
        <f>VLOOKUP(J1915,Planilha2!B:C,2,0)</f>
        <v>Excluído</v>
      </c>
      <c r="J1915" s="45" t="s">
        <v>1085</v>
      </c>
      <c r="K1915" s="45" t="s">
        <v>145</v>
      </c>
      <c r="L1915" s="45" t="s">
        <v>1086</v>
      </c>
      <c r="M1915" s="45" t="s">
        <v>139</v>
      </c>
      <c r="N1915" s="45" t="s">
        <v>1501</v>
      </c>
      <c r="O1915" s="45" t="s">
        <v>1516</v>
      </c>
      <c r="P1915" s="45" t="s">
        <v>1070</v>
      </c>
      <c r="Q1915" s="45">
        <v>24</v>
      </c>
      <c r="R1915" s="45">
        <v>24</v>
      </c>
      <c r="S1915" s="45">
        <v>24</v>
      </c>
      <c r="T1915" s="45">
        <v>25</v>
      </c>
      <c r="U1915" s="45">
        <v>26</v>
      </c>
      <c r="V1915" s="45">
        <v>26</v>
      </c>
      <c r="W1915" s="45">
        <v>28</v>
      </c>
      <c r="X1915" s="45" t="s">
        <v>142</v>
      </c>
      <c r="Y1915" s="45" t="s">
        <v>172</v>
      </c>
      <c r="Z1915" s="45" t="s">
        <v>1103</v>
      </c>
      <c r="AA1915" s="45" t="s">
        <v>382</v>
      </c>
      <c r="AB1915" s="45" t="s">
        <v>144</v>
      </c>
      <c r="AC1915" s="45" t="s">
        <v>2044</v>
      </c>
      <c r="AD1915" s="45" t="s">
        <v>2043</v>
      </c>
      <c r="AE1915" s="45" t="s">
        <v>1030</v>
      </c>
    </row>
    <row r="1916" spans="1:31" ht="45" hidden="1">
      <c r="A1916" t="str">
        <f t="shared" si="117"/>
        <v>IQUFUExcluído2022</v>
      </c>
      <c r="B1916" t="str">
        <f t="shared" si="118"/>
        <v>IQUFUExcluído2023</v>
      </c>
      <c r="C1916" t="str">
        <f t="shared" si="119"/>
        <v>IQUFUExcluído2024</v>
      </c>
      <c r="D1916" t="str">
        <f t="shared" si="120"/>
        <v>IQUFUExcluído2025</v>
      </c>
      <c r="E1916" t="str">
        <f t="shared" si="120"/>
        <v>IQUFUExcluído2026</v>
      </c>
      <c r="F1916" t="str">
        <f t="shared" si="120"/>
        <v>IQUFUExcluído2027</v>
      </c>
      <c r="G1916" t="s">
        <v>2043</v>
      </c>
      <c r="H1916" t="s">
        <v>1476</v>
      </c>
      <c r="I1916" s="38" t="str">
        <f>VLOOKUP(J1916,Planilha2!B:C,2,0)</f>
        <v>Excluído</v>
      </c>
      <c r="J1916" s="45" t="s">
        <v>1090</v>
      </c>
      <c r="K1916" s="45" t="s">
        <v>145</v>
      </c>
      <c r="L1916" s="45" t="s">
        <v>1091</v>
      </c>
      <c r="M1916" s="45" t="s">
        <v>139</v>
      </c>
      <c r="N1916" s="45" t="s">
        <v>1501</v>
      </c>
      <c r="O1916" s="45" t="s">
        <v>1517</v>
      </c>
      <c r="P1916" s="45" t="s">
        <v>1070</v>
      </c>
      <c r="Q1916" s="66">
        <v>11</v>
      </c>
      <c r="R1916" s="66">
        <v>11</v>
      </c>
      <c r="S1916" s="66">
        <v>12</v>
      </c>
      <c r="T1916" s="66">
        <v>12</v>
      </c>
      <c r="U1916" s="66">
        <v>13</v>
      </c>
      <c r="V1916" s="66">
        <v>13</v>
      </c>
      <c r="W1916" s="66">
        <v>14</v>
      </c>
      <c r="X1916" s="45" t="s">
        <v>142</v>
      </c>
      <c r="Y1916" s="45" t="s">
        <v>172</v>
      </c>
      <c r="Z1916" s="66" t="s">
        <v>1103</v>
      </c>
      <c r="AA1916" s="45" t="s">
        <v>382</v>
      </c>
      <c r="AB1916" s="45" t="s">
        <v>144</v>
      </c>
      <c r="AC1916" s="66" t="s">
        <v>2044</v>
      </c>
      <c r="AD1916" s="66" t="s">
        <v>2043</v>
      </c>
      <c r="AE1916" s="45" t="s">
        <v>1030</v>
      </c>
    </row>
    <row r="1917" spans="1:31" ht="45" hidden="1">
      <c r="A1917" t="str">
        <f t="shared" si="117"/>
        <v>IQUFUExcluído2022</v>
      </c>
      <c r="B1917" t="str">
        <f t="shared" si="118"/>
        <v>IQUFUExcluído2023</v>
      </c>
      <c r="C1917" t="str">
        <f t="shared" si="119"/>
        <v>IQUFUExcluído2024</v>
      </c>
      <c r="D1917" t="str">
        <f t="shared" si="120"/>
        <v>IQUFUExcluído2025</v>
      </c>
      <c r="E1917" t="str">
        <f t="shared" si="120"/>
        <v>IQUFUExcluído2026</v>
      </c>
      <c r="F1917" t="str">
        <f t="shared" si="120"/>
        <v>IQUFUExcluído2027</v>
      </c>
      <c r="G1917" t="s">
        <v>2043</v>
      </c>
      <c r="H1917" t="s">
        <v>1476</v>
      </c>
      <c r="I1917" s="38" t="str">
        <f>VLOOKUP(J1917,Planilha2!B:C,2,0)</f>
        <v>Excluído</v>
      </c>
      <c r="J1917" s="45" t="s">
        <v>1095</v>
      </c>
      <c r="K1917" s="45" t="s">
        <v>145</v>
      </c>
      <c r="L1917" s="45" t="s">
        <v>1096</v>
      </c>
      <c r="M1917" s="45" t="s">
        <v>139</v>
      </c>
      <c r="N1917" s="45" t="s">
        <v>1501</v>
      </c>
      <c r="O1917" s="45" t="s">
        <v>1518</v>
      </c>
      <c r="P1917" s="45" t="s">
        <v>1070</v>
      </c>
      <c r="Q1917" s="45">
        <v>18</v>
      </c>
      <c r="R1917" s="45">
        <v>18</v>
      </c>
      <c r="S1917" s="45">
        <v>18</v>
      </c>
      <c r="T1917" s="45">
        <v>20</v>
      </c>
      <c r="U1917" s="45">
        <v>22</v>
      </c>
      <c r="V1917" s="45">
        <v>25</v>
      </c>
      <c r="W1917" s="45">
        <v>25</v>
      </c>
      <c r="X1917" s="45" t="s">
        <v>142</v>
      </c>
      <c r="Y1917" s="45" t="s">
        <v>172</v>
      </c>
      <c r="Z1917" s="45" t="s">
        <v>1103</v>
      </c>
      <c r="AA1917" s="45" t="s">
        <v>382</v>
      </c>
      <c r="AB1917" s="45" t="s">
        <v>144</v>
      </c>
      <c r="AC1917" s="45" t="s">
        <v>2044</v>
      </c>
      <c r="AD1917" s="45" t="s">
        <v>2043</v>
      </c>
      <c r="AE1917" s="45" t="s">
        <v>1030</v>
      </c>
    </row>
    <row r="1918" spans="1:31" ht="45" hidden="1">
      <c r="A1918" t="str">
        <f t="shared" si="117"/>
        <v>IQUFUEC092022</v>
      </c>
      <c r="B1918" t="str">
        <f t="shared" si="118"/>
        <v>IQUFUEC092023</v>
      </c>
      <c r="C1918" t="str">
        <f t="shared" si="119"/>
        <v>IQUFUEC092024</v>
      </c>
      <c r="D1918" t="str">
        <f t="shared" si="120"/>
        <v>IQUFUEC092025</v>
      </c>
      <c r="E1918" t="str">
        <f t="shared" si="120"/>
        <v>IQUFUEC092026</v>
      </c>
      <c r="F1918" t="str">
        <f t="shared" si="120"/>
        <v>IQUFUEC092027</v>
      </c>
      <c r="G1918" t="s">
        <v>2043</v>
      </c>
      <c r="H1918" t="s">
        <v>1519</v>
      </c>
      <c r="I1918" s="38" t="str">
        <f>VLOOKUP(J1918,Planilha2!B:C,2,0)</f>
        <v>EC09</v>
      </c>
      <c r="J1918" s="45" t="s">
        <v>1520</v>
      </c>
      <c r="K1918" s="45" t="s">
        <v>165</v>
      </c>
      <c r="L1918" s="45" t="s">
        <v>419</v>
      </c>
      <c r="M1918" s="45" t="s">
        <v>381</v>
      </c>
      <c r="N1918" s="45" t="s">
        <v>385</v>
      </c>
      <c r="O1918" s="45" t="s">
        <v>1521</v>
      </c>
      <c r="P1918" s="45" t="s">
        <v>44</v>
      </c>
      <c r="Q1918" s="45">
        <v>69</v>
      </c>
      <c r="R1918" s="45">
        <v>71</v>
      </c>
      <c r="S1918" s="45">
        <v>73</v>
      </c>
      <c r="T1918" s="45">
        <v>75</v>
      </c>
      <c r="U1918" s="45">
        <v>77</v>
      </c>
      <c r="V1918" s="45">
        <v>79</v>
      </c>
      <c r="W1918" s="45">
        <v>80</v>
      </c>
      <c r="X1918" s="45" t="s">
        <v>142</v>
      </c>
      <c r="Y1918" s="45" t="s">
        <v>172</v>
      </c>
      <c r="Z1918" s="45" t="s">
        <v>1103</v>
      </c>
      <c r="AA1918" s="45" t="s">
        <v>1523</v>
      </c>
      <c r="AB1918" s="45" t="s">
        <v>144</v>
      </c>
      <c r="AC1918" s="45" t="s">
        <v>2044</v>
      </c>
      <c r="AD1918" s="45" t="s">
        <v>2043</v>
      </c>
      <c r="AE1918" s="45" t="s">
        <v>377</v>
      </c>
    </row>
    <row r="1919" spans="1:31" ht="45" hidden="1">
      <c r="A1919" t="str">
        <f t="shared" si="117"/>
        <v>IQUFUEC102022</v>
      </c>
      <c r="B1919" t="str">
        <f t="shared" si="118"/>
        <v>IQUFUEC102023</v>
      </c>
      <c r="C1919" t="str">
        <f t="shared" si="119"/>
        <v>IQUFUEC102024</v>
      </c>
      <c r="D1919" t="str">
        <f t="shared" si="120"/>
        <v>IQUFUEC102025</v>
      </c>
      <c r="E1919" t="str">
        <f t="shared" si="120"/>
        <v>IQUFUEC102026</v>
      </c>
      <c r="F1919" t="str">
        <f t="shared" si="120"/>
        <v>IQUFUEC102027</v>
      </c>
      <c r="G1919" t="s">
        <v>2043</v>
      </c>
      <c r="H1919" t="s">
        <v>1519</v>
      </c>
      <c r="I1919" s="38" t="str">
        <f>VLOOKUP(J1919,Planilha2!B:C,2,0)</f>
        <v>EC10</v>
      </c>
      <c r="J1919" s="45" t="s">
        <v>1525</v>
      </c>
      <c r="K1919" s="45" t="s">
        <v>165</v>
      </c>
      <c r="L1919" s="45" t="s">
        <v>422</v>
      </c>
      <c r="M1919" s="45" t="s">
        <v>381</v>
      </c>
      <c r="N1919" s="45" t="s">
        <v>385</v>
      </c>
      <c r="O1919" s="45" t="s">
        <v>1526</v>
      </c>
      <c r="P1919" s="45" t="s">
        <v>44</v>
      </c>
      <c r="Q1919" s="45">
        <v>23.81</v>
      </c>
      <c r="R1919" s="45">
        <v>29.8</v>
      </c>
      <c r="S1919" s="45">
        <v>35</v>
      </c>
      <c r="T1919" s="45">
        <v>40</v>
      </c>
      <c r="U1919" s="45">
        <v>45</v>
      </c>
      <c r="V1919" s="45">
        <v>50</v>
      </c>
      <c r="W1919" s="45">
        <v>50</v>
      </c>
      <c r="X1919" s="45" t="s">
        <v>142</v>
      </c>
      <c r="Y1919" s="45" t="s">
        <v>172</v>
      </c>
      <c r="Z1919" s="45" t="s">
        <v>1471</v>
      </c>
      <c r="AA1919" s="45" t="s">
        <v>1523</v>
      </c>
      <c r="AB1919" s="45" t="s">
        <v>630</v>
      </c>
      <c r="AC1919" s="45" t="s">
        <v>2044</v>
      </c>
      <c r="AD1919" s="45" t="s">
        <v>2043</v>
      </c>
      <c r="AE1919" s="45" t="s">
        <v>377</v>
      </c>
    </row>
    <row r="1920" spans="1:31" ht="45" hidden="1">
      <c r="A1920" t="str">
        <f t="shared" si="117"/>
        <v>IQUFUEC082022</v>
      </c>
      <c r="B1920" t="str">
        <f t="shared" si="118"/>
        <v>IQUFUEC082023</v>
      </c>
      <c r="C1920" t="str">
        <f t="shared" si="119"/>
        <v>IQUFUEC082024</v>
      </c>
      <c r="D1920" t="str">
        <f t="shared" si="120"/>
        <v>IQUFUEC082025</v>
      </c>
      <c r="E1920" t="str">
        <f t="shared" si="120"/>
        <v>IQUFUEC082026</v>
      </c>
      <c r="F1920" t="str">
        <f t="shared" si="120"/>
        <v>IQUFUEC082027</v>
      </c>
      <c r="G1920" t="s">
        <v>2043</v>
      </c>
      <c r="H1920" t="s">
        <v>1519</v>
      </c>
      <c r="I1920" s="38" t="str">
        <f>VLOOKUP(J1920,Planilha2!B:C,2,0)</f>
        <v>EC08</v>
      </c>
      <c r="J1920" s="45" t="s">
        <v>415</v>
      </c>
      <c r="K1920" s="45" t="s">
        <v>145</v>
      </c>
      <c r="L1920" s="63" t="s">
        <v>1528</v>
      </c>
      <c r="M1920" s="45" t="s">
        <v>381</v>
      </c>
      <c r="N1920" s="45" t="s">
        <v>1529</v>
      </c>
      <c r="O1920" s="45" t="s">
        <v>1588</v>
      </c>
      <c r="P1920" s="45" t="s">
        <v>44</v>
      </c>
      <c r="Q1920" s="45">
        <v>70.58</v>
      </c>
      <c r="R1920" s="45">
        <v>100</v>
      </c>
      <c r="S1920" s="45">
        <v>100</v>
      </c>
      <c r="T1920" s="45">
        <v>100</v>
      </c>
      <c r="U1920" s="45">
        <v>100</v>
      </c>
      <c r="V1920" s="45">
        <v>100</v>
      </c>
      <c r="W1920" s="45">
        <v>100</v>
      </c>
      <c r="X1920" s="45" t="s">
        <v>142</v>
      </c>
      <c r="Y1920" s="45" t="s">
        <v>172</v>
      </c>
      <c r="Z1920" s="45" t="s">
        <v>1471</v>
      </c>
      <c r="AA1920" s="45" t="s">
        <v>1523</v>
      </c>
      <c r="AB1920" s="45" t="s">
        <v>630</v>
      </c>
      <c r="AC1920" s="45" t="s">
        <v>2044</v>
      </c>
      <c r="AD1920" s="45" t="s">
        <v>2043</v>
      </c>
      <c r="AE1920" s="45" t="s">
        <v>377</v>
      </c>
    </row>
    <row r="1921" spans="1:31" ht="45" hidden="1">
      <c r="A1921" t="str">
        <f t="shared" si="117"/>
        <v>IQUFUEC282022</v>
      </c>
      <c r="B1921" t="str">
        <f t="shared" si="118"/>
        <v>IQUFUEC282023</v>
      </c>
      <c r="C1921" t="str">
        <f t="shared" si="119"/>
        <v>IQUFUEC282024</v>
      </c>
      <c r="D1921" t="str">
        <f t="shared" si="120"/>
        <v>IQUFUEC282025</v>
      </c>
      <c r="E1921" t="str">
        <f t="shared" si="120"/>
        <v>IQUFUEC282026</v>
      </c>
      <c r="F1921" t="str">
        <f t="shared" si="120"/>
        <v>IQUFUEC282027</v>
      </c>
      <c r="G1921" t="s">
        <v>2043</v>
      </c>
      <c r="H1921" t="s">
        <v>1519</v>
      </c>
      <c r="I1921" s="38" t="str">
        <f>VLOOKUP(J1921,Planilha2!B:C,2,0)</f>
        <v>EC28</v>
      </c>
      <c r="J1921" s="45" t="s">
        <v>503</v>
      </c>
      <c r="K1921" s="45" t="s">
        <v>165</v>
      </c>
      <c r="L1921" s="63" t="s">
        <v>504</v>
      </c>
      <c r="M1921" s="45" t="s">
        <v>381</v>
      </c>
      <c r="N1921" s="45" t="s">
        <v>1530</v>
      </c>
      <c r="O1921" s="45" t="s">
        <v>1589</v>
      </c>
      <c r="P1921" s="45" t="s">
        <v>44</v>
      </c>
      <c r="Q1921" s="45">
        <v>100</v>
      </c>
      <c r="R1921" s="45">
        <v>100</v>
      </c>
      <c r="S1921" s="45">
        <v>100</v>
      </c>
      <c r="T1921" s="45">
        <v>100</v>
      </c>
      <c r="U1921" s="45">
        <v>100</v>
      </c>
      <c r="V1921" s="45">
        <v>100</v>
      </c>
      <c r="W1921" s="45">
        <v>100</v>
      </c>
      <c r="X1921" s="45" t="s">
        <v>142</v>
      </c>
      <c r="Y1921" s="45" t="s">
        <v>172</v>
      </c>
      <c r="Z1921" s="45" t="s">
        <v>1441</v>
      </c>
      <c r="AA1921" s="45" t="s">
        <v>1523</v>
      </c>
      <c r="AB1921" s="45" t="s">
        <v>144</v>
      </c>
      <c r="AC1921" s="45" t="s">
        <v>2044</v>
      </c>
      <c r="AD1921" s="45" t="s">
        <v>2043</v>
      </c>
      <c r="AE1921" s="45" t="s">
        <v>377</v>
      </c>
    </row>
    <row r="1922" spans="1:31" ht="45" hidden="1">
      <c r="A1922" t="str">
        <f t="shared" si="117"/>
        <v>IQUFUEC052022</v>
      </c>
      <c r="B1922" t="str">
        <f t="shared" si="118"/>
        <v>IQUFUEC052023</v>
      </c>
      <c r="C1922" t="str">
        <f t="shared" si="119"/>
        <v>IQUFUEC052024</v>
      </c>
      <c r="D1922" t="str">
        <f t="shared" si="120"/>
        <v>IQUFUEC052025</v>
      </c>
      <c r="E1922" t="str">
        <f t="shared" si="120"/>
        <v>IQUFUEC052026</v>
      </c>
      <c r="F1922" t="str">
        <f t="shared" si="120"/>
        <v>IQUFUEC052027</v>
      </c>
      <c r="G1922" t="s">
        <v>2043</v>
      </c>
      <c r="H1922" t="s">
        <v>1519</v>
      </c>
      <c r="I1922" s="38" t="str">
        <f>VLOOKUP(J1922,Planilha2!B:C,2,0)</f>
        <v>EC05</v>
      </c>
      <c r="J1922" s="45" t="s">
        <v>403</v>
      </c>
      <c r="K1922" s="45" t="s">
        <v>165</v>
      </c>
      <c r="L1922" s="45" t="s">
        <v>404</v>
      </c>
      <c r="M1922" s="45" t="s">
        <v>164</v>
      </c>
      <c r="N1922" s="45" t="s">
        <v>1529</v>
      </c>
      <c r="O1922" s="45" t="s">
        <v>1533</v>
      </c>
      <c r="P1922" s="45" t="s">
        <v>309</v>
      </c>
      <c r="Q1922" s="45">
        <v>67</v>
      </c>
      <c r="R1922" s="45">
        <v>70</v>
      </c>
      <c r="S1922" s="45">
        <v>80</v>
      </c>
      <c r="T1922" s="45">
        <v>90</v>
      </c>
      <c r="U1922" s="45">
        <v>100</v>
      </c>
      <c r="V1922" s="45">
        <v>110</v>
      </c>
      <c r="W1922" s="45">
        <v>120</v>
      </c>
      <c r="X1922" s="45" t="s">
        <v>142</v>
      </c>
      <c r="Y1922" s="45" t="s">
        <v>1522</v>
      </c>
      <c r="Z1922" s="45" t="s">
        <v>1103</v>
      </c>
      <c r="AA1922" s="45" t="s">
        <v>1523</v>
      </c>
      <c r="AB1922" s="45" t="s">
        <v>630</v>
      </c>
      <c r="AC1922" s="45" t="s">
        <v>2044</v>
      </c>
      <c r="AD1922" s="45" t="s">
        <v>2043</v>
      </c>
      <c r="AE1922" s="45" t="s">
        <v>377</v>
      </c>
    </row>
    <row r="1923" spans="1:31" ht="45" hidden="1">
      <c r="A1923" t="str">
        <f t="shared" si="117"/>
        <v>IQUFUEC072022</v>
      </c>
      <c r="B1923" t="str">
        <f t="shared" si="118"/>
        <v>IQUFUEC072023</v>
      </c>
      <c r="C1923" t="str">
        <f t="shared" si="119"/>
        <v>IQUFUEC072024</v>
      </c>
      <c r="D1923" t="str">
        <f t="shared" si="120"/>
        <v>IQUFUEC072025</v>
      </c>
      <c r="E1923" t="str">
        <f t="shared" si="120"/>
        <v>IQUFUEC072026</v>
      </c>
      <c r="F1923" t="str">
        <f t="shared" si="120"/>
        <v>IQUFUEC072027</v>
      </c>
      <c r="G1923" t="s">
        <v>2043</v>
      </c>
      <c r="H1923" t="s">
        <v>1519</v>
      </c>
      <c r="I1923" s="38" t="str">
        <f>VLOOKUP(J1923,Planilha2!B:C,2,0)</f>
        <v>EC07</v>
      </c>
      <c r="J1923" s="45" t="s">
        <v>1534</v>
      </c>
      <c r="K1923" s="45" t="s">
        <v>165</v>
      </c>
      <c r="L1923" s="63" t="s">
        <v>1535</v>
      </c>
      <c r="M1923" s="45" t="s">
        <v>381</v>
      </c>
      <c r="N1923" s="45" t="s">
        <v>1529</v>
      </c>
      <c r="O1923" s="45" t="s">
        <v>1590</v>
      </c>
      <c r="P1923" s="45" t="s">
        <v>44</v>
      </c>
      <c r="Q1923" s="45">
        <v>0</v>
      </c>
      <c r="R1923" s="45">
        <v>100</v>
      </c>
      <c r="S1923" s="45">
        <v>100</v>
      </c>
      <c r="T1923" s="45">
        <v>100</v>
      </c>
      <c r="U1923" s="45">
        <v>100</v>
      </c>
      <c r="V1923" s="45">
        <v>100</v>
      </c>
      <c r="W1923" s="45">
        <v>100</v>
      </c>
      <c r="X1923" s="45" t="s">
        <v>142</v>
      </c>
      <c r="Y1923" s="45" t="s">
        <v>172</v>
      </c>
      <c r="Z1923" s="45" t="s">
        <v>1471</v>
      </c>
      <c r="AA1923" s="45" t="s">
        <v>1523</v>
      </c>
      <c r="AB1923" s="45" t="s">
        <v>630</v>
      </c>
      <c r="AC1923" s="45" t="s">
        <v>2044</v>
      </c>
      <c r="AD1923" s="45" t="s">
        <v>2043</v>
      </c>
      <c r="AE1923" s="45" t="s">
        <v>377</v>
      </c>
    </row>
    <row r="1924" spans="1:31" ht="45" hidden="1">
      <c r="A1924" t="str">
        <f t="shared" ref="A1924:A1939" si="121">$G1924&amp;$I1924&amp;R$1</f>
        <v>IQUFUEC332022</v>
      </c>
      <c r="B1924" t="str">
        <f t="shared" ref="B1924:B1939" si="122">$G1924&amp;$I1924&amp;S$1</f>
        <v>IQUFUEC332023</v>
      </c>
      <c r="C1924" t="str">
        <f t="shared" ref="C1924:C1939" si="123">$G1924&amp;$I1924&amp;T$1</f>
        <v>IQUFUEC332024</v>
      </c>
      <c r="D1924" t="str">
        <f t="shared" ref="D1924:F1939" si="124">$G1924&amp;$I1924&amp;U$1</f>
        <v>IQUFUEC332025</v>
      </c>
      <c r="E1924" t="str">
        <f t="shared" si="124"/>
        <v>IQUFUEC332026</v>
      </c>
      <c r="F1924" t="str">
        <f t="shared" si="124"/>
        <v>IQUFUEC332027</v>
      </c>
      <c r="G1924" t="s">
        <v>2043</v>
      </c>
      <c r="H1924" t="s">
        <v>1519</v>
      </c>
      <c r="I1924" s="38" t="str">
        <f>VLOOKUP(J1924,Planilha2!B:C,2,0)</f>
        <v>EC33</v>
      </c>
      <c r="J1924" s="45" t="s">
        <v>527</v>
      </c>
      <c r="K1924" s="45" t="s">
        <v>165</v>
      </c>
      <c r="L1924" s="45" t="s">
        <v>528</v>
      </c>
      <c r="M1924" s="45" t="s">
        <v>164</v>
      </c>
      <c r="N1924" s="45" t="s">
        <v>1529</v>
      </c>
      <c r="O1924" s="45"/>
      <c r="P1924" s="45" t="s">
        <v>530</v>
      </c>
      <c r="Q1924" s="45"/>
      <c r="R1924" s="45"/>
      <c r="S1924" s="45"/>
      <c r="T1924" s="45"/>
      <c r="U1924" s="45"/>
      <c r="V1924" s="45"/>
      <c r="W1924" s="45"/>
      <c r="X1924" s="45"/>
      <c r="Y1924" s="45"/>
      <c r="Z1924" s="45"/>
      <c r="AA1924" s="45" t="s">
        <v>1523</v>
      </c>
      <c r="AB1924" s="45"/>
      <c r="AC1924" s="45"/>
      <c r="AD1924" s="45"/>
      <c r="AE1924" s="45" t="s">
        <v>377</v>
      </c>
    </row>
    <row r="1925" spans="1:31" ht="45" hidden="1">
      <c r="A1925" t="str">
        <f t="shared" si="121"/>
        <v>IQUFUGP012022</v>
      </c>
      <c r="B1925" t="str">
        <f t="shared" si="122"/>
        <v>IQUFUGP012023</v>
      </c>
      <c r="C1925" t="str">
        <f t="shared" si="123"/>
        <v>IQUFUGP012024</v>
      </c>
      <c r="D1925" t="str">
        <f t="shared" si="124"/>
        <v>IQUFUGP012025</v>
      </c>
      <c r="E1925" t="str">
        <f t="shared" si="124"/>
        <v>IQUFUGP012026</v>
      </c>
      <c r="F1925" t="str">
        <f t="shared" si="124"/>
        <v>IQUFUGP012027</v>
      </c>
      <c r="G1925" t="s">
        <v>2043</v>
      </c>
      <c r="H1925" t="s">
        <v>1536</v>
      </c>
      <c r="I1925" s="38" t="str">
        <f>VLOOKUP(J1925,Planilha2!B:C,2,0)</f>
        <v>GP01</v>
      </c>
      <c r="J1925" s="45" t="s">
        <v>552</v>
      </c>
      <c r="K1925" s="45" t="s">
        <v>145</v>
      </c>
      <c r="L1925" s="45" t="s">
        <v>1537</v>
      </c>
      <c r="M1925" s="45" t="s">
        <v>139</v>
      </c>
      <c r="N1925" s="64" t="s">
        <v>558</v>
      </c>
      <c r="O1925" s="45" t="s">
        <v>1538</v>
      </c>
      <c r="P1925" s="45" t="s">
        <v>44</v>
      </c>
      <c r="Q1925" s="45">
        <v>15.71</v>
      </c>
      <c r="R1925" s="45">
        <v>15.71</v>
      </c>
      <c r="S1925" s="45">
        <v>15.71</v>
      </c>
      <c r="T1925" s="45">
        <v>17</v>
      </c>
      <c r="U1925" s="45">
        <v>18</v>
      </c>
      <c r="V1925" s="45">
        <v>19</v>
      </c>
      <c r="W1925" s="45">
        <v>20</v>
      </c>
      <c r="X1925" s="45" t="s">
        <v>142</v>
      </c>
      <c r="Y1925" s="45" t="s">
        <v>195</v>
      </c>
      <c r="Z1925" s="45" t="s">
        <v>1471</v>
      </c>
      <c r="AA1925" s="45" t="s">
        <v>555</v>
      </c>
      <c r="AB1925" s="45" t="s">
        <v>630</v>
      </c>
      <c r="AC1925" s="45" t="s">
        <v>2044</v>
      </c>
      <c r="AD1925" s="45" t="s">
        <v>2043</v>
      </c>
      <c r="AE1925" s="45" t="s">
        <v>551</v>
      </c>
    </row>
    <row r="1926" spans="1:31" ht="45" hidden="1">
      <c r="A1926" t="str">
        <f t="shared" si="121"/>
        <v>IQUFUGP022022</v>
      </c>
      <c r="B1926" t="str">
        <f t="shared" si="122"/>
        <v>IQUFUGP022023</v>
      </c>
      <c r="C1926" t="str">
        <f t="shared" si="123"/>
        <v>IQUFUGP022024</v>
      </c>
      <c r="D1926" t="str">
        <f t="shared" si="124"/>
        <v>IQUFUGP022025</v>
      </c>
      <c r="E1926" t="str">
        <f t="shared" si="124"/>
        <v>IQUFUGP022026</v>
      </c>
      <c r="F1926" t="str">
        <f t="shared" si="124"/>
        <v>IQUFUGP022027</v>
      </c>
      <c r="G1926" t="s">
        <v>2043</v>
      </c>
      <c r="H1926" t="s">
        <v>1536</v>
      </c>
      <c r="I1926" s="38" t="str">
        <f>VLOOKUP(J1926,Planilha2!B:C,2,0)</f>
        <v>GP02</v>
      </c>
      <c r="J1926" s="45" t="s">
        <v>560</v>
      </c>
      <c r="K1926" s="45" t="s">
        <v>165</v>
      </c>
      <c r="L1926" s="45" t="s">
        <v>1539</v>
      </c>
      <c r="M1926" s="45" t="s">
        <v>139</v>
      </c>
      <c r="N1926" s="64" t="s">
        <v>558</v>
      </c>
      <c r="O1926" s="45" t="s">
        <v>1654</v>
      </c>
      <c r="P1926" s="45" t="s">
        <v>44</v>
      </c>
      <c r="Q1926" s="45">
        <v>92.86</v>
      </c>
      <c r="R1926" s="45">
        <v>92.86</v>
      </c>
      <c r="S1926" s="45">
        <v>92.86</v>
      </c>
      <c r="T1926" s="45">
        <v>92.86</v>
      </c>
      <c r="U1926" s="45">
        <v>92.86</v>
      </c>
      <c r="V1926" s="45">
        <v>92.86</v>
      </c>
      <c r="W1926" s="45">
        <v>92.86</v>
      </c>
      <c r="X1926" s="45" t="s">
        <v>142</v>
      </c>
      <c r="Y1926" s="45" t="s">
        <v>195</v>
      </c>
      <c r="Z1926" s="45" t="s">
        <v>1471</v>
      </c>
      <c r="AA1926" s="45" t="s">
        <v>563</v>
      </c>
      <c r="AB1926" s="45" t="s">
        <v>630</v>
      </c>
      <c r="AC1926" s="45" t="s">
        <v>2044</v>
      </c>
      <c r="AD1926" s="45" t="s">
        <v>2043</v>
      </c>
      <c r="AE1926" s="45" t="s">
        <v>551</v>
      </c>
    </row>
    <row r="1927" spans="1:31" ht="45" hidden="1">
      <c r="A1927" t="str">
        <f t="shared" si="121"/>
        <v>IQUFUGP032022</v>
      </c>
      <c r="B1927" t="str">
        <f t="shared" si="122"/>
        <v>IQUFUGP032023</v>
      </c>
      <c r="C1927" t="str">
        <f t="shared" si="123"/>
        <v>IQUFUGP032024</v>
      </c>
      <c r="D1927" t="str">
        <f t="shared" si="124"/>
        <v>IQUFUGP032025</v>
      </c>
      <c r="E1927" t="str">
        <f t="shared" si="124"/>
        <v>IQUFUGP032026</v>
      </c>
      <c r="F1927" t="str">
        <f t="shared" si="124"/>
        <v>IQUFUGP032027</v>
      </c>
      <c r="G1927" t="s">
        <v>2043</v>
      </c>
      <c r="H1927" t="s">
        <v>1536</v>
      </c>
      <c r="I1927" s="38" t="str">
        <f>VLOOKUP(J1927,Planilha2!B:C,2,0)</f>
        <v>GP03</v>
      </c>
      <c r="J1927" s="45" t="s">
        <v>567</v>
      </c>
      <c r="K1927" s="45" t="s">
        <v>145</v>
      </c>
      <c r="L1927" s="45"/>
      <c r="M1927" s="45" t="s">
        <v>139</v>
      </c>
      <c r="N1927" s="64" t="s">
        <v>558</v>
      </c>
      <c r="O1927" s="45" t="s">
        <v>1540</v>
      </c>
      <c r="P1927" s="45" t="s">
        <v>569</v>
      </c>
      <c r="Q1927" s="45">
        <v>52</v>
      </c>
      <c r="R1927" s="45">
        <v>52</v>
      </c>
      <c r="S1927" s="45">
        <v>52</v>
      </c>
      <c r="T1927" s="45">
        <v>52</v>
      </c>
      <c r="U1927" s="45">
        <v>52</v>
      </c>
      <c r="V1927" s="45">
        <v>52</v>
      </c>
      <c r="W1927" s="45">
        <v>52</v>
      </c>
      <c r="X1927" s="45" t="s">
        <v>142</v>
      </c>
      <c r="Y1927" s="45" t="s">
        <v>195</v>
      </c>
      <c r="Z1927" s="45" t="s">
        <v>1471</v>
      </c>
      <c r="AA1927" s="45" t="s">
        <v>570</v>
      </c>
      <c r="AB1927" s="45" t="s">
        <v>630</v>
      </c>
      <c r="AC1927" s="45" t="s">
        <v>2044</v>
      </c>
      <c r="AD1927" s="45" t="s">
        <v>2043</v>
      </c>
      <c r="AE1927" s="45" t="s">
        <v>551</v>
      </c>
    </row>
    <row r="1928" spans="1:31" ht="45" hidden="1">
      <c r="A1928" t="str">
        <f t="shared" si="121"/>
        <v>IQUFUGP042022</v>
      </c>
      <c r="B1928" t="str">
        <f t="shared" si="122"/>
        <v>IQUFUGP042023</v>
      </c>
      <c r="C1928" t="str">
        <f t="shared" si="123"/>
        <v>IQUFUGP042024</v>
      </c>
      <c r="D1928" t="str">
        <f t="shared" si="124"/>
        <v>IQUFUGP042025</v>
      </c>
      <c r="E1928" t="str">
        <f t="shared" si="124"/>
        <v>IQUFUGP042026</v>
      </c>
      <c r="F1928" t="str">
        <f t="shared" si="124"/>
        <v>IQUFUGP042027</v>
      </c>
      <c r="G1928" t="s">
        <v>2043</v>
      </c>
      <c r="H1928" t="s">
        <v>1536</v>
      </c>
      <c r="I1928" s="38" t="str">
        <f>VLOOKUP(J1928,Planilha2!B:C,2,0)</f>
        <v>GP04</v>
      </c>
      <c r="J1928" s="45" t="s">
        <v>574</v>
      </c>
      <c r="K1928" s="45" t="s">
        <v>165</v>
      </c>
      <c r="L1928" s="45"/>
      <c r="M1928" s="64" t="s">
        <v>164</v>
      </c>
      <c r="N1928" s="64" t="s">
        <v>558</v>
      </c>
      <c r="O1928" s="45"/>
      <c r="P1928" s="45" t="s">
        <v>44</v>
      </c>
      <c r="Q1928" s="45"/>
      <c r="R1928" s="45"/>
      <c r="S1928" s="45"/>
      <c r="T1928" s="45"/>
      <c r="U1928" s="45"/>
      <c r="V1928" s="45"/>
      <c r="W1928" s="45"/>
      <c r="X1928" s="45"/>
      <c r="Y1928" s="45"/>
      <c r="Z1928" s="45" t="s">
        <v>1471</v>
      </c>
      <c r="AA1928" s="45" t="s">
        <v>1541</v>
      </c>
      <c r="AB1928" s="45"/>
      <c r="AC1928" s="45" t="s">
        <v>2044</v>
      </c>
      <c r="AD1928" s="45" t="s">
        <v>2043</v>
      </c>
      <c r="AE1928" s="45" t="s">
        <v>551</v>
      </c>
    </row>
    <row r="1929" spans="1:31" ht="45" hidden="1">
      <c r="A1929" t="str">
        <f t="shared" si="121"/>
        <v>IQUFUGP052022</v>
      </c>
      <c r="B1929" t="str">
        <f t="shared" si="122"/>
        <v>IQUFUGP052023</v>
      </c>
      <c r="C1929" t="str">
        <f t="shared" si="123"/>
        <v>IQUFUGP052024</v>
      </c>
      <c r="D1929" t="str">
        <f t="shared" si="124"/>
        <v>IQUFUGP052025</v>
      </c>
      <c r="E1929" t="str">
        <f t="shared" si="124"/>
        <v>IQUFUGP052026</v>
      </c>
      <c r="F1929" t="str">
        <f t="shared" si="124"/>
        <v>IQUFUGP052027</v>
      </c>
      <c r="G1929" t="s">
        <v>2043</v>
      </c>
      <c r="H1929" t="s">
        <v>1536</v>
      </c>
      <c r="I1929" s="38" t="str">
        <f>VLOOKUP(J1929,Planilha2!B:C,2,0)</f>
        <v>GP05</v>
      </c>
      <c r="J1929" s="45" t="s">
        <v>577</v>
      </c>
      <c r="K1929" s="45" t="s">
        <v>165</v>
      </c>
      <c r="L1929" s="45"/>
      <c r="M1929" s="64" t="s">
        <v>164</v>
      </c>
      <c r="N1929" s="64" t="s">
        <v>558</v>
      </c>
      <c r="O1929" s="45"/>
      <c r="P1929" s="45" t="s">
        <v>44</v>
      </c>
      <c r="Q1929" s="45"/>
      <c r="R1929" s="45"/>
      <c r="S1929" s="45"/>
      <c r="T1929" s="45"/>
      <c r="U1929" s="45"/>
      <c r="V1929" s="45"/>
      <c r="W1929" s="45"/>
      <c r="X1929" s="45"/>
      <c r="Y1929" s="45"/>
      <c r="Z1929" s="45" t="s">
        <v>1471</v>
      </c>
      <c r="AA1929" s="45" t="s">
        <v>1542</v>
      </c>
      <c r="AB1929" s="45"/>
      <c r="AC1929" s="45" t="s">
        <v>2044</v>
      </c>
      <c r="AD1929" s="45" t="s">
        <v>2043</v>
      </c>
      <c r="AE1929" s="45" t="s">
        <v>551</v>
      </c>
    </row>
    <row r="1930" spans="1:31" ht="45" hidden="1">
      <c r="A1930" t="str">
        <f t="shared" si="121"/>
        <v>IQUFUGP062022</v>
      </c>
      <c r="B1930" t="str">
        <f t="shared" si="122"/>
        <v>IQUFUGP062023</v>
      </c>
      <c r="C1930" t="str">
        <f t="shared" si="123"/>
        <v>IQUFUGP062024</v>
      </c>
      <c r="D1930" t="str">
        <f t="shared" si="124"/>
        <v>IQUFUGP062025</v>
      </c>
      <c r="E1930" t="str">
        <f t="shared" si="124"/>
        <v>IQUFUGP062026</v>
      </c>
      <c r="F1930" t="str">
        <f t="shared" si="124"/>
        <v>IQUFUGP062027</v>
      </c>
      <c r="G1930" t="s">
        <v>2043</v>
      </c>
      <c r="H1930" t="s">
        <v>1536</v>
      </c>
      <c r="I1930" s="38" t="str">
        <f>VLOOKUP(J1930,Planilha2!B:C,2,0)</f>
        <v>GP06</v>
      </c>
      <c r="J1930" s="45" t="s">
        <v>579</v>
      </c>
      <c r="K1930" s="45" t="s">
        <v>165</v>
      </c>
      <c r="L1930" s="45"/>
      <c r="M1930" s="64" t="s">
        <v>164</v>
      </c>
      <c r="N1930" s="64" t="s">
        <v>558</v>
      </c>
      <c r="O1930" s="45" t="s">
        <v>1543</v>
      </c>
      <c r="P1930" s="45" t="s">
        <v>44</v>
      </c>
      <c r="Q1930" s="45">
        <v>4.92</v>
      </c>
      <c r="R1930" s="45">
        <v>4.92</v>
      </c>
      <c r="S1930" s="45">
        <v>4.92</v>
      </c>
      <c r="T1930" s="45">
        <v>5</v>
      </c>
      <c r="U1930" s="45">
        <v>5</v>
      </c>
      <c r="V1930" s="45">
        <v>5</v>
      </c>
      <c r="W1930" s="45">
        <v>5.5</v>
      </c>
      <c r="X1930" s="45" t="s">
        <v>142</v>
      </c>
      <c r="Y1930" s="45" t="s">
        <v>195</v>
      </c>
      <c r="Z1930" s="45" t="s">
        <v>1471</v>
      </c>
      <c r="AA1930" s="45" t="s">
        <v>555</v>
      </c>
      <c r="AB1930" s="45" t="s">
        <v>630</v>
      </c>
      <c r="AC1930" s="45" t="s">
        <v>2044</v>
      </c>
      <c r="AD1930" s="45" t="s">
        <v>2043</v>
      </c>
      <c r="AE1930" s="45" t="s">
        <v>551</v>
      </c>
    </row>
    <row r="1931" spans="1:31" ht="45" hidden="1">
      <c r="A1931" t="str">
        <f t="shared" si="121"/>
        <v>IQUFUGP072022</v>
      </c>
      <c r="B1931" t="str">
        <f t="shared" si="122"/>
        <v>IQUFUGP072023</v>
      </c>
      <c r="C1931" t="str">
        <f t="shared" si="123"/>
        <v>IQUFUGP072024</v>
      </c>
      <c r="D1931" t="str">
        <f t="shared" si="124"/>
        <v>IQUFUGP072025</v>
      </c>
      <c r="E1931" t="str">
        <f t="shared" si="124"/>
        <v>IQUFUGP072026</v>
      </c>
      <c r="F1931" t="str">
        <f t="shared" si="124"/>
        <v>IQUFUGP072027</v>
      </c>
      <c r="G1931" t="s">
        <v>2043</v>
      </c>
      <c r="H1931" t="s">
        <v>1536</v>
      </c>
      <c r="I1931" s="38" t="str">
        <f>VLOOKUP(J1931,Planilha2!B:C,2,0)</f>
        <v>GP07</v>
      </c>
      <c r="J1931" s="45" t="s">
        <v>583</v>
      </c>
      <c r="K1931" s="45" t="s">
        <v>165</v>
      </c>
      <c r="L1931" s="45"/>
      <c r="M1931" s="64" t="s">
        <v>164</v>
      </c>
      <c r="N1931" s="64" t="s">
        <v>558</v>
      </c>
      <c r="O1931" s="45" t="s">
        <v>1544</v>
      </c>
      <c r="P1931" s="45" t="s">
        <v>44</v>
      </c>
      <c r="Q1931" s="45">
        <v>2.64</v>
      </c>
      <c r="R1931" s="45">
        <v>2.64</v>
      </c>
      <c r="S1931" s="45">
        <v>2.64</v>
      </c>
      <c r="T1931" s="45">
        <v>2.7</v>
      </c>
      <c r="U1931" s="45">
        <v>2.8</v>
      </c>
      <c r="V1931" s="45">
        <v>2.9</v>
      </c>
      <c r="W1931" s="45">
        <v>3</v>
      </c>
      <c r="X1931" s="45" t="s">
        <v>142</v>
      </c>
      <c r="Y1931" s="45" t="s">
        <v>195</v>
      </c>
      <c r="Z1931" s="45" t="s">
        <v>1471</v>
      </c>
      <c r="AA1931" s="45" t="s">
        <v>555</v>
      </c>
      <c r="AB1931" s="45" t="s">
        <v>630</v>
      </c>
      <c r="AC1931" s="45" t="s">
        <v>2044</v>
      </c>
      <c r="AD1931" s="45" t="s">
        <v>2043</v>
      </c>
      <c r="AE1931" s="45" t="s">
        <v>551</v>
      </c>
    </row>
    <row r="1932" spans="1:31" ht="60" hidden="1">
      <c r="A1932" t="str">
        <f t="shared" si="121"/>
        <v>IQUFUI012022</v>
      </c>
      <c r="B1932" t="str">
        <f t="shared" si="122"/>
        <v>IQUFUI012023</v>
      </c>
      <c r="C1932" t="str">
        <f t="shared" si="123"/>
        <v>IQUFUI012024</v>
      </c>
      <c r="D1932" t="str">
        <f t="shared" si="124"/>
        <v>IQUFUI012025</v>
      </c>
      <c r="E1932" t="str">
        <f t="shared" si="124"/>
        <v>IQUFUI012026</v>
      </c>
      <c r="F1932" t="str">
        <f t="shared" si="124"/>
        <v>IQUFUI012027</v>
      </c>
      <c r="G1932" t="s">
        <v>2043</v>
      </c>
      <c r="H1932" t="s">
        <v>1545</v>
      </c>
      <c r="I1932" s="38" t="str">
        <f>VLOOKUP(J1932,Planilha2!B:C,2,0)</f>
        <v>I01</v>
      </c>
      <c r="J1932" s="45" t="s">
        <v>923</v>
      </c>
      <c r="K1932" s="45" t="s">
        <v>145</v>
      </c>
      <c r="L1932" s="45" t="s">
        <v>924</v>
      </c>
      <c r="M1932" s="45" t="s">
        <v>926</v>
      </c>
      <c r="N1932" s="64" t="s">
        <v>164</v>
      </c>
      <c r="O1932" s="45" t="s">
        <v>1656</v>
      </c>
      <c r="P1932" s="45" t="s">
        <v>749</v>
      </c>
      <c r="Q1932" s="45">
        <v>0</v>
      </c>
      <c r="R1932" s="45">
        <v>0</v>
      </c>
      <c r="S1932" s="45">
        <v>0</v>
      </c>
      <c r="T1932" s="45">
        <v>0</v>
      </c>
      <c r="U1932" s="45">
        <v>0</v>
      </c>
      <c r="V1932" s="45">
        <v>0</v>
      </c>
      <c r="W1932" s="45">
        <v>0</v>
      </c>
      <c r="X1932" s="45" t="s">
        <v>363</v>
      </c>
      <c r="Y1932" s="45" t="s">
        <v>172</v>
      </c>
      <c r="Z1932" s="45" t="s">
        <v>1103</v>
      </c>
      <c r="AA1932" s="45" t="s">
        <v>1547</v>
      </c>
      <c r="AB1932" s="45" t="s">
        <v>144</v>
      </c>
      <c r="AC1932" s="45" t="s">
        <v>2044</v>
      </c>
      <c r="AD1932" s="45" t="s">
        <v>2043</v>
      </c>
      <c r="AE1932" s="45" t="s">
        <v>922</v>
      </c>
    </row>
    <row r="1933" spans="1:31" ht="60" hidden="1">
      <c r="A1933" t="str">
        <f t="shared" si="121"/>
        <v>IQUFUI022022</v>
      </c>
      <c r="B1933" t="str">
        <f t="shared" si="122"/>
        <v>IQUFUI022023</v>
      </c>
      <c r="C1933" t="str">
        <f t="shared" si="123"/>
        <v>IQUFUI022024</v>
      </c>
      <c r="D1933" t="str">
        <f t="shared" si="124"/>
        <v>IQUFUI022025</v>
      </c>
      <c r="E1933" t="str">
        <f t="shared" si="124"/>
        <v>IQUFUI022026</v>
      </c>
      <c r="F1933" t="str">
        <f t="shared" si="124"/>
        <v>IQUFUI022027</v>
      </c>
      <c r="G1933" t="s">
        <v>2043</v>
      </c>
      <c r="H1933" t="s">
        <v>1545</v>
      </c>
      <c r="I1933" s="38" t="str">
        <f>VLOOKUP(J1933,Planilha2!B:C,2,0)</f>
        <v>I02</v>
      </c>
      <c r="J1933" s="45" t="s">
        <v>931</v>
      </c>
      <c r="K1933" s="45" t="s">
        <v>145</v>
      </c>
      <c r="L1933" s="45" t="s">
        <v>932</v>
      </c>
      <c r="M1933" s="45" t="s">
        <v>926</v>
      </c>
      <c r="N1933" s="64" t="s">
        <v>164</v>
      </c>
      <c r="O1933" s="45" t="s">
        <v>1658</v>
      </c>
      <c r="P1933" s="45" t="s">
        <v>749</v>
      </c>
      <c r="Q1933" s="45">
        <v>2</v>
      </c>
      <c r="R1933" s="45">
        <v>0</v>
      </c>
      <c r="S1933" s="45">
        <v>0</v>
      </c>
      <c r="T1933" s="45">
        <v>0</v>
      </c>
      <c r="U1933" s="45">
        <v>0</v>
      </c>
      <c r="V1933" s="45">
        <v>0</v>
      </c>
      <c r="W1933" s="45">
        <v>0</v>
      </c>
      <c r="X1933" s="45" t="s">
        <v>363</v>
      </c>
      <c r="Y1933" s="45" t="s">
        <v>172</v>
      </c>
      <c r="Z1933" s="45" t="s">
        <v>1103</v>
      </c>
      <c r="AA1933" s="45" t="s">
        <v>1547</v>
      </c>
      <c r="AB1933" s="45" t="s">
        <v>144</v>
      </c>
      <c r="AC1933" s="45" t="s">
        <v>2044</v>
      </c>
      <c r="AD1933" s="45" t="s">
        <v>2043</v>
      </c>
      <c r="AE1933" s="45" t="s">
        <v>922</v>
      </c>
    </row>
    <row r="1934" spans="1:31" ht="60" hidden="1">
      <c r="A1934" t="str">
        <f t="shared" si="121"/>
        <v>IQUFUI052022</v>
      </c>
      <c r="B1934" t="str">
        <f t="shared" si="122"/>
        <v>IQUFUI052023</v>
      </c>
      <c r="C1934" t="str">
        <f t="shared" si="123"/>
        <v>IQUFUI052024</v>
      </c>
      <c r="D1934" t="str">
        <f t="shared" si="124"/>
        <v>IQUFUI052025</v>
      </c>
      <c r="E1934" t="str">
        <f t="shared" si="124"/>
        <v>IQUFUI052026</v>
      </c>
      <c r="F1934" t="str">
        <f t="shared" si="124"/>
        <v>IQUFUI052027</v>
      </c>
      <c r="G1934" t="s">
        <v>2043</v>
      </c>
      <c r="H1934" t="s">
        <v>1545</v>
      </c>
      <c r="I1934" s="38" t="str">
        <f>VLOOKUP(J1934,Planilha2!B:C,2,0)</f>
        <v>I05</v>
      </c>
      <c r="J1934" s="45" t="s">
        <v>948</v>
      </c>
      <c r="K1934" s="45" t="s">
        <v>145</v>
      </c>
      <c r="L1934" s="45" t="s">
        <v>949</v>
      </c>
      <c r="M1934" s="45" t="s">
        <v>926</v>
      </c>
      <c r="N1934" s="64" t="s">
        <v>164</v>
      </c>
      <c r="O1934" s="45" t="s">
        <v>1549</v>
      </c>
      <c r="P1934" s="45" t="s">
        <v>749</v>
      </c>
      <c r="Q1934" s="45">
        <v>0</v>
      </c>
      <c r="R1934" s="45">
        <v>0</v>
      </c>
      <c r="S1934" s="45">
        <v>0</v>
      </c>
      <c r="T1934" s="45">
        <v>0</v>
      </c>
      <c r="U1934" s="45">
        <v>0</v>
      </c>
      <c r="V1934" s="45">
        <v>0</v>
      </c>
      <c r="W1934" s="45">
        <v>0</v>
      </c>
      <c r="X1934" s="45" t="s">
        <v>363</v>
      </c>
      <c r="Y1934" s="45" t="s">
        <v>172</v>
      </c>
      <c r="Z1934" s="45" t="s">
        <v>1103</v>
      </c>
      <c r="AA1934" s="45" t="s">
        <v>1547</v>
      </c>
      <c r="AB1934" s="45" t="s">
        <v>144</v>
      </c>
      <c r="AC1934" s="45" t="s">
        <v>2044</v>
      </c>
      <c r="AD1934" s="45" t="s">
        <v>2043</v>
      </c>
      <c r="AE1934" s="45" t="s">
        <v>922</v>
      </c>
    </row>
    <row r="1935" spans="1:31" ht="60" hidden="1">
      <c r="A1935" t="str">
        <f t="shared" si="121"/>
        <v>IQUFUI062022</v>
      </c>
      <c r="B1935" t="str">
        <f t="shared" si="122"/>
        <v>IQUFUI062023</v>
      </c>
      <c r="C1935" t="str">
        <f t="shared" si="123"/>
        <v>IQUFUI062024</v>
      </c>
      <c r="D1935" t="str">
        <f t="shared" si="124"/>
        <v>IQUFUI062025</v>
      </c>
      <c r="E1935" t="str">
        <f t="shared" si="124"/>
        <v>IQUFUI062026</v>
      </c>
      <c r="F1935" t="str">
        <f t="shared" si="124"/>
        <v>IQUFUI062027</v>
      </c>
      <c r="G1935" t="s">
        <v>2043</v>
      </c>
      <c r="H1935" t="s">
        <v>1545</v>
      </c>
      <c r="I1935" s="38" t="str">
        <f>VLOOKUP(J1935,Planilha2!B:C,2,0)</f>
        <v>I06</v>
      </c>
      <c r="J1935" s="45" t="s">
        <v>954</v>
      </c>
      <c r="K1935" s="45" t="s">
        <v>145</v>
      </c>
      <c r="L1935" s="45" t="s">
        <v>955</v>
      </c>
      <c r="M1935" s="45" t="s">
        <v>926</v>
      </c>
      <c r="N1935" s="64" t="s">
        <v>164</v>
      </c>
      <c r="O1935" s="45" t="s">
        <v>1660</v>
      </c>
      <c r="P1935" s="45" t="s">
        <v>749</v>
      </c>
      <c r="Q1935" s="45">
        <v>1</v>
      </c>
      <c r="R1935" s="45">
        <v>1</v>
      </c>
      <c r="S1935" s="45">
        <v>1</v>
      </c>
      <c r="T1935" s="45">
        <v>1</v>
      </c>
      <c r="U1935" s="45">
        <v>1</v>
      </c>
      <c r="V1935" s="45">
        <v>1</v>
      </c>
      <c r="W1935" s="45">
        <v>1</v>
      </c>
      <c r="X1935" s="45" t="s">
        <v>363</v>
      </c>
      <c r="Y1935" s="45" t="s">
        <v>172</v>
      </c>
      <c r="Z1935" s="45" t="s">
        <v>1103</v>
      </c>
      <c r="AA1935" s="45" t="s">
        <v>1547</v>
      </c>
      <c r="AB1935" s="45" t="s">
        <v>144</v>
      </c>
      <c r="AC1935" s="45" t="s">
        <v>2044</v>
      </c>
      <c r="AD1935" s="45" t="s">
        <v>2043</v>
      </c>
      <c r="AE1935" s="45" t="s">
        <v>922</v>
      </c>
    </row>
    <row r="1936" spans="1:31" ht="60" hidden="1">
      <c r="A1936" t="str">
        <f t="shared" si="121"/>
        <v>IQUFUI072022</v>
      </c>
      <c r="B1936" t="str">
        <f t="shared" si="122"/>
        <v>IQUFUI072023</v>
      </c>
      <c r="C1936" t="str">
        <f t="shared" si="123"/>
        <v>IQUFUI072024</v>
      </c>
      <c r="D1936" t="str">
        <f t="shared" si="124"/>
        <v>IQUFUI072025</v>
      </c>
      <c r="E1936" t="str">
        <f t="shared" si="124"/>
        <v>IQUFUI072026</v>
      </c>
      <c r="F1936" t="str">
        <f t="shared" si="124"/>
        <v>IQUFUI072027</v>
      </c>
      <c r="G1936" t="s">
        <v>2043</v>
      </c>
      <c r="H1936" t="s">
        <v>1545</v>
      </c>
      <c r="I1936" s="38" t="str">
        <f>VLOOKUP(J1936,Planilha2!B:C,2,0)</f>
        <v>I07</v>
      </c>
      <c r="J1936" s="45" t="s">
        <v>958</v>
      </c>
      <c r="K1936" s="45" t="s">
        <v>145</v>
      </c>
      <c r="L1936" s="45" t="s">
        <v>959</v>
      </c>
      <c r="M1936" s="45" t="s">
        <v>926</v>
      </c>
      <c r="N1936" s="64" t="s">
        <v>164</v>
      </c>
      <c r="O1936" s="45" t="s">
        <v>1552</v>
      </c>
      <c r="P1936" s="45" t="s">
        <v>749</v>
      </c>
      <c r="Q1936" s="45">
        <v>1</v>
      </c>
      <c r="R1936" s="45">
        <v>1</v>
      </c>
      <c r="S1936" s="45">
        <v>1</v>
      </c>
      <c r="T1936" s="45">
        <v>2</v>
      </c>
      <c r="U1936" s="45">
        <v>2</v>
      </c>
      <c r="V1936" s="45">
        <v>3</v>
      </c>
      <c r="W1936" s="45">
        <v>3</v>
      </c>
      <c r="X1936" s="45" t="s">
        <v>142</v>
      </c>
      <c r="Y1936" s="45" t="s">
        <v>172</v>
      </c>
      <c r="Z1936" s="45" t="s">
        <v>1103</v>
      </c>
      <c r="AA1936" s="45" t="s">
        <v>1547</v>
      </c>
      <c r="AB1936" s="45" t="s">
        <v>144</v>
      </c>
      <c r="AC1936" s="45" t="s">
        <v>2044</v>
      </c>
      <c r="AD1936" s="45" t="s">
        <v>2043</v>
      </c>
      <c r="AE1936" s="45" t="s">
        <v>922</v>
      </c>
    </row>
    <row r="1937" spans="1:31" ht="60" hidden="1">
      <c r="A1937" t="str">
        <f t="shared" si="121"/>
        <v>IQUFUI082022</v>
      </c>
      <c r="B1937" t="str">
        <f t="shared" si="122"/>
        <v>IQUFUI082023</v>
      </c>
      <c r="C1937" t="str">
        <f t="shared" si="123"/>
        <v>IQUFUI082024</v>
      </c>
      <c r="D1937" t="str">
        <f t="shared" si="124"/>
        <v>IQUFUI082025</v>
      </c>
      <c r="E1937" t="str">
        <f t="shared" si="124"/>
        <v>IQUFUI082026</v>
      </c>
      <c r="F1937" t="str">
        <f t="shared" si="124"/>
        <v>IQUFUI082027</v>
      </c>
      <c r="G1937" t="s">
        <v>2043</v>
      </c>
      <c r="H1937" t="s">
        <v>1545</v>
      </c>
      <c r="I1937" s="38" t="str">
        <f>VLOOKUP(J1937,Planilha2!B:C,2,0)</f>
        <v>I08</v>
      </c>
      <c r="J1937" s="45" t="s">
        <v>964</v>
      </c>
      <c r="K1937" s="45" t="s">
        <v>145</v>
      </c>
      <c r="L1937" s="45" t="s">
        <v>965</v>
      </c>
      <c r="M1937" s="45" t="s">
        <v>926</v>
      </c>
      <c r="N1937" s="64" t="s">
        <v>164</v>
      </c>
      <c r="O1937" s="45" t="s">
        <v>1553</v>
      </c>
      <c r="P1937" s="45" t="s">
        <v>749</v>
      </c>
      <c r="Q1937" s="45">
        <v>2</v>
      </c>
      <c r="R1937" s="45">
        <v>2</v>
      </c>
      <c r="S1937" s="45">
        <v>2</v>
      </c>
      <c r="T1937" s="45">
        <v>3</v>
      </c>
      <c r="U1937" s="45">
        <v>3</v>
      </c>
      <c r="V1937" s="45">
        <v>3</v>
      </c>
      <c r="W1937" s="45">
        <v>4</v>
      </c>
      <c r="X1937" s="45" t="s">
        <v>142</v>
      </c>
      <c r="Y1937" s="45" t="s">
        <v>172</v>
      </c>
      <c r="Z1937" s="45" t="s">
        <v>1103</v>
      </c>
      <c r="AA1937" s="45" t="s">
        <v>1547</v>
      </c>
      <c r="AB1937" s="45" t="s">
        <v>144</v>
      </c>
      <c r="AC1937" s="45" t="s">
        <v>2044</v>
      </c>
      <c r="AD1937" s="45" t="s">
        <v>2043</v>
      </c>
      <c r="AE1937" s="45" t="s">
        <v>922</v>
      </c>
    </row>
    <row r="1938" spans="1:31" ht="60" hidden="1">
      <c r="A1938" t="str">
        <f t="shared" si="121"/>
        <v>IQUFUI122022</v>
      </c>
      <c r="B1938" t="str">
        <f t="shared" si="122"/>
        <v>IQUFUI122023</v>
      </c>
      <c r="C1938" t="str">
        <f t="shared" si="123"/>
        <v>IQUFUI122024</v>
      </c>
      <c r="D1938" t="str">
        <f t="shared" si="124"/>
        <v>IQUFUI122025</v>
      </c>
      <c r="E1938" t="str">
        <f t="shared" si="124"/>
        <v>IQUFUI122026</v>
      </c>
      <c r="F1938" t="str">
        <f t="shared" si="124"/>
        <v>IQUFUI122027</v>
      </c>
      <c r="G1938" t="s">
        <v>2043</v>
      </c>
      <c r="H1938" t="s">
        <v>1545</v>
      </c>
      <c r="I1938" s="38" t="str">
        <f>VLOOKUP(J1938,Planilha2!B:C,2,0)</f>
        <v>I12</v>
      </c>
      <c r="J1938" s="45" t="s">
        <v>980</v>
      </c>
      <c r="K1938" s="45" t="s">
        <v>145</v>
      </c>
      <c r="L1938" s="45" t="s">
        <v>1554</v>
      </c>
      <c r="M1938" s="45" t="s">
        <v>983</v>
      </c>
      <c r="N1938" s="64" t="s">
        <v>164</v>
      </c>
      <c r="O1938" s="45" t="s">
        <v>1595</v>
      </c>
      <c r="P1938" s="45" t="s">
        <v>44</v>
      </c>
      <c r="Q1938" s="45">
        <v>20</v>
      </c>
      <c r="R1938" s="45">
        <v>20</v>
      </c>
      <c r="S1938" s="45">
        <v>20</v>
      </c>
      <c r="T1938" s="45">
        <v>22</v>
      </c>
      <c r="U1938" s="45">
        <v>22</v>
      </c>
      <c r="V1938" s="45">
        <v>25</v>
      </c>
      <c r="W1938" s="45">
        <v>25</v>
      </c>
      <c r="X1938" s="45" t="s">
        <v>142</v>
      </c>
      <c r="Y1938" s="45" t="s">
        <v>172</v>
      </c>
      <c r="Z1938" s="45" t="s">
        <v>1103</v>
      </c>
      <c r="AA1938" s="45" t="s">
        <v>1547</v>
      </c>
      <c r="AB1938" s="45" t="s">
        <v>144</v>
      </c>
      <c r="AC1938" s="45" t="s">
        <v>2044</v>
      </c>
      <c r="AD1938" s="45" t="s">
        <v>2043</v>
      </c>
      <c r="AE1938" s="45" t="s">
        <v>922</v>
      </c>
    </row>
    <row r="1939" spans="1:31" ht="60" hidden="1">
      <c r="A1939" t="str">
        <f t="shared" si="121"/>
        <v>IQUFUI132022</v>
      </c>
      <c r="B1939" t="str">
        <f t="shared" si="122"/>
        <v>IQUFUI132023</v>
      </c>
      <c r="C1939" t="str">
        <f t="shared" si="123"/>
        <v>IQUFUI132024</v>
      </c>
      <c r="D1939" t="str">
        <f t="shared" si="124"/>
        <v>IQUFUI132025</v>
      </c>
      <c r="E1939" t="str">
        <f t="shared" si="124"/>
        <v>IQUFUI132026</v>
      </c>
      <c r="F1939" t="str">
        <f t="shared" si="124"/>
        <v>IQUFUI132027</v>
      </c>
      <c r="G1939" t="s">
        <v>2043</v>
      </c>
      <c r="H1939" t="s">
        <v>1545</v>
      </c>
      <c r="I1939" s="38" t="str">
        <f>VLOOKUP(J1939,Planilha2!B:C,2,0)</f>
        <v>I13</v>
      </c>
      <c r="J1939" s="45" t="s">
        <v>985</v>
      </c>
      <c r="K1939" s="45" t="s">
        <v>145</v>
      </c>
      <c r="L1939" s="45" t="s">
        <v>986</v>
      </c>
      <c r="M1939" s="45" t="s">
        <v>988</v>
      </c>
      <c r="N1939" s="45" t="s">
        <v>1021</v>
      </c>
      <c r="O1939" s="45" t="s">
        <v>1661</v>
      </c>
      <c r="P1939" s="45" t="s">
        <v>44</v>
      </c>
      <c r="Q1939" s="45">
        <v>50</v>
      </c>
      <c r="R1939" s="45">
        <v>50</v>
      </c>
      <c r="S1939" s="45">
        <v>50</v>
      </c>
      <c r="T1939" s="45">
        <v>50</v>
      </c>
      <c r="U1939" s="45">
        <v>50</v>
      </c>
      <c r="V1939" s="45">
        <v>50</v>
      </c>
      <c r="W1939" s="45">
        <v>50</v>
      </c>
      <c r="X1939" s="45" t="s">
        <v>142</v>
      </c>
      <c r="Y1939" s="45" t="s">
        <v>172</v>
      </c>
      <c r="Z1939" s="45" t="s">
        <v>1103</v>
      </c>
      <c r="AA1939" s="45" t="s">
        <v>1547</v>
      </c>
      <c r="AB1939" s="45" t="s">
        <v>144</v>
      </c>
      <c r="AC1939" s="45" t="s">
        <v>2044</v>
      </c>
      <c r="AD1939" s="45" t="s">
        <v>2043</v>
      </c>
      <c r="AE1939" s="45" t="s">
        <v>922</v>
      </c>
    </row>
  </sheetData>
  <autoFilter ref="A2:AE1939" xr:uid="{5137AE2A-E7A5-48E7-A36C-882E2359872B}">
    <filterColumn colId="9">
      <filters>
        <filter val="Taxa de estudantes de graduação em regime presencial envolvidos em Extensão"/>
      </filters>
    </filterColumn>
  </autoFilter>
  <phoneticPr fontId="56" type="noConversion"/>
  <dataValidations disablePrompts="1" count="4">
    <dataValidation type="decimal" allowBlank="1" showInputMessage="1" prompt="Apenas números - Apenas números" sqref="Q3:W18 Q732:W747 Q913:W928 Q1030:W1045 Q1332:Q1347 R1332:W1350 R1352:W1352 Q1879:W1894" xr:uid="{D2182BB0-B447-4AED-A23B-98EA22476B96}">
      <formula1>0</formula1>
      <formula2>10000000000000000</formula2>
    </dataValidation>
    <dataValidation type="decimal" allowBlank="1" showInputMessage="1" showErrorMessage="1" prompt="Somente números" sqref="Q24:W37 Q85:W98 Q146:W159 Q207:W220 Q268:W281 Q329:W338 Q387:W400 Q448:W461 Q509:W522 Q570:W578 Q580:W583 Q579:R579 T579:W579 Q631:W644 Q692:W705 Q753:W766 Q815:W824 Q932:W941 Q967:W967 Q1051:W1064 R1089:W1089 Q1112:W1125 Q1173:W1182 Q1231:W1244 Q1292:W1305 Q1353:W1365 Q1366 R1366:W1370 Q1415:W1428 Q1476:W1485 Q1534:W1547 Q1595:W1608 Q1656:W1669 Q1717:W1730 Q1778:W1791 Q1839:W1852 Q1900:W1913" xr:uid="{60E55626-24DF-49EB-896C-B07BB31B3A08}">
      <formula1>0</formula1>
      <formula2>1E+34</formula2>
    </dataValidation>
    <dataValidation type="decimal" errorStyle="warning" allowBlank="1" showInputMessage="1" showErrorMessage="1" promptTitle="Apenas números" prompt="Apenas números" sqref="Q64:W79 Q140:W140 Q125 Q135 Q186:W201 Q308:W323 Q366:W381 Q427:W442 Q488:W503 Q549:W564 R610:W625 Q610:Q617 Q619:Q625 Q671:W686 Q794:W809 Q1091:W1106 Q1210:W1225 Q1271:W1286 Q1394:W1409 Q1455:W1470 Q1513:W1528 Q1574:W1589 Q1635:W1650 Q1696:W1711 Q1757:W1772 Q1818:W1833" xr:uid="{8AE16B9E-A279-4391-84D6-F6FA8C25E530}">
      <formula1>0</formula1>
      <formula2>10000000000000000</formula2>
    </dataValidation>
    <dataValidation type="decimal" allowBlank="1" showInputMessage="1" showErrorMessage="1" promptTitle="Apenas números" prompt="Apenas números" sqref="Q247:W262 Q1152:W1167" xr:uid="{C65E4079-C8E0-486E-9701-0EA7E1F6E84B}">
      <formula1>0</formula1>
      <formula2>10000000000000000</formula2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F9498-9241-48D7-A4AF-E872DE214D3B}">
  <dimension ref="B1:C81"/>
  <sheetViews>
    <sheetView topLeftCell="A25" workbookViewId="0">
      <selection activeCell="B2" sqref="B2"/>
    </sheetView>
  </sheetViews>
  <sheetFormatPr defaultRowHeight="15"/>
  <cols>
    <col min="2" max="2" width="74.85546875" customWidth="1"/>
  </cols>
  <sheetData>
    <row r="1" spans="2:3">
      <c r="C1" t="s">
        <v>15</v>
      </c>
    </row>
    <row r="2" spans="2:3">
      <c r="B2" s="38" t="s">
        <v>1430</v>
      </c>
      <c r="C2" t="s">
        <v>61</v>
      </c>
    </row>
    <row r="3" spans="2:3">
      <c r="B3" s="38" t="s">
        <v>41</v>
      </c>
      <c r="C3" t="s">
        <v>39</v>
      </c>
    </row>
    <row r="4" spans="2:3" ht="44.25">
      <c r="B4" s="38" t="s">
        <v>1436</v>
      </c>
      <c r="C4" t="s">
        <v>45</v>
      </c>
    </row>
    <row r="5" spans="2:3" ht="44.25">
      <c r="B5" s="38" t="s">
        <v>1438</v>
      </c>
      <c r="C5" t="s">
        <v>48</v>
      </c>
    </row>
    <row r="6" spans="2:3" ht="44.25">
      <c r="B6" s="38" t="s">
        <v>1443</v>
      </c>
      <c r="C6" t="s">
        <v>51</v>
      </c>
    </row>
    <row r="7" spans="2:3" ht="44.25">
      <c r="B7" s="38" t="s">
        <v>1446</v>
      </c>
      <c r="C7" t="s">
        <v>54</v>
      </c>
    </row>
    <row r="8" spans="2:3" ht="30">
      <c r="B8" s="38" t="s">
        <v>1449</v>
      </c>
      <c r="C8" t="s">
        <v>2051</v>
      </c>
    </row>
    <row r="9" spans="2:3">
      <c r="B9" s="38" t="s">
        <v>58</v>
      </c>
      <c r="C9" t="s">
        <v>57</v>
      </c>
    </row>
    <row r="10" spans="2:3">
      <c r="B10" s="38" t="s">
        <v>722</v>
      </c>
      <c r="C10" t="s">
        <v>75</v>
      </c>
    </row>
    <row r="11" spans="2:3">
      <c r="B11" s="38" t="s">
        <v>743</v>
      </c>
      <c r="C11" t="s">
        <v>76</v>
      </c>
    </row>
    <row r="12" spans="2:3">
      <c r="B12" s="38" t="s">
        <v>1457</v>
      </c>
      <c r="C12" t="s">
        <v>77</v>
      </c>
    </row>
    <row r="13" spans="2:3">
      <c r="B13" s="38" t="s">
        <v>66</v>
      </c>
      <c r="C13" t="s">
        <v>65</v>
      </c>
    </row>
    <row r="14" spans="2:3">
      <c r="B14" s="38" t="s">
        <v>71</v>
      </c>
      <c r="C14" t="s">
        <v>70</v>
      </c>
    </row>
    <row r="15" spans="2:3" ht="30">
      <c r="B15" s="38" t="s">
        <v>750</v>
      </c>
      <c r="C15" t="s">
        <v>78</v>
      </c>
    </row>
    <row r="16" spans="2:3">
      <c r="B16" s="38" t="s">
        <v>378</v>
      </c>
      <c r="C16" t="s">
        <v>82</v>
      </c>
    </row>
    <row r="17" spans="2:3">
      <c r="B17" s="38" t="s">
        <v>1464</v>
      </c>
      <c r="C17" t="s">
        <v>2051</v>
      </c>
    </row>
    <row r="18" spans="2:3" ht="45">
      <c r="B18" s="38" t="s">
        <v>759</v>
      </c>
      <c r="C18" t="s">
        <v>80</v>
      </c>
    </row>
    <row r="19" spans="2:3">
      <c r="B19" s="38" t="s">
        <v>755</v>
      </c>
      <c r="C19" t="s">
        <v>79</v>
      </c>
    </row>
    <row r="20" spans="2:3">
      <c r="B20" s="38" t="s">
        <v>762</v>
      </c>
      <c r="C20" t="s">
        <v>81</v>
      </c>
    </row>
    <row r="21" spans="2:3">
      <c r="B21" s="46" t="s">
        <v>1477</v>
      </c>
      <c r="C21" t="s">
        <v>106</v>
      </c>
    </row>
    <row r="22" spans="2:3">
      <c r="B22" s="46" t="s">
        <v>1482</v>
      </c>
      <c r="C22" t="s">
        <v>107</v>
      </c>
    </row>
    <row r="23" spans="2:3">
      <c r="B23" s="46" t="s">
        <v>1486</v>
      </c>
      <c r="C23" t="s">
        <v>105</v>
      </c>
    </row>
    <row r="24" spans="2:3">
      <c r="B24" s="46" t="s">
        <v>1489</v>
      </c>
      <c r="C24" t="s">
        <v>2051</v>
      </c>
    </row>
    <row r="25" spans="2:3">
      <c r="B25" s="45" t="s">
        <v>1493</v>
      </c>
      <c r="C25" t="s">
        <v>2051</v>
      </c>
    </row>
    <row r="26" spans="2:3">
      <c r="B26" s="45" t="s">
        <v>1495</v>
      </c>
      <c r="C26" t="s">
        <v>108</v>
      </c>
    </row>
    <row r="27" spans="2:3">
      <c r="B27" s="45" t="s">
        <v>1497</v>
      </c>
      <c r="C27" t="s">
        <v>2052</v>
      </c>
    </row>
    <row r="28" spans="2:3">
      <c r="B28" s="45" t="s">
        <v>1047</v>
      </c>
      <c r="C28" t="s">
        <v>109</v>
      </c>
    </row>
    <row r="29" spans="2:3">
      <c r="B29" s="45" t="s">
        <v>1050</v>
      </c>
      <c r="C29" t="s">
        <v>110</v>
      </c>
    </row>
    <row r="30" spans="2:3">
      <c r="B30" s="45" t="s">
        <v>1054</v>
      </c>
      <c r="C30" t="s">
        <v>111</v>
      </c>
    </row>
    <row r="31" spans="2:3" ht="96">
      <c r="B31" s="45" t="s">
        <v>1500</v>
      </c>
      <c r="C31" t="s">
        <v>112</v>
      </c>
    </row>
    <row r="32" spans="2:3" ht="66">
      <c r="B32" s="45" t="s">
        <v>1504</v>
      </c>
      <c r="C32" t="s">
        <v>113</v>
      </c>
    </row>
    <row r="33" spans="2:3">
      <c r="B33" s="45" t="s">
        <v>1063</v>
      </c>
      <c r="C33" t="s">
        <v>114</v>
      </c>
    </row>
    <row r="34" spans="2:3">
      <c r="B34" s="45" t="s">
        <v>1511</v>
      </c>
      <c r="C34" t="s">
        <v>2051</v>
      </c>
    </row>
    <row r="35" spans="2:3">
      <c r="B35" s="45" t="s">
        <v>1067</v>
      </c>
      <c r="C35" t="s">
        <v>2051</v>
      </c>
    </row>
    <row r="36" spans="2:3">
      <c r="B36" s="45" t="s">
        <v>1075</v>
      </c>
      <c r="C36" t="s">
        <v>2051</v>
      </c>
    </row>
    <row r="37" spans="2:3" ht="30">
      <c r="B37" s="45" t="s">
        <v>1079</v>
      </c>
      <c r="C37" t="s">
        <v>2051</v>
      </c>
    </row>
    <row r="38" spans="2:3">
      <c r="B38" s="45" t="s">
        <v>1085</v>
      </c>
      <c r="C38" t="s">
        <v>2051</v>
      </c>
    </row>
    <row r="39" spans="2:3">
      <c r="B39" s="45" t="s">
        <v>1090</v>
      </c>
      <c r="C39" t="s">
        <v>2051</v>
      </c>
    </row>
    <row r="40" spans="2:3">
      <c r="B40" s="45" t="s">
        <v>1095</v>
      </c>
      <c r="C40" t="s">
        <v>2051</v>
      </c>
    </row>
    <row r="41" spans="2:3">
      <c r="B41" s="45" t="s">
        <v>1520</v>
      </c>
      <c r="C41" t="s">
        <v>86</v>
      </c>
    </row>
    <row r="42" spans="2:3">
      <c r="B42" s="45" t="s">
        <v>1525</v>
      </c>
      <c r="C42" t="s">
        <v>87</v>
      </c>
    </row>
    <row r="43" spans="2:3" ht="30">
      <c r="B43" s="45" t="s">
        <v>415</v>
      </c>
      <c r="C43" t="s">
        <v>85</v>
      </c>
    </row>
    <row r="44" spans="2:3" ht="30">
      <c r="B44" s="45" t="s">
        <v>503</v>
      </c>
      <c r="C44" t="s">
        <v>88</v>
      </c>
    </row>
    <row r="45" spans="2:3" ht="30">
      <c r="B45" s="45" t="s">
        <v>403</v>
      </c>
      <c r="C45" t="s">
        <v>83</v>
      </c>
    </row>
    <row r="46" spans="2:3" ht="30">
      <c r="B46" s="45" t="s">
        <v>1534</v>
      </c>
      <c r="C46" t="s">
        <v>84</v>
      </c>
    </row>
    <row r="47" spans="2:3">
      <c r="B47" s="45" t="s">
        <v>527</v>
      </c>
      <c r="C47" t="s">
        <v>526</v>
      </c>
    </row>
    <row r="48" spans="2:3">
      <c r="B48" s="45" t="s">
        <v>552</v>
      </c>
      <c r="C48" t="s">
        <v>89</v>
      </c>
    </row>
    <row r="49" spans="2:3" ht="30">
      <c r="B49" s="45" t="s">
        <v>560</v>
      </c>
      <c r="C49" t="s">
        <v>90</v>
      </c>
    </row>
    <row r="50" spans="2:3">
      <c r="B50" s="45" t="s">
        <v>567</v>
      </c>
      <c r="C50" t="s">
        <v>91</v>
      </c>
    </row>
    <row r="51" spans="2:3">
      <c r="B51" s="45" t="s">
        <v>574</v>
      </c>
      <c r="C51" t="s">
        <v>92</v>
      </c>
    </row>
    <row r="52" spans="2:3">
      <c r="B52" s="45" t="s">
        <v>577</v>
      </c>
      <c r="C52" t="s">
        <v>93</v>
      </c>
    </row>
    <row r="53" spans="2:3">
      <c r="B53" s="45" t="s">
        <v>579</v>
      </c>
      <c r="C53" t="s">
        <v>94</v>
      </c>
    </row>
    <row r="54" spans="2:3">
      <c r="B54" s="45" t="s">
        <v>583</v>
      </c>
      <c r="C54" t="s">
        <v>95</v>
      </c>
    </row>
    <row r="55" spans="2:3" ht="30">
      <c r="B55" s="45" t="s">
        <v>923</v>
      </c>
      <c r="C55" t="s">
        <v>97</v>
      </c>
    </row>
    <row r="56" spans="2:3" ht="30">
      <c r="B56" s="45" t="s">
        <v>931</v>
      </c>
      <c r="C56" t="s">
        <v>98</v>
      </c>
    </row>
    <row r="57" spans="2:3" ht="30">
      <c r="B57" s="45" t="s">
        <v>948</v>
      </c>
      <c r="C57" t="s">
        <v>99</v>
      </c>
    </row>
    <row r="58" spans="2:3" ht="30">
      <c r="B58" s="45" t="s">
        <v>954</v>
      </c>
      <c r="C58" t="s">
        <v>100</v>
      </c>
    </row>
    <row r="59" spans="2:3" ht="30">
      <c r="B59" s="45" t="s">
        <v>958</v>
      </c>
      <c r="C59" t="s">
        <v>101</v>
      </c>
    </row>
    <row r="60" spans="2:3" ht="30">
      <c r="B60" s="45" t="s">
        <v>964</v>
      </c>
      <c r="C60" t="s">
        <v>102</v>
      </c>
    </row>
    <row r="61" spans="2:3">
      <c r="B61" s="45" t="s">
        <v>980</v>
      </c>
      <c r="C61" t="s">
        <v>103</v>
      </c>
    </row>
    <row r="62" spans="2:3" ht="30">
      <c r="B62" s="45" t="s">
        <v>985</v>
      </c>
      <c r="C62" t="s">
        <v>104</v>
      </c>
    </row>
    <row r="63" spans="2:3">
      <c r="B63" s="69" t="s">
        <v>1696</v>
      </c>
      <c r="C63" t="s">
        <v>79</v>
      </c>
    </row>
    <row r="64" spans="2:3">
      <c r="B64" s="69" t="s">
        <v>1706</v>
      </c>
      <c r="C64" t="s">
        <v>105</v>
      </c>
    </row>
    <row r="65" spans="2:3">
      <c r="B65" s="69" t="s">
        <v>1722</v>
      </c>
      <c r="C65" t="s">
        <v>2051</v>
      </c>
    </row>
    <row r="66" spans="2:3" ht="30">
      <c r="B66" s="69" t="s">
        <v>1729</v>
      </c>
      <c r="C66" t="s">
        <v>83</v>
      </c>
    </row>
    <row r="67" spans="2:3">
      <c r="B67" s="80" t="s">
        <v>1741</v>
      </c>
      <c r="C67" t="s">
        <v>65</v>
      </c>
    </row>
    <row r="68" spans="2:3">
      <c r="B68" s="80" t="s">
        <v>1742</v>
      </c>
      <c r="C68" t="s">
        <v>70</v>
      </c>
    </row>
    <row r="69" spans="2:3">
      <c r="B69" s="80" t="s">
        <v>1745</v>
      </c>
      <c r="C69" t="s">
        <v>105</v>
      </c>
    </row>
    <row r="70" spans="2:3">
      <c r="B70" s="80" t="s">
        <v>1750</v>
      </c>
      <c r="C70" t="s">
        <v>108</v>
      </c>
    </row>
    <row r="71" spans="2:3" ht="30">
      <c r="B71" s="80" t="s">
        <v>1752</v>
      </c>
      <c r="C71" t="s">
        <v>112</v>
      </c>
    </row>
    <row r="72" spans="2:3">
      <c r="B72" s="80" t="s">
        <v>1754</v>
      </c>
      <c r="C72" t="s">
        <v>113</v>
      </c>
    </row>
    <row r="73" spans="2:3">
      <c r="B73" s="69" t="s">
        <v>1758</v>
      </c>
      <c r="C73" t="s">
        <v>96</v>
      </c>
    </row>
    <row r="74" spans="2:3" ht="30">
      <c r="B74" s="69" t="s">
        <v>1812</v>
      </c>
      <c r="C74" t="s">
        <v>45</v>
      </c>
    </row>
    <row r="75" spans="2:3" ht="30">
      <c r="B75" s="69" t="s">
        <v>1813</v>
      </c>
      <c r="C75" t="s">
        <v>48</v>
      </c>
    </row>
    <row r="76" spans="2:3" ht="30">
      <c r="B76" s="69" t="s">
        <v>1814</v>
      </c>
      <c r="C76" t="s">
        <v>51</v>
      </c>
    </row>
    <row r="77" spans="2:3" ht="30">
      <c r="B77" s="69" t="s">
        <v>1815</v>
      </c>
      <c r="C77" t="s">
        <v>54</v>
      </c>
    </row>
    <row r="78" spans="2:3" ht="68.25">
      <c r="B78" s="69" t="s">
        <v>1831</v>
      </c>
      <c r="C78" t="s">
        <v>112</v>
      </c>
    </row>
    <row r="79" spans="2:3" ht="53.25">
      <c r="B79" s="69" t="s">
        <v>1832</v>
      </c>
      <c r="C79" t="s">
        <v>113</v>
      </c>
    </row>
    <row r="80" spans="2:3" ht="30">
      <c r="B80" s="69" t="s">
        <v>1836</v>
      </c>
      <c r="C80" t="s">
        <v>2051</v>
      </c>
    </row>
    <row r="81" spans="2:3" ht="30">
      <c r="B81" s="69" t="s">
        <v>1839</v>
      </c>
      <c r="C81" t="s">
        <v>83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209B2-C743-4D76-AC6F-A30AE5669927}">
  <sheetPr>
    <tabColor theme="3"/>
  </sheetPr>
  <dimension ref="B1:I224"/>
  <sheetViews>
    <sheetView showGridLines="0" workbookViewId="0">
      <selection activeCell="C24" sqref="C24"/>
    </sheetView>
  </sheetViews>
  <sheetFormatPr defaultRowHeight="15"/>
  <cols>
    <col min="2" max="2" width="57.5703125" style="16" customWidth="1"/>
    <col min="3" max="3" width="44.7109375" style="16" customWidth="1"/>
    <col min="4" max="4" width="12.7109375" customWidth="1"/>
    <col min="5" max="5" width="15.5703125" customWidth="1"/>
    <col min="6" max="6" width="28.7109375" bestFit="1" customWidth="1"/>
    <col min="7" max="7" width="15.7109375" style="28" customWidth="1"/>
    <col min="8" max="8" width="22.140625" bestFit="1" customWidth="1"/>
    <col min="9" max="9" width="48.7109375" customWidth="1"/>
  </cols>
  <sheetData>
    <row r="1" spans="2:9">
      <c r="B1" s="31" t="s">
        <v>2053</v>
      </c>
      <c r="D1" s="199"/>
      <c r="E1" s="199"/>
      <c r="F1" s="199"/>
      <c r="G1" s="199"/>
      <c r="H1" s="32"/>
    </row>
    <row r="2" spans="2:9" ht="38.25">
      <c r="B2" s="2" t="s">
        <v>2054</v>
      </c>
      <c r="C2" s="2" t="s">
        <v>2055</v>
      </c>
      <c r="D2" s="2" t="s">
        <v>2056</v>
      </c>
      <c r="E2" s="2" t="s">
        <v>2057</v>
      </c>
      <c r="F2" s="2" t="s">
        <v>2058</v>
      </c>
      <c r="G2" s="2" t="s">
        <v>2059</v>
      </c>
      <c r="H2" s="2" t="s">
        <v>2060</v>
      </c>
      <c r="I2" s="172" t="s">
        <v>2061</v>
      </c>
    </row>
    <row r="3" spans="2:9" s="1" customFormat="1">
      <c r="B3" s="27" t="s">
        <v>2062</v>
      </c>
      <c r="C3" s="4" t="s">
        <v>2063</v>
      </c>
      <c r="D3" s="6">
        <v>45292</v>
      </c>
      <c r="E3" s="6">
        <v>45444</v>
      </c>
      <c r="F3" s="4" t="s">
        <v>2064</v>
      </c>
      <c r="G3" s="4" t="s">
        <v>2065</v>
      </c>
      <c r="H3" s="5">
        <v>0</v>
      </c>
    </row>
    <row r="4" spans="2:9">
      <c r="B4" s="27" t="s">
        <v>2062</v>
      </c>
      <c r="C4" s="27" t="s">
        <v>2066</v>
      </c>
      <c r="D4" s="6">
        <v>45292</v>
      </c>
      <c r="E4" s="6">
        <v>45444</v>
      </c>
      <c r="F4" s="4" t="s">
        <v>2064</v>
      </c>
      <c r="G4" s="4" t="s">
        <v>2065</v>
      </c>
      <c r="H4" s="5">
        <v>0</v>
      </c>
    </row>
    <row r="5" spans="2:9">
      <c r="B5" s="27" t="s">
        <v>2062</v>
      </c>
      <c r="C5" s="27" t="s">
        <v>2067</v>
      </c>
      <c r="D5" s="29">
        <v>45505</v>
      </c>
      <c r="E5" s="29">
        <v>45597</v>
      </c>
      <c r="F5" s="4" t="s">
        <v>2068</v>
      </c>
      <c r="G5" s="30" t="s">
        <v>2069</v>
      </c>
      <c r="H5" s="5">
        <v>0</v>
      </c>
    </row>
    <row r="6" spans="2:9" ht="34.5" customHeight="1">
      <c r="B6" s="27" t="s">
        <v>2070</v>
      </c>
      <c r="C6" s="27" t="s">
        <v>2071</v>
      </c>
      <c r="D6" s="29">
        <v>45536</v>
      </c>
      <c r="E6" s="29">
        <v>45627</v>
      </c>
      <c r="F6" s="4" t="s">
        <v>2068</v>
      </c>
      <c r="G6" s="30" t="s">
        <v>2069</v>
      </c>
      <c r="H6" s="5">
        <v>5000</v>
      </c>
    </row>
    <row r="7" spans="2:9" ht="30">
      <c r="B7" s="27" t="s">
        <v>2070</v>
      </c>
      <c r="C7" s="27" t="s">
        <v>2072</v>
      </c>
      <c r="D7" s="6">
        <v>45292</v>
      </c>
      <c r="E7" s="6">
        <v>45444</v>
      </c>
      <c r="F7" s="4" t="s">
        <v>2064</v>
      </c>
      <c r="G7" s="4" t="s">
        <v>2065</v>
      </c>
      <c r="H7" s="5">
        <v>5000</v>
      </c>
    </row>
    <row r="8" spans="2:9" ht="30">
      <c r="B8" s="27" t="s">
        <v>2073</v>
      </c>
      <c r="C8" s="27" t="s">
        <v>2074</v>
      </c>
      <c r="D8" s="29">
        <v>45536</v>
      </c>
      <c r="E8" s="29">
        <v>45627</v>
      </c>
      <c r="F8" s="4" t="s">
        <v>2068</v>
      </c>
      <c r="G8" s="30" t="s">
        <v>2069</v>
      </c>
      <c r="H8" s="5">
        <v>0</v>
      </c>
    </row>
    <row r="9" spans="2:9">
      <c r="B9" s="27"/>
      <c r="C9" s="27"/>
      <c r="D9" s="29"/>
      <c r="E9" s="29"/>
      <c r="F9" s="4"/>
      <c r="G9" s="30"/>
      <c r="H9" s="5"/>
    </row>
    <row r="10" spans="2:9">
      <c r="B10" s="27"/>
      <c r="C10" s="27"/>
      <c r="D10" s="29"/>
      <c r="E10" s="29"/>
      <c r="F10" s="4"/>
      <c r="G10" s="30"/>
      <c r="H10" s="5"/>
    </row>
    <row r="11" spans="2:9">
      <c r="B11" s="27"/>
      <c r="C11" s="27"/>
      <c r="D11" s="29"/>
      <c r="E11" s="29"/>
      <c r="F11" s="4"/>
      <c r="G11" s="30"/>
      <c r="H11" s="5"/>
    </row>
    <row r="12" spans="2:9">
      <c r="B12" s="27"/>
      <c r="C12" s="27"/>
      <c r="D12" s="29"/>
      <c r="E12" s="29"/>
      <c r="F12" s="4"/>
      <c r="G12" s="30"/>
      <c r="H12" s="5"/>
    </row>
    <row r="13" spans="2:9">
      <c r="B13" s="27"/>
      <c r="C13" s="27"/>
      <c r="D13" s="29"/>
      <c r="E13" s="29"/>
      <c r="F13" s="4"/>
      <c r="G13" s="30"/>
      <c r="H13" s="5"/>
    </row>
    <row r="14" spans="2:9">
      <c r="B14" s="27"/>
      <c r="C14" s="27"/>
      <c r="D14" s="29"/>
      <c r="E14" s="29"/>
      <c r="F14" s="4"/>
      <c r="G14" s="30"/>
      <c r="H14" s="5"/>
    </row>
    <row r="15" spans="2:9">
      <c r="B15" s="27"/>
      <c r="C15" s="27"/>
      <c r="D15" s="29"/>
      <c r="E15" s="29"/>
      <c r="F15" s="4"/>
      <c r="G15" s="30"/>
      <c r="H15" s="5"/>
    </row>
    <row r="16" spans="2:9">
      <c r="B16" s="27"/>
      <c r="C16" s="27"/>
      <c r="D16" s="29"/>
      <c r="E16" s="29"/>
      <c r="F16" s="4"/>
      <c r="G16" s="30"/>
      <c r="H16" s="5"/>
    </row>
    <row r="17" spans="2:8">
      <c r="B17" s="27"/>
      <c r="C17" s="27"/>
      <c r="D17" s="29"/>
      <c r="E17" s="29"/>
      <c r="F17" s="4"/>
      <c r="G17" s="30"/>
      <c r="H17" s="5"/>
    </row>
    <row r="18" spans="2:8">
      <c r="B18" s="27"/>
      <c r="C18" s="27"/>
      <c r="D18" s="29"/>
      <c r="E18" s="29"/>
      <c r="F18" s="4"/>
      <c r="G18" s="30"/>
      <c r="H18" s="5"/>
    </row>
    <row r="19" spans="2:8">
      <c r="B19" s="27"/>
      <c r="C19" s="27"/>
      <c r="D19" s="29"/>
      <c r="E19" s="29"/>
      <c r="F19" s="4"/>
      <c r="G19" s="30"/>
      <c r="H19" s="5"/>
    </row>
    <row r="20" spans="2:8">
      <c r="B20" s="27"/>
      <c r="C20" s="27"/>
      <c r="D20" s="29"/>
      <c r="E20" s="29"/>
      <c r="F20" s="4"/>
      <c r="G20" s="30"/>
      <c r="H20" s="5"/>
    </row>
    <row r="21" spans="2:8">
      <c r="B21" s="27"/>
      <c r="C21" s="27"/>
      <c r="D21" s="29"/>
      <c r="E21" s="29"/>
      <c r="F21" s="4"/>
      <c r="G21" s="30"/>
      <c r="H21" s="5"/>
    </row>
    <row r="22" spans="2:8">
      <c r="B22" s="27"/>
      <c r="C22" s="27"/>
      <c r="D22" s="29"/>
      <c r="E22" s="29"/>
      <c r="F22" s="4"/>
      <c r="G22" s="30"/>
      <c r="H22" s="5"/>
    </row>
    <row r="23" spans="2:8">
      <c r="B23" s="27"/>
      <c r="C23" s="27"/>
      <c r="D23" s="29"/>
      <c r="E23" s="29"/>
      <c r="F23" s="4"/>
      <c r="G23" s="30"/>
      <c r="H23" s="5"/>
    </row>
    <row r="24" spans="2:8">
      <c r="B24" s="27"/>
      <c r="C24" s="27"/>
      <c r="D24" s="29"/>
      <c r="E24" s="29"/>
      <c r="F24" s="4"/>
      <c r="G24" s="30"/>
      <c r="H24" s="5"/>
    </row>
    <row r="25" spans="2:8">
      <c r="B25" s="27"/>
      <c r="C25" s="27"/>
      <c r="D25" s="29"/>
      <c r="E25" s="29"/>
      <c r="F25" s="4"/>
      <c r="G25" s="30"/>
      <c r="H25" s="5"/>
    </row>
    <row r="26" spans="2:8">
      <c r="B26" s="27"/>
      <c r="C26" s="27"/>
      <c r="D26" s="29"/>
      <c r="E26" s="29"/>
      <c r="F26" s="4"/>
      <c r="G26" s="30"/>
      <c r="H26" s="5"/>
    </row>
    <row r="27" spans="2:8">
      <c r="B27" s="27"/>
      <c r="C27" s="27"/>
      <c r="D27" s="29"/>
      <c r="E27" s="29"/>
      <c r="F27" s="4"/>
      <c r="G27" s="30"/>
      <c r="H27" s="5"/>
    </row>
    <row r="28" spans="2:8">
      <c r="B28" s="27"/>
      <c r="C28" s="27"/>
      <c r="D28" s="29"/>
      <c r="E28" s="29"/>
      <c r="F28" s="4"/>
      <c r="G28" s="30"/>
      <c r="H28" s="5"/>
    </row>
    <row r="29" spans="2:8">
      <c r="B29" s="27"/>
      <c r="C29" s="27"/>
      <c r="D29" s="29"/>
      <c r="E29" s="29"/>
      <c r="F29" s="4"/>
      <c r="G29" s="30"/>
      <c r="H29" s="5"/>
    </row>
    <row r="30" spans="2:8">
      <c r="B30" s="27"/>
      <c r="C30" s="27"/>
      <c r="D30" s="29"/>
      <c r="E30" s="29"/>
      <c r="F30" s="4"/>
      <c r="G30" s="30"/>
      <c r="H30" s="5"/>
    </row>
    <row r="31" spans="2:8">
      <c r="B31" s="27"/>
      <c r="C31" s="27"/>
      <c r="D31" s="29"/>
      <c r="E31" s="29"/>
      <c r="F31" s="4"/>
      <c r="G31" s="30"/>
      <c r="H31" s="5"/>
    </row>
    <row r="32" spans="2:8">
      <c r="B32" s="27"/>
      <c r="C32" s="27"/>
      <c r="D32" s="29"/>
      <c r="E32" s="29"/>
      <c r="F32" s="4"/>
      <c r="G32" s="30"/>
      <c r="H32" s="5"/>
    </row>
    <row r="33" spans="2:8">
      <c r="B33" s="27"/>
      <c r="C33" s="27"/>
      <c r="D33" s="29"/>
      <c r="E33" s="29"/>
      <c r="F33" s="4"/>
      <c r="G33" s="30"/>
      <c r="H33" s="5"/>
    </row>
    <row r="34" spans="2:8">
      <c r="B34" s="27"/>
      <c r="C34" s="27"/>
      <c r="D34" s="29"/>
      <c r="E34" s="29"/>
      <c r="F34" s="4"/>
      <c r="G34" s="30"/>
      <c r="H34" s="5"/>
    </row>
    <row r="35" spans="2:8">
      <c r="B35" s="27"/>
      <c r="C35" s="27"/>
      <c r="D35" s="29"/>
      <c r="E35" s="29"/>
      <c r="F35" s="4"/>
      <c r="G35" s="30"/>
      <c r="H35" s="5"/>
    </row>
    <row r="36" spans="2:8">
      <c r="B36" s="27"/>
      <c r="C36" s="27"/>
      <c r="D36" s="29"/>
      <c r="E36" s="29"/>
      <c r="F36" s="4"/>
      <c r="G36" s="30"/>
      <c r="H36" s="5"/>
    </row>
    <row r="37" spans="2:8">
      <c r="B37" s="27"/>
      <c r="C37" s="27"/>
      <c r="D37" s="29"/>
      <c r="E37" s="29"/>
      <c r="F37" s="4"/>
      <c r="G37" s="30"/>
      <c r="H37" s="5"/>
    </row>
    <row r="38" spans="2:8">
      <c r="B38" s="27"/>
      <c r="C38" s="27"/>
      <c r="D38" s="29"/>
      <c r="E38" s="29"/>
      <c r="F38" s="4"/>
      <c r="G38" s="30"/>
      <c r="H38" s="5"/>
    </row>
    <row r="39" spans="2:8">
      <c r="B39" s="27"/>
      <c r="C39" s="27"/>
      <c r="D39" s="29"/>
      <c r="E39" s="29"/>
      <c r="F39" s="4"/>
      <c r="G39" s="30"/>
      <c r="H39" s="5"/>
    </row>
    <row r="40" spans="2:8">
      <c r="B40" s="27"/>
      <c r="C40" s="27"/>
      <c r="D40" s="29"/>
      <c r="E40" s="29"/>
      <c r="F40" s="4"/>
      <c r="G40" s="30"/>
      <c r="H40" s="5"/>
    </row>
    <row r="41" spans="2:8">
      <c r="B41" s="27"/>
      <c r="C41" s="27"/>
      <c r="D41" s="29"/>
      <c r="E41" s="29"/>
      <c r="F41" s="4"/>
      <c r="G41" s="30"/>
      <c r="H41" s="5"/>
    </row>
    <row r="42" spans="2:8">
      <c r="B42" s="27"/>
      <c r="C42" s="27"/>
      <c r="D42" s="29"/>
      <c r="E42" s="29"/>
      <c r="F42" s="4"/>
      <c r="G42" s="30"/>
      <c r="H42" s="5"/>
    </row>
    <row r="43" spans="2:8">
      <c r="B43" s="27"/>
      <c r="C43" s="27"/>
      <c r="D43" s="29"/>
      <c r="E43" s="29"/>
      <c r="F43" s="4"/>
      <c r="G43" s="30"/>
      <c r="H43" s="5"/>
    </row>
    <row r="44" spans="2:8">
      <c r="B44" s="27"/>
      <c r="C44" s="27"/>
      <c r="D44" s="29"/>
      <c r="E44" s="29"/>
      <c r="F44" s="4"/>
      <c r="G44" s="30"/>
      <c r="H44" s="5"/>
    </row>
    <row r="45" spans="2:8">
      <c r="B45" s="27"/>
      <c r="C45" s="27"/>
      <c r="D45" s="29"/>
      <c r="E45" s="29"/>
      <c r="F45" s="4"/>
      <c r="G45" s="30"/>
      <c r="H45" s="5"/>
    </row>
    <row r="46" spans="2:8">
      <c r="B46" s="27"/>
      <c r="C46" s="27"/>
      <c r="D46" s="29"/>
      <c r="E46" s="29"/>
      <c r="F46" s="4"/>
      <c r="G46" s="30"/>
      <c r="H46" s="5"/>
    </row>
    <row r="47" spans="2:8">
      <c r="B47" s="27"/>
      <c r="C47" s="27"/>
      <c r="D47" s="29"/>
      <c r="E47" s="29"/>
      <c r="F47" s="4"/>
      <c r="G47" s="30"/>
      <c r="H47" s="5"/>
    </row>
    <row r="48" spans="2:8">
      <c r="B48" s="27"/>
      <c r="C48" s="27"/>
      <c r="D48" s="29"/>
      <c r="E48" s="29"/>
      <c r="F48" s="4"/>
      <c r="G48" s="30"/>
      <c r="H48" s="5"/>
    </row>
    <row r="49" spans="2:8">
      <c r="B49" s="27"/>
      <c r="C49" s="27"/>
      <c r="D49" s="29"/>
      <c r="E49" s="29"/>
      <c r="F49" s="4"/>
      <c r="G49" s="30"/>
      <c r="H49" s="5"/>
    </row>
    <row r="50" spans="2:8">
      <c r="B50" s="27"/>
      <c r="C50" s="27"/>
      <c r="D50" s="29"/>
      <c r="E50" s="29"/>
      <c r="F50" s="4"/>
      <c r="G50" s="30"/>
      <c r="H50" s="5"/>
    </row>
    <row r="51" spans="2:8">
      <c r="B51" s="27"/>
      <c r="C51" s="27"/>
      <c r="D51" s="29"/>
      <c r="E51" s="29"/>
      <c r="F51" s="4"/>
      <c r="G51" s="30"/>
      <c r="H51" s="5"/>
    </row>
    <row r="52" spans="2:8">
      <c r="B52" s="27"/>
      <c r="C52" s="27"/>
      <c r="D52" s="29"/>
      <c r="E52" s="29"/>
      <c r="F52" s="4"/>
      <c r="G52" s="30"/>
      <c r="H52" s="5"/>
    </row>
    <row r="53" spans="2:8">
      <c r="B53" s="27"/>
      <c r="C53" s="27"/>
      <c r="D53" s="29"/>
      <c r="E53" s="29"/>
      <c r="F53" s="4"/>
      <c r="G53" s="30"/>
      <c r="H53" s="5"/>
    </row>
    <row r="54" spans="2:8">
      <c r="B54" s="27"/>
      <c r="C54" s="27"/>
      <c r="D54" s="29"/>
      <c r="E54" s="29"/>
      <c r="F54" s="4"/>
      <c r="G54" s="30"/>
      <c r="H54" s="5"/>
    </row>
    <row r="55" spans="2:8">
      <c r="B55" s="27"/>
      <c r="C55" s="27"/>
      <c r="D55" s="29"/>
      <c r="E55" s="29"/>
      <c r="F55" s="4"/>
      <c r="G55" s="30"/>
      <c r="H55" s="5"/>
    </row>
    <row r="56" spans="2:8">
      <c r="B56" s="27"/>
      <c r="C56" s="27"/>
      <c r="D56" s="29"/>
      <c r="E56" s="29"/>
      <c r="F56" s="4"/>
      <c r="G56" s="30"/>
      <c r="H56" s="5"/>
    </row>
    <row r="57" spans="2:8">
      <c r="B57" s="27"/>
      <c r="C57" s="27"/>
      <c r="D57" s="29"/>
      <c r="E57" s="29"/>
      <c r="F57" s="4"/>
      <c r="G57" s="30"/>
      <c r="H57" s="5"/>
    </row>
    <row r="58" spans="2:8">
      <c r="B58" s="27"/>
      <c r="C58" s="27"/>
      <c r="D58" s="29"/>
      <c r="E58" s="29"/>
      <c r="F58" s="4"/>
      <c r="G58" s="30"/>
      <c r="H58" s="5"/>
    </row>
    <row r="59" spans="2:8">
      <c r="B59" s="27"/>
      <c r="C59" s="27"/>
      <c r="D59" s="29"/>
      <c r="E59" s="29"/>
      <c r="F59" s="4"/>
      <c r="G59" s="30"/>
      <c r="H59" s="5"/>
    </row>
    <row r="60" spans="2:8">
      <c r="B60" s="27"/>
      <c r="C60" s="27"/>
      <c r="D60" s="29"/>
      <c r="E60" s="29"/>
      <c r="F60" s="4"/>
      <c r="G60" s="30"/>
      <c r="H60" s="5"/>
    </row>
    <row r="61" spans="2:8">
      <c r="B61" s="27"/>
      <c r="C61" s="27"/>
      <c r="D61" s="29"/>
      <c r="E61" s="29"/>
      <c r="F61" s="4"/>
      <c r="G61" s="30"/>
      <c r="H61" s="5"/>
    </row>
    <row r="62" spans="2:8">
      <c r="B62" s="27"/>
      <c r="C62" s="27"/>
      <c r="D62" s="29"/>
      <c r="E62" s="29"/>
      <c r="F62" s="4"/>
      <c r="G62" s="30"/>
      <c r="H62" s="5"/>
    </row>
    <row r="63" spans="2:8">
      <c r="B63" s="27"/>
      <c r="C63" s="27"/>
      <c r="D63" s="29"/>
      <c r="E63" s="29"/>
      <c r="F63" s="4"/>
      <c r="G63" s="30"/>
      <c r="H63" s="5"/>
    </row>
    <row r="64" spans="2:8">
      <c r="B64" s="27"/>
      <c r="C64" s="27"/>
      <c r="D64" s="29"/>
      <c r="E64" s="29"/>
      <c r="F64" s="4"/>
      <c r="G64" s="30"/>
      <c r="H64" s="5"/>
    </row>
    <row r="65" spans="2:8">
      <c r="B65" s="27"/>
      <c r="C65" s="27"/>
      <c r="D65" s="29"/>
      <c r="E65" s="29"/>
      <c r="F65" s="4"/>
      <c r="G65" s="30"/>
      <c r="H65" s="5"/>
    </row>
    <row r="66" spans="2:8">
      <c r="B66" s="27"/>
      <c r="C66" s="27"/>
      <c r="D66" s="29"/>
      <c r="E66" s="29"/>
      <c r="F66" s="4"/>
      <c r="G66" s="30"/>
      <c r="H66" s="5"/>
    </row>
    <row r="67" spans="2:8">
      <c r="B67" s="27"/>
      <c r="C67" s="27"/>
      <c r="D67" s="29"/>
      <c r="E67" s="29"/>
      <c r="F67" s="4"/>
      <c r="G67" s="30"/>
      <c r="H67" s="5"/>
    </row>
    <row r="68" spans="2:8">
      <c r="B68" s="27"/>
      <c r="C68" s="27"/>
      <c r="D68" s="29"/>
      <c r="E68" s="29"/>
      <c r="F68" s="4"/>
      <c r="G68" s="30"/>
      <c r="H68" s="5"/>
    </row>
    <row r="69" spans="2:8">
      <c r="B69" s="27"/>
      <c r="C69" s="27"/>
      <c r="D69" s="29"/>
      <c r="E69" s="29"/>
      <c r="F69" s="4"/>
      <c r="G69" s="30"/>
      <c r="H69" s="5"/>
    </row>
    <row r="70" spans="2:8">
      <c r="B70" s="27"/>
      <c r="C70" s="27"/>
      <c r="D70" s="29"/>
      <c r="E70" s="29"/>
      <c r="F70" s="4"/>
      <c r="G70" s="30"/>
      <c r="H70" s="5"/>
    </row>
    <row r="71" spans="2:8">
      <c r="B71" s="27"/>
      <c r="C71" s="27"/>
      <c r="D71" s="29"/>
      <c r="E71" s="29"/>
      <c r="F71" s="4"/>
      <c r="G71" s="30"/>
      <c r="H71" s="5"/>
    </row>
    <row r="72" spans="2:8">
      <c r="B72" s="27"/>
      <c r="C72" s="27"/>
      <c r="D72" s="29"/>
      <c r="E72" s="29"/>
      <c r="F72" s="4"/>
      <c r="G72" s="30"/>
      <c r="H72" s="5"/>
    </row>
    <row r="73" spans="2:8">
      <c r="B73" s="27"/>
      <c r="C73" s="27"/>
      <c r="D73" s="29"/>
      <c r="E73" s="29"/>
      <c r="F73" s="4"/>
      <c r="G73" s="30"/>
      <c r="H73" s="5"/>
    </row>
    <row r="74" spans="2:8">
      <c r="B74" s="27"/>
      <c r="C74" s="27"/>
      <c r="D74" s="29"/>
      <c r="E74" s="29"/>
      <c r="F74" s="4"/>
      <c r="G74" s="30"/>
      <c r="H74" s="5"/>
    </row>
    <row r="75" spans="2:8">
      <c r="B75" s="27"/>
      <c r="C75" s="27"/>
      <c r="D75" s="29"/>
      <c r="E75" s="29"/>
      <c r="F75" s="4"/>
      <c r="G75" s="30"/>
      <c r="H75" s="5"/>
    </row>
    <row r="76" spans="2:8">
      <c r="B76" s="27"/>
      <c r="C76" s="27"/>
      <c r="D76" s="29"/>
      <c r="E76" s="29"/>
      <c r="F76" s="4"/>
      <c r="G76" s="30"/>
      <c r="H76" s="5"/>
    </row>
    <row r="77" spans="2:8">
      <c r="B77" s="27"/>
      <c r="C77" s="27"/>
      <c r="D77" s="29"/>
      <c r="E77" s="29"/>
      <c r="F77" s="4"/>
      <c r="G77" s="30"/>
      <c r="H77" s="5"/>
    </row>
    <row r="78" spans="2:8">
      <c r="B78" s="27"/>
      <c r="C78" s="27"/>
      <c r="D78" s="29"/>
      <c r="E78" s="29"/>
      <c r="F78" s="4"/>
      <c r="G78" s="30"/>
      <c r="H78" s="5"/>
    </row>
    <row r="79" spans="2:8">
      <c r="B79" s="27"/>
      <c r="C79" s="27"/>
      <c r="D79" s="29"/>
      <c r="E79" s="29"/>
      <c r="F79" s="4"/>
      <c r="G79" s="30"/>
      <c r="H79" s="5"/>
    </row>
    <row r="80" spans="2:8">
      <c r="B80" s="27"/>
      <c r="C80" s="27"/>
      <c r="D80" s="29"/>
      <c r="E80" s="29"/>
      <c r="F80" s="4"/>
      <c r="G80" s="30"/>
      <c r="H80" s="5"/>
    </row>
    <row r="81" spans="2:8">
      <c r="B81" s="27"/>
      <c r="C81" s="27"/>
      <c r="D81" s="29"/>
      <c r="E81" s="29"/>
      <c r="F81" s="4"/>
      <c r="G81" s="30"/>
      <c r="H81" s="5"/>
    </row>
    <row r="82" spans="2:8">
      <c r="B82" s="27"/>
      <c r="C82" s="27"/>
      <c r="D82" s="29"/>
      <c r="E82" s="29"/>
      <c r="F82" s="4"/>
      <c r="G82" s="30"/>
      <c r="H82" s="5"/>
    </row>
    <row r="83" spans="2:8">
      <c r="B83" s="27"/>
      <c r="C83" s="27"/>
      <c r="D83" s="29"/>
      <c r="E83" s="29"/>
      <c r="F83" s="4"/>
      <c r="G83" s="30"/>
      <c r="H83" s="5"/>
    </row>
    <row r="84" spans="2:8">
      <c r="B84" s="27"/>
      <c r="C84" s="27"/>
      <c r="D84" s="29"/>
      <c r="E84" s="29"/>
      <c r="F84" s="4"/>
      <c r="G84" s="30"/>
      <c r="H84" s="5"/>
    </row>
    <row r="85" spans="2:8">
      <c r="B85" s="27"/>
      <c r="C85" s="27"/>
      <c r="D85" s="29"/>
      <c r="E85" s="29"/>
      <c r="F85" s="4"/>
      <c r="G85" s="30"/>
      <c r="H85" s="5"/>
    </row>
    <row r="86" spans="2:8">
      <c r="B86" s="27"/>
      <c r="C86" s="27"/>
      <c r="D86" s="29"/>
      <c r="E86" s="29"/>
      <c r="F86" s="4"/>
      <c r="G86" s="30"/>
      <c r="H86" s="5"/>
    </row>
    <row r="87" spans="2:8">
      <c r="B87" s="27"/>
      <c r="C87" s="27"/>
      <c r="D87" s="29"/>
      <c r="E87" s="29"/>
      <c r="F87" s="4"/>
      <c r="G87" s="30"/>
      <c r="H87" s="5"/>
    </row>
    <row r="88" spans="2:8">
      <c r="B88" s="27"/>
      <c r="C88" s="27"/>
      <c r="D88" s="29"/>
      <c r="E88" s="29"/>
      <c r="F88" s="4"/>
      <c r="G88" s="30"/>
      <c r="H88" s="5"/>
    </row>
    <row r="89" spans="2:8">
      <c r="B89" s="27"/>
      <c r="C89" s="27"/>
      <c r="D89" s="29"/>
      <c r="E89" s="29"/>
      <c r="F89" s="4"/>
      <c r="G89" s="30"/>
      <c r="H89" s="5"/>
    </row>
    <row r="90" spans="2:8">
      <c r="B90" s="27"/>
      <c r="C90" s="27"/>
      <c r="D90" s="29"/>
      <c r="E90" s="29"/>
      <c r="F90" s="4"/>
      <c r="G90" s="30"/>
      <c r="H90" s="5"/>
    </row>
    <row r="91" spans="2:8">
      <c r="B91" s="27"/>
      <c r="C91" s="27"/>
      <c r="D91" s="29"/>
      <c r="E91" s="29"/>
      <c r="F91" s="4"/>
      <c r="G91" s="30"/>
      <c r="H91" s="5"/>
    </row>
    <row r="92" spans="2:8">
      <c r="B92" s="27"/>
      <c r="C92" s="27"/>
      <c r="D92" s="29"/>
      <c r="E92" s="29"/>
      <c r="F92" s="4"/>
      <c r="G92" s="30"/>
      <c r="H92" s="5"/>
    </row>
    <row r="93" spans="2:8">
      <c r="B93" s="27"/>
      <c r="C93" s="27"/>
      <c r="D93" s="29"/>
      <c r="E93" s="29"/>
      <c r="F93" s="4"/>
      <c r="G93" s="30"/>
      <c r="H93" s="5"/>
    </row>
    <row r="94" spans="2:8">
      <c r="B94" s="27"/>
      <c r="C94" s="27"/>
      <c r="D94" s="29"/>
      <c r="E94" s="29"/>
      <c r="F94" s="4"/>
      <c r="G94" s="30"/>
      <c r="H94" s="5"/>
    </row>
    <row r="95" spans="2:8">
      <c r="B95" s="27"/>
      <c r="C95" s="27"/>
      <c r="D95" s="29"/>
      <c r="E95" s="29"/>
      <c r="F95" s="4"/>
      <c r="G95" s="30"/>
      <c r="H95" s="5"/>
    </row>
    <row r="96" spans="2:8">
      <c r="B96" s="27"/>
      <c r="C96" s="27"/>
      <c r="D96" s="29"/>
      <c r="E96" s="29"/>
      <c r="F96" s="4"/>
      <c r="G96" s="30"/>
      <c r="H96" s="5"/>
    </row>
    <row r="97" spans="2:8">
      <c r="B97" s="27"/>
      <c r="C97" s="27"/>
      <c r="D97" s="29"/>
      <c r="E97" s="29"/>
      <c r="F97" s="4"/>
      <c r="G97" s="30"/>
      <c r="H97" s="5"/>
    </row>
    <row r="98" spans="2:8">
      <c r="B98" s="27"/>
      <c r="C98" s="27"/>
      <c r="D98" s="29"/>
      <c r="E98" s="29"/>
      <c r="F98" s="4"/>
      <c r="G98" s="30"/>
      <c r="H98" s="5"/>
    </row>
    <row r="99" spans="2:8">
      <c r="B99" s="27"/>
      <c r="C99" s="27"/>
      <c r="D99" s="29"/>
      <c r="E99" s="29"/>
      <c r="F99" s="4"/>
      <c r="G99" s="30"/>
      <c r="H99" s="5"/>
    </row>
    <row r="100" spans="2:8">
      <c r="B100" s="27"/>
      <c r="C100" s="27"/>
      <c r="D100" s="29"/>
      <c r="E100" s="29"/>
      <c r="F100" s="4"/>
      <c r="G100" s="30"/>
      <c r="H100" s="5"/>
    </row>
    <row r="101" spans="2:8">
      <c r="B101" s="27"/>
      <c r="C101" s="27"/>
      <c r="D101" s="29"/>
      <c r="E101" s="29"/>
      <c r="F101" s="4"/>
      <c r="G101" s="30"/>
      <c r="H101" s="5"/>
    </row>
    <row r="102" spans="2:8">
      <c r="B102" s="27"/>
      <c r="C102" s="27"/>
      <c r="D102" s="29"/>
      <c r="E102" s="29"/>
      <c r="F102" s="4"/>
      <c r="G102" s="30"/>
      <c r="H102" s="5"/>
    </row>
    <row r="103" spans="2:8">
      <c r="B103" s="27"/>
      <c r="C103" s="27"/>
      <c r="D103" s="29"/>
      <c r="E103" s="29"/>
      <c r="F103" s="4"/>
      <c r="G103" s="30"/>
      <c r="H103" s="5"/>
    </row>
    <row r="104" spans="2:8">
      <c r="B104" s="27"/>
      <c r="C104" s="27"/>
      <c r="D104" s="29"/>
      <c r="E104" s="29"/>
      <c r="F104" s="4"/>
      <c r="G104" s="30"/>
      <c r="H104" s="5"/>
    </row>
    <row r="105" spans="2:8">
      <c r="B105" s="27"/>
      <c r="C105" s="27"/>
      <c r="D105" s="29"/>
      <c r="E105" s="29"/>
      <c r="F105" s="4"/>
      <c r="G105" s="30"/>
      <c r="H105" s="5"/>
    </row>
    <row r="106" spans="2:8">
      <c r="B106" s="27"/>
      <c r="C106" s="27"/>
      <c r="D106" s="29"/>
      <c r="E106" s="29"/>
      <c r="F106" s="4"/>
      <c r="G106" s="30"/>
      <c r="H106" s="5"/>
    </row>
    <row r="107" spans="2:8">
      <c r="B107" s="27"/>
      <c r="C107" s="27"/>
      <c r="D107" s="29"/>
      <c r="E107" s="29"/>
      <c r="F107" s="4"/>
      <c r="G107" s="30"/>
      <c r="H107" s="5"/>
    </row>
    <row r="108" spans="2:8">
      <c r="B108" s="27"/>
      <c r="C108" s="27"/>
      <c r="D108" s="29"/>
      <c r="E108" s="29"/>
      <c r="F108" s="4"/>
      <c r="G108" s="30"/>
      <c r="H108" s="5"/>
    </row>
    <row r="109" spans="2:8">
      <c r="B109" s="27"/>
      <c r="C109" s="27"/>
      <c r="D109" s="29"/>
      <c r="E109" s="29"/>
      <c r="F109" s="4"/>
      <c r="G109" s="30"/>
      <c r="H109" s="5"/>
    </row>
    <row r="110" spans="2:8">
      <c r="B110" s="27"/>
      <c r="C110" s="27"/>
      <c r="D110" s="29"/>
      <c r="E110" s="29"/>
      <c r="F110" s="4"/>
      <c r="G110" s="30"/>
      <c r="H110" s="5"/>
    </row>
    <row r="111" spans="2:8">
      <c r="B111" s="27"/>
      <c r="C111" s="27"/>
      <c r="D111" s="29"/>
      <c r="E111" s="29"/>
      <c r="F111" s="4"/>
      <c r="G111" s="30"/>
      <c r="H111" s="5"/>
    </row>
    <row r="112" spans="2:8">
      <c r="B112" s="27"/>
      <c r="C112" s="27"/>
      <c r="D112" s="29"/>
      <c r="E112" s="29"/>
      <c r="F112" s="4"/>
      <c r="G112" s="30"/>
      <c r="H112" s="5"/>
    </row>
    <row r="113" spans="2:8">
      <c r="B113" s="27"/>
      <c r="C113" s="27"/>
      <c r="D113" s="29"/>
      <c r="E113" s="29"/>
      <c r="F113" s="4"/>
      <c r="G113" s="30"/>
      <c r="H113" s="5"/>
    </row>
    <row r="114" spans="2:8">
      <c r="B114" s="27"/>
      <c r="C114" s="27"/>
      <c r="D114" s="29"/>
      <c r="E114" s="29"/>
      <c r="F114" s="4"/>
      <c r="G114" s="30"/>
      <c r="H114" s="5"/>
    </row>
    <row r="115" spans="2:8">
      <c r="B115" s="27"/>
      <c r="C115" s="27"/>
      <c r="D115" s="29"/>
      <c r="E115" s="29"/>
      <c r="F115" s="4"/>
      <c r="G115" s="30"/>
      <c r="H115" s="5"/>
    </row>
    <row r="116" spans="2:8">
      <c r="B116" s="27"/>
      <c r="C116" s="27"/>
      <c r="D116" s="29"/>
      <c r="E116" s="29"/>
      <c r="F116" s="4"/>
      <c r="G116" s="30"/>
      <c r="H116" s="5"/>
    </row>
    <row r="117" spans="2:8">
      <c r="B117" s="27"/>
      <c r="C117" s="27"/>
      <c r="D117" s="29"/>
      <c r="E117" s="29"/>
      <c r="F117" s="4"/>
      <c r="G117" s="30"/>
      <c r="H117" s="5"/>
    </row>
    <row r="118" spans="2:8">
      <c r="B118" s="27"/>
      <c r="C118" s="27"/>
      <c r="D118" s="29"/>
      <c r="E118" s="29"/>
      <c r="F118" s="4"/>
      <c r="G118" s="30"/>
      <c r="H118" s="5"/>
    </row>
    <row r="119" spans="2:8">
      <c r="B119" s="27"/>
      <c r="C119" s="27"/>
      <c r="D119" s="29"/>
      <c r="E119" s="29"/>
      <c r="F119" s="4"/>
      <c r="G119" s="30"/>
      <c r="H119" s="5"/>
    </row>
    <row r="120" spans="2:8">
      <c r="B120" s="27"/>
      <c r="C120" s="27"/>
      <c r="D120" s="29"/>
      <c r="E120" s="29"/>
      <c r="F120" s="4"/>
      <c r="G120" s="30"/>
      <c r="H120" s="5"/>
    </row>
    <row r="121" spans="2:8">
      <c r="B121" s="27"/>
      <c r="C121" s="27"/>
      <c r="D121" s="29"/>
      <c r="E121" s="29"/>
      <c r="F121" s="4"/>
      <c r="G121" s="30"/>
      <c r="H121" s="5"/>
    </row>
    <row r="122" spans="2:8">
      <c r="B122" s="27"/>
      <c r="C122" s="27"/>
      <c r="D122" s="29"/>
      <c r="E122" s="29"/>
      <c r="F122" s="4"/>
      <c r="G122" s="30"/>
      <c r="H122" s="5"/>
    </row>
    <row r="123" spans="2:8">
      <c r="B123" s="27"/>
      <c r="C123" s="27"/>
      <c r="D123" s="29"/>
      <c r="E123" s="29"/>
      <c r="F123" s="4"/>
      <c r="G123" s="30"/>
      <c r="H123" s="5"/>
    </row>
    <row r="124" spans="2:8">
      <c r="B124" s="27"/>
      <c r="C124" s="27"/>
      <c r="D124" s="29"/>
      <c r="E124" s="29"/>
      <c r="F124" s="4"/>
      <c r="G124" s="30"/>
      <c r="H124" s="5"/>
    </row>
    <row r="125" spans="2:8">
      <c r="B125" s="27"/>
      <c r="C125" s="27"/>
      <c r="D125" s="29"/>
      <c r="E125" s="29"/>
      <c r="F125" s="4"/>
      <c r="G125" s="30"/>
      <c r="H125" s="5"/>
    </row>
    <row r="126" spans="2:8">
      <c r="B126" s="27"/>
      <c r="C126" s="27"/>
      <c r="D126" s="29"/>
      <c r="E126" s="29"/>
      <c r="F126" s="4"/>
      <c r="G126" s="30"/>
      <c r="H126" s="5"/>
    </row>
    <row r="127" spans="2:8">
      <c r="B127" s="27"/>
      <c r="C127" s="27"/>
      <c r="D127" s="29"/>
      <c r="E127" s="29"/>
      <c r="F127" s="4"/>
      <c r="G127" s="30"/>
      <c r="H127" s="5"/>
    </row>
    <row r="128" spans="2:8">
      <c r="B128" s="27"/>
      <c r="C128" s="27"/>
      <c r="D128" s="29"/>
      <c r="E128" s="29"/>
      <c r="F128" s="4"/>
      <c r="G128" s="30"/>
      <c r="H128" s="5"/>
    </row>
    <row r="129" spans="2:8">
      <c r="B129" s="27"/>
      <c r="C129" s="27"/>
      <c r="D129" s="29"/>
      <c r="E129" s="29"/>
      <c r="F129" s="4"/>
      <c r="G129" s="30"/>
      <c r="H129" s="5"/>
    </row>
    <row r="130" spans="2:8">
      <c r="B130" s="27"/>
      <c r="C130" s="27"/>
      <c r="D130" s="29"/>
      <c r="E130" s="29"/>
      <c r="F130" s="4"/>
      <c r="G130" s="30"/>
      <c r="H130" s="5"/>
    </row>
    <row r="131" spans="2:8">
      <c r="B131" s="27"/>
      <c r="C131" s="27"/>
      <c r="D131" s="29"/>
      <c r="E131" s="29"/>
      <c r="F131" s="4"/>
      <c r="G131" s="30"/>
      <c r="H131" s="5"/>
    </row>
    <row r="132" spans="2:8">
      <c r="B132" s="27"/>
      <c r="C132" s="27"/>
      <c r="D132" s="29"/>
      <c r="E132" s="29"/>
      <c r="F132" s="4"/>
      <c r="G132" s="30"/>
      <c r="H132" s="5"/>
    </row>
    <row r="133" spans="2:8">
      <c r="B133" s="27"/>
      <c r="C133" s="27"/>
      <c r="D133" s="29"/>
      <c r="E133" s="29"/>
      <c r="F133" s="4"/>
      <c r="G133" s="30"/>
      <c r="H133" s="5"/>
    </row>
    <row r="134" spans="2:8">
      <c r="B134" s="27"/>
      <c r="C134" s="27"/>
      <c r="D134" s="29"/>
      <c r="E134" s="29"/>
      <c r="F134" s="4"/>
      <c r="G134" s="30"/>
      <c r="H134" s="5"/>
    </row>
    <row r="135" spans="2:8">
      <c r="B135" s="27"/>
      <c r="C135" s="27"/>
      <c r="D135" s="29"/>
      <c r="E135" s="29"/>
      <c r="F135" s="4"/>
      <c r="G135" s="30"/>
      <c r="H135" s="5"/>
    </row>
    <row r="136" spans="2:8">
      <c r="B136" s="27"/>
      <c r="C136" s="27"/>
      <c r="D136" s="29"/>
      <c r="E136" s="29"/>
      <c r="F136" s="4"/>
      <c r="G136" s="30"/>
      <c r="H136" s="5"/>
    </row>
    <row r="137" spans="2:8">
      <c r="B137" s="27"/>
      <c r="C137" s="27"/>
      <c r="D137" s="29"/>
      <c r="E137" s="29"/>
      <c r="F137" s="4"/>
      <c r="G137" s="30"/>
      <c r="H137" s="5"/>
    </row>
    <row r="138" spans="2:8">
      <c r="B138" s="27"/>
      <c r="C138" s="27"/>
      <c r="D138" s="29"/>
      <c r="E138" s="29"/>
      <c r="F138" s="4"/>
      <c r="G138" s="30"/>
      <c r="H138" s="5"/>
    </row>
    <row r="139" spans="2:8">
      <c r="B139" s="27"/>
      <c r="C139" s="27"/>
      <c r="D139" s="29"/>
      <c r="E139" s="29"/>
      <c r="F139" s="4"/>
      <c r="G139" s="30"/>
      <c r="H139" s="5"/>
    </row>
    <row r="140" spans="2:8">
      <c r="B140" s="27"/>
      <c r="C140" s="27"/>
      <c r="D140" s="29"/>
      <c r="E140" s="29"/>
      <c r="F140" s="4"/>
      <c r="G140" s="30"/>
      <c r="H140" s="5"/>
    </row>
    <row r="141" spans="2:8">
      <c r="B141" s="27"/>
      <c r="C141" s="27"/>
      <c r="D141" s="29"/>
      <c r="E141" s="29"/>
      <c r="F141" s="4"/>
      <c r="G141" s="30"/>
      <c r="H141" s="5"/>
    </row>
    <row r="142" spans="2:8">
      <c r="B142" s="27"/>
      <c r="C142" s="27"/>
      <c r="D142" s="29"/>
      <c r="E142" s="29"/>
      <c r="F142" s="4"/>
      <c r="G142" s="30"/>
      <c r="H142" s="5"/>
    </row>
    <row r="143" spans="2:8">
      <c r="B143" s="27"/>
      <c r="C143" s="27"/>
      <c r="D143" s="29"/>
      <c r="E143" s="29"/>
      <c r="F143" s="4"/>
      <c r="G143" s="30"/>
      <c r="H143" s="5"/>
    </row>
    <row r="144" spans="2:8">
      <c r="B144" s="27"/>
      <c r="C144" s="27"/>
      <c r="D144" s="29"/>
      <c r="E144" s="29"/>
      <c r="F144" s="4"/>
      <c r="G144" s="30"/>
      <c r="H144" s="5"/>
    </row>
    <row r="145" spans="2:8">
      <c r="B145" s="27"/>
      <c r="C145" s="27"/>
      <c r="D145" s="29"/>
      <c r="E145" s="29"/>
      <c r="F145" s="4"/>
      <c r="G145" s="30"/>
      <c r="H145" s="5"/>
    </row>
    <row r="146" spans="2:8">
      <c r="B146" s="27"/>
      <c r="C146" s="27"/>
      <c r="D146" s="29"/>
      <c r="E146" s="29"/>
      <c r="F146" s="4"/>
      <c r="G146" s="30"/>
      <c r="H146" s="5"/>
    </row>
    <row r="147" spans="2:8">
      <c r="B147" s="27"/>
      <c r="C147" s="27"/>
      <c r="D147" s="29"/>
      <c r="E147" s="29"/>
      <c r="F147" s="4"/>
      <c r="G147" s="30"/>
      <c r="H147" s="5"/>
    </row>
    <row r="148" spans="2:8">
      <c r="B148" s="27"/>
      <c r="C148" s="27"/>
      <c r="D148" s="29"/>
      <c r="E148" s="29"/>
      <c r="F148" s="4"/>
      <c r="G148" s="30"/>
      <c r="H148" s="5"/>
    </row>
    <row r="149" spans="2:8">
      <c r="B149" s="27"/>
      <c r="C149" s="27"/>
      <c r="D149" s="29"/>
      <c r="E149" s="29"/>
      <c r="F149" s="4"/>
      <c r="G149" s="30"/>
      <c r="H149" s="5"/>
    </row>
    <row r="150" spans="2:8">
      <c r="B150" s="27"/>
      <c r="C150" s="27"/>
      <c r="D150" s="29"/>
      <c r="E150" s="29"/>
      <c r="F150" s="4"/>
      <c r="G150" s="30"/>
      <c r="H150" s="5"/>
    </row>
    <row r="151" spans="2:8">
      <c r="B151" s="27"/>
      <c r="C151" s="27"/>
      <c r="D151" s="29"/>
      <c r="E151" s="29"/>
      <c r="F151" s="4"/>
      <c r="G151" s="30"/>
      <c r="H151" s="5"/>
    </row>
    <row r="152" spans="2:8">
      <c r="B152" s="27"/>
      <c r="C152" s="27"/>
      <c r="D152" s="29"/>
      <c r="E152" s="29"/>
      <c r="F152" s="4"/>
      <c r="G152" s="30"/>
      <c r="H152" s="5"/>
    </row>
    <row r="153" spans="2:8">
      <c r="B153" s="27"/>
      <c r="C153" s="27"/>
      <c r="D153" s="29"/>
      <c r="E153" s="29"/>
      <c r="F153" s="4"/>
      <c r="G153" s="30"/>
      <c r="H153" s="5"/>
    </row>
    <row r="154" spans="2:8">
      <c r="B154" s="27"/>
      <c r="C154" s="27"/>
      <c r="D154" s="3"/>
      <c r="E154" s="3"/>
      <c r="F154" s="3"/>
      <c r="G154" s="30"/>
      <c r="H154" s="174"/>
    </row>
    <row r="155" spans="2:8">
      <c r="B155" s="27"/>
      <c r="C155" s="27"/>
      <c r="D155" s="3"/>
      <c r="E155" s="3"/>
      <c r="F155" s="3"/>
      <c r="G155" s="30"/>
      <c r="H155" s="174"/>
    </row>
    <row r="156" spans="2:8">
      <c r="B156" s="27"/>
      <c r="C156" s="27"/>
      <c r="D156" s="3"/>
      <c r="E156" s="3"/>
      <c r="F156" s="3"/>
      <c r="G156" s="30"/>
      <c r="H156" s="174"/>
    </row>
    <row r="157" spans="2:8">
      <c r="B157" s="27"/>
      <c r="C157" s="27"/>
      <c r="D157" s="3"/>
      <c r="E157" s="3"/>
      <c r="F157" s="3"/>
      <c r="G157" s="30"/>
      <c r="H157" s="174"/>
    </row>
    <row r="158" spans="2:8">
      <c r="B158" s="27"/>
      <c r="C158" s="27"/>
      <c r="D158" s="3"/>
      <c r="E158" s="3"/>
      <c r="F158" s="3"/>
      <c r="G158" s="30"/>
      <c r="H158" s="174"/>
    </row>
    <row r="159" spans="2:8">
      <c r="B159" s="27"/>
      <c r="C159" s="27"/>
      <c r="D159" s="3"/>
      <c r="E159" s="3"/>
      <c r="F159" s="3"/>
      <c r="G159" s="30"/>
      <c r="H159" s="174"/>
    </row>
    <row r="160" spans="2:8">
      <c r="B160" s="27"/>
      <c r="C160" s="27"/>
      <c r="D160" s="3"/>
      <c r="E160" s="3"/>
      <c r="F160" s="3"/>
      <c r="G160" s="30"/>
      <c r="H160" s="174"/>
    </row>
    <row r="161" spans="2:8">
      <c r="B161" s="27"/>
      <c r="C161" s="27"/>
      <c r="D161" s="3"/>
      <c r="E161" s="3"/>
      <c r="F161" s="3"/>
      <c r="G161" s="30"/>
      <c r="H161" s="174"/>
    </row>
    <row r="162" spans="2:8">
      <c r="B162" s="27"/>
      <c r="C162" s="27"/>
      <c r="D162" s="3"/>
      <c r="E162" s="3"/>
      <c r="F162" s="3"/>
      <c r="G162" s="30"/>
      <c r="H162" s="174"/>
    </row>
    <row r="163" spans="2:8">
      <c r="B163" s="27"/>
      <c r="C163" s="27"/>
      <c r="D163" s="3"/>
      <c r="E163" s="3"/>
      <c r="F163" s="3"/>
      <c r="G163" s="30"/>
      <c r="H163" s="174"/>
    </row>
    <row r="164" spans="2:8">
      <c r="B164" s="27"/>
      <c r="C164" s="27"/>
      <c r="D164" s="3"/>
      <c r="E164" s="3"/>
      <c r="F164" s="3"/>
      <c r="G164" s="30"/>
      <c r="H164" s="174"/>
    </row>
    <row r="165" spans="2:8">
      <c r="B165" s="27"/>
      <c r="C165" s="27"/>
      <c r="D165" s="3"/>
      <c r="E165" s="3"/>
      <c r="F165" s="3"/>
      <c r="G165" s="30"/>
      <c r="H165" s="174"/>
    </row>
    <row r="166" spans="2:8">
      <c r="B166" s="27"/>
      <c r="C166" s="27"/>
      <c r="D166" s="3"/>
      <c r="E166" s="3"/>
      <c r="F166" s="3"/>
      <c r="G166" s="30"/>
      <c r="H166" s="174"/>
    </row>
    <row r="167" spans="2:8">
      <c r="B167" s="27"/>
      <c r="C167" s="27"/>
      <c r="D167" s="3"/>
      <c r="E167" s="3"/>
      <c r="F167" s="3"/>
      <c r="G167" s="30"/>
      <c r="H167" s="174"/>
    </row>
    <row r="168" spans="2:8">
      <c r="B168" s="27"/>
      <c r="C168" s="27"/>
      <c r="D168" s="3"/>
      <c r="E168" s="3"/>
      <c r="F168" s="3"/>
      <c r="G168" s="30"/>
      <c r="H168" s="174"/>
    </row>
    <row r="169" spans="2:8">
      <c r="B169" s="27"/>
      <c r="C169" s="27"/>
      <c r="D169" s="3"/>
      <c r="E169" s="3"/>
      <c r="F169" s="3"/>
      <c r="G169" s="30"/>
      <c r="H169" s="174"/>
    </row>
    <row r="170" spans="2:8">
      <c r="B170" s="27"/>
      <c r="C170" s="27"/>
      <c r="D170" s="3"/>
      <c r="E170" s="3"/>
      <c r="F170" s="3"/>
      <c r="G170" s="30"/>
      <c r="H170" s="174"/>
    </row>
    <row r="171" spans="2:8">
      <c r="B171" s="27"/>
      <c r="C171" s="27"/>
      <c r="D171" s="3"/>
      <c r="E171" s="3"/>
      <c r="F171" s="3"/>
      <c r="G171" s="30"/>
      <c r="H171" s="174"/>
    </row>
    <row r="172" spans="2:8">
      <c r="B172" s="27"/>
      <c r="C172" s="27"/>
      <c r="D172" s="3"/>
      <c r="E172" s="3"/>
      <c r="F172" s="3"/>
      <c r="G172" s="30"/>
      <c r="H172" s="174"/>
    </row>
    <row r="173" spans="2:8">
      <c r="B173" s="27"/>
      <c r="C173" s="27"/>
      <c r="D173" s="3"/>
      <c r="E173" s="3"/>
      <c r="F173" s="3"/>
      <c r="G173" s="30"/>
      <c r="H173" s="174"/>
    </row>
    <row r="174" spans="2:8">
      <c r="B174" s="27"/>
      <c r="C174" s="27"/>
      <c r="D174" s="3"/>
      <c r="E174" s="3"/>
      <c r="F174" s="3"/>
      <c r="G174" s="30"/>
      <c r="H174" s="174"/>
    </row>
    <row r="175" spans="2:8">
      <c r="B175" s="27"/>
      <c r="C175" s="27"/>
      <c r="D175" s="3"/>
      <c r="E175" s="3"/>
      <c r="F175" s="3"/>
      <c r="G175" s="30"/>
      <c r="H175" s="174"/>
    </row>
    <row r="176" spans="2:8">
      <c r="B176" s="27"/>
      <c r="C176" s="27"/>
      <c r="D176" s="3"/>
      <c r="E176" s="3"/>
      <c r="F176" s="3"/>
      <c r="G176" s="30"/>
      <c r="H176" s="174"/>
    </row>
    <row r="177" spans="2:8">
      <c r="B177" s="27"/>
      <c r="C177" s="27"/>
      <c r="D177" s="3"/>
      <c r="E177" s="3"/>
      <c r="F177" s="3"/>
      <c r="G177" s="30"/>
      <c r="H177" s="174"/>
    </row>
    <row r="178" spans="2:8">
      <c r="B178" s="27"/>
      <c r="C178" s="27"/>
      <c r="D178" s="3"/>
      <c r="E178" s="3"/>
      <c r="F178" s="3"/>
      <c r="G178" s="30"/>
      <c r="H178" s="174"/>
    </row>
    <row r="179" spans="2:8">
      <c r="B179" s="27"/>
      <c r="C179" s="27"/>
      <c r="D179" s="3"/>
      <c r="E179" s="3"/>
      <c r="F179" s="3"/>
      <c r="G179" s="30"/>
      <c r="H179" s="174"/>
    </row>
    <row r="180" spans="2:8">
      <c r="B180" s="27"/>
      <c r="C180" s="27"/>
      <c r="D180" s="3"/>
      <c r="E180" s="3"/>
      <c r="F180" s="3"/>
      <c r="G180" s="30"/>
      <c r="H180" s="174"/>
    </row>
    <row r="181" spans="2:8">
      <c r="B181" s="27"/>
      <c r="C181" s="27"/>
      <c r="D181" s="3"/>
      <c r="E181" s="3"/>
      <c r="F181" s="3"/>
      <c r="G181" s="30"/>
      <c r="H181" s="174"/>
    </row>
    <row r="182" spans="2:8">
      <c r="B182" s="27"/>
      <c r="C182" s="27"/>
      <c r="D182" s="3"/>
      <c r="E182" s="3"/>
      <c r="F182" s="3"/>
      <c r="G182" s="30"/>
      <c r="H182" s="174"/>
    </row>
    <row r="183" spans="2:8">
      <c r="B183" s="27"/>
      <c r="C183" s="27"/>
      <c r="D183" s="3"/>
      <c r="E183" s="3"/>
      <c r="F183" s="3"/>
      <c r="G183" s="30"/>
      <c r="H183" s="174"/>
    </row>
    <row r="184" spans="2:8">
      <c r="B184" s="27"/>
      <c r="C184" s="27"/>
      <c r="D184" s="3"/>
      <c r="E184" s="3"/>
      <c r="F184" s="3"/>
      <c r="G184" s="30"/>
      <c r="H184" s="174"/>
    </row>
    <row r="185" spans="2:8">
      <c r="B185" s="27"/>
      <c r="C185" s="27"/>
      <c r="D185" s="3"/>
      <c r="E185" s="3"/>
      <c r="F185" s="3"/>
      <c r="G185" s="30"/>
      <c r="H185" s="174"/>
    </row>
    <row r="186" spans="2:8">
      <c r="B186" s="27"/>
      <c r="C186" s="27"/>
      <c r="D186" s="3"/>
      <c r="E186" s="3"/>
      <c r="F186" s="3"/>
      <c r="G186" s="30"/>
      <c r="H186" s="174"/>
    </row>
    <row r="187" spans="2:8">
      <c r="B187" s="27"/>
      <c r="C187" s="27"/>
      <c r="D187" s="3"/>
      <c r="E187" s="3"/>
      <c r="F187" s="3"/>
      <c r="G187" s="30"/>
      <c r="H187" s="174"/>
    </row>
    <row r="188" spans="2:8">
      <c r="B188" s="27"/>
      <c r="C188" s="27"/>
      <c r="D188" s="3"/>
      <c r="E188" s="3"/>
      <c r="F188" s="3"/>
      <c r="G188" s="30"/>
      <c r="H188" s="174"/>
    </row>
    <row r="189" spans="2:8">
      <c r="B189" s="27"/>
      <c r="C189" s="27"/>
      <c r="D189" s="3"/>
      <c r="E189" s="3"/>
      <c r="F189" s="3"/>
      <c r="G189" s="30"/>
      <c r="H189" s="174"/>
    </row>
    <row r="190" spans="2:8">
      <c r="B190" s="27"/>
      <c r="C190" s="27"/>
      <c r="D190" s="3"/>
      <c r="E190" s="3"/>
      <c r="F190" s="3"/>
      <c r="G190" s="30"/>
      <c r="H190" s="174"/>
    </row>
    <row r="191" spans="2:8">
      <c r="B191" s="27"/>
      <c r="C191" s="27"/>
      <c r="D191" s="3"/>
      <c r="E191" s="3"/>
      <c r="F191" s="3"/>
      <c r="G191" s="30"/>
      <c r="H191" s="174"/>
    </row>
    <row r="192" spans="2:8">
      <c r="B192" s="27"/>
      <c r="C192" s="27"/>
      <c r="D192" s="3"/>
      <c r="E192" s="3"/>
      <c r="F192" s="3"/>
      <c r="G192" s="30"/>
      <c r="H192" s="174"/>
    </row>
    <row r="193" spans="2:8">
      <c r="B193" s="27"/>
      <c r="C193" s="27"/>
      <c r="D193" s="3"/>
      <c r="E193" s="3"/>
      <c r="F193" s="3"/>
      <c r="G193" s="30"/>
      <c r="H193" s="174"/>
    </row>
    <row r="194" spans="2:8">
      <c r="B194" s="27"/>
      <c r="C194" s="27"/>
      <c r="D194" s="3"/>
      <c r="E194" s="3"/>
      <c r="F194" s="3"/>
      <c r="G194" s="30"/>
      <c r="H194" s="174"/>
    </row>
    <row r="195" spans="2:8">
      <c r="B195" s="27"/>
      <c r="C195" s="27"/>
      <c r="D195" s="3"/>
      <c r="E195" s="3"/>
      <c r="F195" s="3"/>
      <c r="G195" s="30"/>
      <c r="H195" s="174"/>
    </row>
    <row r="196" spans="2:8">
      <c r="B196" s="27"/>
      <c r="C196" s="27"/>
      <c r="D196" s="3"/>
      <c r="E196" s="3"/>
      <c r="F196" s="3"/>
      <c r="G196" s="30"/>
      <c r="H196" s="174"/>
    </row>
    <row r="197" spans="2:8">
      <c r="B197" s="27"/>
      <c r="C197" s="27"/>
      <c r="D197" s="3"/>
      <c r="E197" s="3"/>
      <c r="F197" s="3"/>
      <c r="G197" s="30"/>
      <c r="H197" s="174"/>
    </row>
    <row r="198" spans="2:8">
      <c r="B198" s="27"/>
      <c r="C198" s="27"/>
      <c r="D198" s="3"/>
      <c r="E198" s="3"/>
      <c r="F198" s="3"/>
      <c r="G198" s="30"/>
      <c r="H198" s="174"/>
    </row>
    <row r="199" spans="2:8">
      <c r="B199" s="27"/>
      <c r="C199" s="27"/>
      <c r="D199" s="3"/>
      <c r="E199" s="3"/>
      <c r="F199" s="3"/>
      <c r="G199" s="30"/>
      <c r="H199" s="174"/>
    </row>
    <row r="200" spans="2:8">
      <c r="B200" s="27"/>
      <c r="C200" s="27"/>
      <c r="D200" s="3"/>
      <c r="E200" s="3"/>
      <c r="F200" s="3"/>
      <c r="G200" s="30"/>
      <c r="H200" s="174"/>
    </row>
    <row r="201" spans="2:8">
      <c r="B201" s="27"/>
      <c r="C201" s="27"/>
      <c r="D201" s="3"/>
      <c r="E201" s="3"/>
      <c r="F201" s="3"/>
      <c r="G201" s="30"/>
      <c r="H201" s="174"/>
    </row>
    <row r="202" spans="2:8">
      <c r="B202" s="27"/>
      <c r="C202" s="27"/>
      <c r="D202" s="3"/>
      <c r="E202" s="3"/>
      <c r="F202" s="3"/>
      <c r="G202" s="30"/>
      <c r="H202" s="174"/>
    </row>
    <row r="203" spans="2:8">
      <c r="B203" s="27"/>
      <c r="C203" s="27"/>
      <c r="D203" s="3"/>
      <c r="E203" s="3"/>
      <c r="F203" s="3"/>
      <c r="G203" s="30"/>
      <c r="H203" s="174"/>
    </row>
    <row r="204" spans="2:8">
      <c r="B204" s="27"/>
      <c r="C204" s="27"/>
      <c r="D204" s="3"/>
      <c r="E204" s="3"/>
      <c r="F204" s="3"/>
      <c r="G204" s="30"/>
      <c r="H204" s="174"/>
    </row>
    <row r="205" spans="2:8">
      <c r="B205" s="27"/>
      <c r="C205" s="27"/>
      <c r="D205" s="3"/>
      <c r="E205" s="3"/>
      <c r="F205" s="3"/>
      <c r="G205" s="30"/>
      <c r="H205" s="174"/>
    </row>
    <row r="206" spans="2:8">
      <c r="B206" s="27"/>
      <c r="C206" s="27"/>
      <c r="D206" s="3"/>
      <c r="E206" s="3"/>
      <c r="F206" s="3"/>
      <c r="G206" s="30"/>
      <c r="H206" s="174"/>
    </row>
    <row r="207" spans="2:8">
      <c r="B207" s="27"/>
      <c r="C207" s="27"/>
      <c r="D207" s="3"/>
      <c r="E207" s="3"/>
      <c r="F207" s="3"/>
      <c r="G207" s="30"/>
      <c r="H207" s="174"/>
    </row>
    <row r="208" spans="2:8">
      <c r="B208" s="27"/>
      <c r="C208" s="27"/>
      <c r="D208" s="3"/>
      <c r="E208" s="3"/>
      <c r="F208" s="3"/>
      <c r="G208" s="30"/>
      <c r="H208" s="174"/>
    </row>
    <row r="209" spans="2:8">
      <c r="B209" s="27"/>
      <c r="C209" s="27"/>
      <c r="D209" s="3"/>
      <c r="E209" s="3"/>
      <c r="F209" s="3"/>
      <c r="G209" s="30"/>
      <c r="H209" s="174"/>
    </row>
    <row r="210" spans="2:8">
      <c r="B210" s="27"/>
      <c r="C210" s="27"/>
      <c r="D210" s="3"/>
      <c r="E210" s="3"/>
      <c r="F210" s="3"/>
      <c r="G210" s="30"/>
      <c r="H210" s="174"/>
    </row>
    <row r="211" spans="2:8">
      <c r="B211" s="27"/>
      <c r="C211" s="27"/>
      <c r="D211" s="3"/>
      <c r="E211" s="3"/>
      <c r="F211" s="3"/>
      <c r="G211" s="30"/>
      <c r="H211" s="174"/>
    </row>
    <row r="212" spans="2:8">
      <c r="B212" s="27"/>
      <c r="C212" s="27"/>
      <c r="D212" s="3"/>
      <c r="E212" s="3"/>
      <c r="F212" s="3"/>
      <c r="G212" s="30"/>
      <c r="H212" s="174"/>
    </row>
    <row r="213" spans="2:8">
      <c r="B213" s="27"/>
      <c r="C213" s="27"/>
      <c r="D213" s="3"/>
      <c r="E213" s="3"/>
      <c r="F213" s="3"/>
      <c r="G213" s="30"/>
      <c r="H213" s="174"/>
    </row>
    <row r="214" spans="2:8">
      <c r="B214" s="27"/>
      <c r="C214" s="27"/>
      <c r="D214" s="3"/>
      <c r="E214" s="3"/>
      <c r="F214" s="3"/>
      <c r="G214" s="30"/>
      <c r="H214" s="174"/>
    </row>
    <row r="215" spans="2:8">
      <c r="B215" s="27"/>
      <c r="C215" s="27"/>
      <c r="D215" s="3"/>
      <c r="E215" s="3"/>
      <c r="F215" s="3"/>
      <c r="G215" s="30"/>
      <c r="H215" s="174"/>
    </row>
    <row r="216" spans="2:8">
      <c r="B216" s="27"/>
      <c r="C216" s="27"/>
      <c r="D216" s="3"/>
      <c r="E216" s="3"/>
      <c r="F216" s="3"/>
      <c r="G216" s="30"/>
      <c r="H216" s="174"/>
    </row>
    <row r="217" spans="2:8">
      <c r="B217" s="27"/>
      <c r="C217" s="27"/>
      <c r="D217" s="3"/>
      <c r="E217" s="3"/>
      <c r="F217" s="3"/>
      <c r="G217" s="30"/>
      <c r="H217" s="174"/>
    </row>
    <row r="218" spans="2:8">
      <c r="B218" s="27"/>
      <c r="C218" s="27"/>
      <c r="D218" s="3"/>
      <c r="E218" s="3"/>
      <c r="F218" s="3"/>
      <c r="G218" s="30"/>
      <c r="H218" s="174"/>
    </row>
    <row r="219" spans="2:8">
      <c r="B219" s="27"/>
      <c r="C219" s="27"/>
      <c r="D219" s="3"/>
      <c r="E219" s="3"/>
      <c r="F219" s="3"/>
      <c r="G219" s="30"/>
      <c r="H219" s="174"/>
    </row>
    <row r="220" spans="2:8">
      <c r="B220" s="27"/>
      <c r="C220" s="27"/>
      <c r="D220" s="3"/>
      <c r="E220" s="3"/>
      <c r="F220" s="3"/>
      <c r="G220" s="30"/>
      <c r="H220" s="174"/>
    </row>
    <row r="221" spans="2:8">
      <c r="B221" s="27"/>
      <c r="C221" s="27"/>
      <c r="D221" s="3"/>
      <c r="E221" s="3"/>
      <c r="F221" s="3"/>
      <c r="G221" s="30"/>
      <c r="H221" s="174"/>
    </row>
    <row r="222" spans="2:8">
      <c r="B222" s="27"/>
      <c r="C222" s="27"/>
      <c r="D222" s="3"/>
      <c r="E222" s="3"/>
      <c r="F222" s="3"/>
      <c r="G222" s="30"/>
      <c r="H222" s="174"/>
    </row>
    <row r="223" spans="2:8">
      <c r="B223" s="27"/>
      <c r="C223" s="27"/>
      <c r="D223" s="3"/>
      <c r="E223" s="3"/>
      <c r="F223" s="3"/>
      <c r="G223" s="30"/>
      <c r="H223" s="174"/>
    </row>
    <row r="224" spans="2:8">
      <c r="B224" s="27"/>
      <c r="C224" s="27"/>
      <c r="D224" s="3"/>
      <c r="E224" s="3"/>
      <c r="F224" s="3"/>
      <c r="G224" s="30"/>
      <c r="H224" s="174"/>
    </row>
  </sheetData>
  <mergeCells count="2">
    <mergeCell ref="F1:G1"/>
    <mergeCell ref="D1:E1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5D15B3-B6EE-46DE-B7E9-3581793656EE}">
          <x14:formula1>
            <xm:f>'BASE METAS'!$B$3:$B$214</xm:f>
          </x14:formula1>
          <xm:sqref>B3:B224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57249-4B82-466B-9A64-72D72F6795D0}">
  <dimension ref="A1:C66"/>
  <sheetViews>
    <sheetView topLeftCell="A36" workbookViewId="0">
      <selection activeCell="B55" sqref="B55"/>
    </sheetView>
  </sheetViews>
  <sheetFormatPr defaultRowHeight="15"/>
  <cols>
    <col min="2" max="2" width="132" bestFit="1" customWidth="1"/>
    <col min="3" max="3" width="25.85546875" customWidth="1"/>
  </cols>
  <sheetData>
    <row r="1" spans="1:3">
      <c r="A1" s="191"/>
      <c r="B1" s="197" t="s">
        <v>2075</v>
      </c>
      <c r="C1" s="191"/>
    </row>
    <row r="2" spans="1:3">
      <c r="A2" s="191"/>
      <c r="B2" s="191" t="s">
        <v>2076</v>
      </c>
      <c r="C2" s="191"/>
    </row>
    <row r="3" spans="1:3">
      <c r="A3" s="192" t="s">
        <v>39</v>
      </c>
      <c r="B3" s="194" t="s">
        <v>41</v>
      </c>
      <c r="C3" s="191"/>
    </row>
    <row r="4" spans="1:3">
      <c r="A4" s="192" t="s">
        <v>45</v>
      </c>
      <c r="B4" s="195" t="s">
        <v>46</v>
      </c>
      <c r="C4" s="191"/>
    </row>
    <row r="5" spans="1:3">
      <c r="A5" s="192" t="s">
        <v>48</v>
      </c>
      <c r="B5" s="195" t="s">
        <v>49</v>
      </c>
      <c r="C5" s="191"/>
    </row>
    <row r="6" spans="1:3">
      <c r="A6" s="192" t="s">
        <v>51</v>
      </c>
      <c r="B6" s="195" t="s">
        <v>52</v>
      </c>
      <c r="C6" s="191"/>
    </row>
    <row r="7" spans="1:3">
      <c r="A7" s="192" t="s">
        <v>54</v>
      </c>
      <c r="B7" s="195" t="s">
        <v>2077</v>
      </c>
      <c r="C7" s="191"/>
    </row>
    <row r="8" spans="1:3">
      <c r="A8" s="192" t="s">
        <v>57</v>
      </c>
      <c r="B8" s="194" t="s">
        <v>58</v>
      </c>
      <c r="C8" s="191"/>
    </row>
    <row r="9" spans="1:3">
      <c r="A9" s="192" t="s">
        <v>61</v>
      </c>
      <c r="B9" s="194" t="s">
        <v>1430</v>
      </c>
      <c r="C9" s="191"/>
    </row>
    <row r="10" spans="1:3">
      <c r="A10" s="191" t="s">
        <v>75</v>
      </c>
      <c r="B10" s="194" t="s">
        <v>722</v>
      </c>
      <c r="C10" s="191"/>
    </row>
    <row r="11" spans="1:3">
      <c r="A11" s="192" t="s">
        <v>65</v>
      </c>
      <c r="B11" s="194" t="s">
        <v>66</v>
      </c>
      <c r="C11" s="191"/>
    </row>
    <row r="12" spans="1:3">
      <c r="A12" s="192" t="s">
        <v>70</v>
      </c>
      <c r="B12" s="194" t="s">
        <v>71</v>
      </c>
      <c r="C12" s="191"/>
    </row>
    <row r="13" spans="1:3">
      <c r="A13" s="191" t="s">
        <v>76</v>
      </c>
      <c r="B13" s="194" t="s">
        <v>743</v>
      </c>
      <c r="C13" s="191"/>
    </row>
    <row r="14" spans="1:3">
      <c r="A14" s="191" t="s">
        <v>77</v>
      </c>
      <c r="B14" s="194" t="s">
        <v>1457</v>
      </c>
      <c r="C14" s="191"/>
    </row>
    <row r="15" spans="1:3">
      <c r="A15" s="191" t="s">
        <v>78</v>
      </c>
      <c r="B15" s="194" t="s">
        <v>750</v>
      </c>
      <c r="C15" s="191" t="s">
        <v>2078</v>
      </c>
    </row>
    <row r="16" spans="1:3">
      <c r="A16" s="191" t="s">
        <v>79</v>
      </c>
      <c r="B16" s="194" t="s">
        <v>755</v>
      </c>
      <c r="C16" s="191"/>
    </row>
    <row r="17" spans="1:3" ht="30">
      <c r="A17" s="191" t="s">
        <v>80</v>
      </c>
      <c r="B17" s="194" t="s">
        <v>759</v>
      </c>
      <c r="C17" s="191"/>
    </row>
    <row r="18" spans="1:3">
      <c r="A18" s="191" t="s">
        <v>81</v>
      </c>
      <c r="B18" s="194" t="s">
        <v>762</v>
      </c>
      <c r="C18" s="191"/>
    </row>
    <row r="19" spans="1:3">
      <c r="A19" s="191"/>
      <c r="B19" s="194" t="s">
        <v>1449</v>
      </c>
      <c r="C19" s="191"/>
    </row>
    <row r="20" spans="1:3">
      <c r="A20" s="191"/>
      <c r="B20" s="194" t="s">
        <v>378</v>
      </c>
      <c r="C20" s="191"/>
    </row>
    <row r="21" spans="1:3">
      <c r="A21" s="191"/>
      <c r="B21" s="194" t="s">
        <v>1464</v>
      </c>
      <c r="C21" s="191"/>
    </row>
    <row r="22" spans="1:3">
      <c r="A22" s="191" t="s">
        <v>106</v>
      </c>
      <c r="B22" s="191" t="s">
        <v>2079</v>
      </c>
      <c r="C22" s="191"/>
    </row>
    <row r="23" spans="1:3">
      <c r="A23" s="191" t="s">
        <v>107</v>
      </c>
      <c r="B23" s="191" t="s">
        <v>1041</v>
      </c>
      <c r="C23" s="191"/>
    </row>
    <row r="24" spans="1:3">
      <c r="A24" s="191" t="s">
        <v>105</v>
      </c>
      <c r="B24" s="191" t="s">
        <v>1031</v>
      </c>
      <c r="C24" s="191"/>
    </row>
    <row r="25" spans="1:3">
      <c r="A25" s="191"/>
      <c r="B25" s="191" t="s">
        <v>1489</v>
      </c>
      <c r="C25" s="191"/>
    </row>
    <row r="26" spans="1:3">
      <c r="A26" s="191"/>
      <c r="B26" s="191" t="s">
        <v>1493</v>
      </c>
      <c r="C26" s="191"/>
    </row>
    <row r="27" spans="1:3">
      <c r="A27" s="191" t="s">
        <v>108</v>
      </c>
      <c r="B27" s="191" t="s">
        <v>1495</v>
      </c>
      <c r="C27" s="191"/>
    </row>
    <row r="28" spans="1:3">
      <c r="A28" s="191"/>
      <c r="B28" s="191" t="s">
        <v>1497</v>
      </c>
      <c r="C28" s="191"/>
    </row>
    <row r="29" spans="1:3">
      <c r="A29" s="191" t="s">
        <v>109</v>
      </c>
      <c r="B29" s="191" t="s">
        <v>1047</v>
      </c>
      <c r="C29" s="191"/>
    </row>
    <row r="30" spans="1:3">
      <c r="A30" s="191" t="s">
        <v>110</v>
      </c>
      <c r="B30" s="191" t="s">
        <v>1050</v>
      </c>
      <c r="C30" s="191"/>
    </row>
    <row r="31" spans="1:3">
      <c r="A31" s="191" t="s">
        <v>111</v>
      </c>
      <c r="B31" s="191" t="s">
        <v>1054</v>
      </c>
      <c r="C31" s="191"/>
    </row>
    <row r="32" spans="1:3">
      <c r="A32" s="191" t="s">
        <v>112</v>
      </c>
      <c r="B32" s="191" t="s">
        <v>1752</v>
      </c>
      <c r="C32" s="191"/>
    </row>
    <row r="33" spans="1:3">
      <c r="A33" s="191" t="s">
        <v>113</v>
      </c>
      <c r="B33" s="191" t="s">
        <v>1754</v>
      </c>
      <c r="C33" s="191"/>
    </row>
    <row r="34" spans="1:3">
      <c r="A34" s="191" t="s">
        <v>114</v>
      </c>
      <c r="B34" s="191" t="s">
        <v>1063</v>
      </c>
      <c r="C34" s="191"/>
    </row>
    <row r="35" spans="1:3">
      <c r="A35" s="191"/>
      <c r="B35" s="192" t="s">
        <v>1511</v>
      </c>
      <c r="C35" s="191" t="s">
        <v>2080</v>
      </c>
    </row>
    <row r="36" spans="1:3">
      <c r="A36" s="191"/>
      <c r="B36" s="192" t="s">
        <v>1067</v>
      </c>
      <c r="C36" s="191" t="s">
        <v>2080</v>
      </c>
    </row>
    <row r="37" spans="1:3">
      <c r="A37" s="191"/>
      <c r="B37" s="192" t="s">
        <v>1722</v>
      </c>
      <c r="C37" s="191" t="s">
        <v>2080</v>
      </c>
    </row>
    <row r="38" spans="1:3">
      <c r="A38" s="191"/>
      <c r="B38" s="192" t="s">
        <v>1079</v>
      </c>
      <c r="C38" s="191" t="s">
        <v>2080</v>
      </c>
    </row>
    <row r="39" spans="1:3">
      <c r="A39" s="191"/>
      <c r="B39" s="192" t="s">
        <v>1085</v>
      </c>
      <c r="C39" s="191" t="s">
        <v>2080</v>
      </c>
    </row>
    <row r="40" spans="1:3">
      <c r="A40" s="191"/>
      <c r="B40" s="192" t="s">
        <v>1090</v>
      </c>
      <c r="C40" s="191" t="s">
        <v>2080</v>
      </c>
    </row>
    <row r="41" spans="1:3">
      <c r="A41" s="191"/>
      <c r="B41" s="192" t="s">
        <v>1095</v>
      </c>
      <c r="C41" s="191" t="s">
        <v>2080</v>
      </c>
    </row>
    <row r="42" spans="1:3">
      <c r="A42" s="191"/>
      <c r="B42" s="193" t="s">
        <v>2081</v>
      </c>
      <c r="C42" s="191" t="s">
        <v>4119</v>
      </c>
    </row>
    <row r="43" spans="1:3">
      <c r="A43" s="191" t="s">
        <v>86</v>
      </c>
      <c r="B43" s="194" t="s">
        <v>2082</v>
      </c>
      <c r="C43" s="191"/>
    </row>
    <row r="44" spans="1:3">
      <c r="A44" s="191" t="s">
        <v>87</v>
      </c>
      <c r="B44" s="194" t="s">
        <v>2083</v>
      </c>
      <c r="C44" s="191"/>
    </row>
    <row r="45" spans="1:3">
      <c r="A45" s="191" t="s">
        <v>85</v>
      </c>
      <c r="B45" s="194" t="s">
        <v>415</v>
      </c>
      <c r="C45" s="191"/>
    </row>
    <row r="46" spans="1:3">
      <c r="A46" s="191" t="s">
        <v>88</v>
      </c>
      <c r="B46" s="194" t="s">
        <v>503</v>
      </c>
      <c r="C46" s="191"/>
    </row>
    <row r="47" spans="1:3" ht="30">
      <c r="A47" s="191" t="s">
        <v>83</v>
      </c>
      <c r="B47" s="194" t="s">
        <v>403</v>
      </c>
      <c r="C47" s="191"/>
    </row>
    <row r="48" spans="1:3">
      <c r="A48" s="191" t="s">
        <v>84</v>
      </c>
      <c r="B48" s="194" t="s">
        <v>1534</v>
      </c>
      <c r="C48" s="191"/>
    </row>
    <row r="49" spans="1:3">
      <c r="A49" s="191" t="s">
        <v>526</v>
      </c>
      <c r="B49" s="196" t="s">
        <v>527</v>
      </c>
      <c r="C49" s="191" t="s">
        <v>4119</v>
      </c>
    </row>
    <row r="50" spans="1:3">
      <c r="A50" s="191" t="s">
        <v>89</v>
      </c>
      <c r="B50" s="191" t="s">
        <v>552</v>
      </c>
      <c r="C50" s="191"/>
    </row>
    <row r="51" spans="1:3">
      <c r="A51" s="191" t="s">
        <v>90</v>
      </c>
      <c r="B51" s="191" t="s">
        <v>560</v>
      </c>
      <c r="C51" s="191"/>
    </row>
    <row r="52" spans="1:3">
      <c r="A52" s="191" t="s">
        <v>91</v>
      </c>
      <c r="B52" s="191" t="s">
        <v>567</v>
      </c>
      <c r="C52" s="191"/>
    </row>
    <row r="53" spans="1:3">
      <c r="A53" s="191"/>
      <c r="B53" s="193" t="s">
        <v>574</v>
      </c>
      <c r="C53" s="191" t="s">
        <v>4119</v>
      </c>
    </row>
    <row r="54" spans="1:3">
      <c r="A54" s="191"/>
      <c r="B54" s="193" t="s">
        <v>577</v>
      </c>
      <c r="C54" s="191" t="s">
        <v>4119</v>
      </c>
    </row>
    <row r="55" spans="1:3">
      <c r="A55" s="191" t="s">
        <v>94</v>
      </c>
      <c r="B55" s="191" t="s">
        <v>579</v>
      </c>
      <c r="C55" s="191"/>
    </row>
    <row r="56" spans="1:3">
      <c r="A56" s="191" t="s">
        <v>95</v>
      </c>
      <c r="B56" s="191" t="s">
        <v>583</v>
      </c>
      <c r="C56" s="191"/>
    </row>
    <row r="57" spans="1:3">
      <c r="A57" s="191"/>
      <c r="B57" s="193" t="s">
        <v>2084</v>
      </c>
      <c r="C57" s="191" t="s">
        <v>4119</v>
      </c>
    </row>
    <row r="58" spans="1:3">
      <c r="A58" s="191"/>
      <c r="B58" s="192" t="s">
        <v>2085</v>
      </c>
      <c r="C58" s="191" t="s">
        <v>2080</v>
      </c>
    </row>
    <row r="59" spans="1:3">
      <c r="A59" s="191" t="s">
        <v>97</v>
      </c>
      <c r="B59" s="191" t="s">
        <v>923</v>
      </c>
      <c r="C59" s="191"/>
    </row>
    <row r="60" spans="1:3">
      <c r="A60" s="191" t="s">
        <v>98</v>
      </c>
      <c r="B60" s="191" t="s">
        <v>931</v>
      </c>
      <c r="C60" s="191"/>
    </row>
    <row r="61" spans="1:3">
      <c r="A61" s="191" t="s">
        <v>99</v>
      </c>
      <c r="B61" s="191" t="s">
        <v>948</v>
      </c>
      <c r="C61" s="191"/>
    </row>
    <row r="62" spans="1:3">
      <c r="A62" s="191" t="s">
        <v>100</v>
      </c>
      <c r="B62" s="191" t="s">
        <v>954</v>
      </c>
      <c r="C62" s="191"/>
    </row>
    <row r="63" spans="1:3">
      <c r="A63" s="191" t="s">
        <v>101</v>
      </c>
      <c r="B63" s="191" t="s">
        <v>958</v>
      </c>
      <c r="C63" s="191"/>
    </row>
    <row r="64" spans="1:3">
      <c r="A64" s="191" t="s">
        <v>102</v>
      </c>
      <c r="B64" s="191" t="s">
        <v>964</v>
      </c>
      <c r="C64" s="191"/>
    </row>
    <row r="65" spans="1:3">
      <c r="A65" s="191" t="s">
        <v>103</v>
      </c>
      <c r="B65" s="191" t="s">
        <v>980</v>
      </c>
      <c r="C65" s="191"/>
    </row>
    <row r="66" spans="1:3">
      <c r="A66" s="191" t="s">
        <v>104</v>
      </c>
      <c r="B66" s="191" t="s">
        <v>985</v>
      </c>
      <c r="C66" s="19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95457-14CE-46B8-B3B3-54AF4C0A6876}">
  <sheetPr>
    <tabColor theme="3"/>
  </sheetPr>
  <dimension ref="A1:U52"/>
  <sheetViews>
    <sheetView showGridLines="0" workbookViewId="0"/>
  </sheetViews>
  <sheetFormatPr defaultRowHeight="15"/>
  <cols>
    <col min="1" max="1" width="9.140625" style="167"/>
    <col min="2" max="2" width="23.28515625" style="167" customWidth="1"/>
    <col min="3" max="3" width="39.5703125" style="167" customWidth="1"/>
    <col min="4" max="4" width="48.140625" style="167" customWidth="1"/>
    <col min="5" max="5" width="36.28515625" style="167" customWidth="1"/>
    <col min="6" max="6" width="31.85546875" style="167" customWidth="1"/>
    <col min="7" max="17" width="23.28515625" style="167" customWidth="1"/>
    <col min="18" max="18" width="41.140625" style="167" customWidth="1"/>
    <col min="19" max="19" width="37.28515625" style="167" customWidth="1"/>
    <col min="20" max="20" width="22" style="167" customWidth="1"/>
    <col min="21" max="21" width="30.28515625" style="167" customWidth="1"/>
    <col min="22" max="16384" width="9.140625" style="167"/>
  </cols>
  <sheetData>
    <row r="1" spans="1:21">
      <c r="A1" s="173" t="s">
        <v>12</v>
      </c>
    </row>
    <row r="2" spans="1:21" ht="51" customHeight="1">
      <c r="B2" s="164" t="s">
        <v>2086</v>
      </c>
      <c r="C2" s="164" t="s">
        <v>2087</v>
      </c>
      <c r="D2" s="164" t="s">
        <v>2088</v>
      </c>
      <c r="E2" s="164" t="s">
        <v>18</v>
      </c>
      <c r="F2" s="164" t="s">
        <v>2089</v>
      </c>
      <c r="G2" s="164" t="s">
        <v>20</v>
      </c>
      <c r="H2" s="165" t="s">
        <v>2090</v>
      </c>
      <c r="I2" s="165" t="s">
        <v>118</v>
      </c>
      <c r="J2" s="165" t="s">
        <v>119</v>
      </c>
      <c r="K2" s="165" t="s">
        <v>120</v>
      </c>
      <c r="L2" s="165" t="s">
        <v>121</v>
      </c>
      <c r="M2" s="165" t="s">
        <v>122</v>
      </c>
      <c r="N2" s="165" t="s">
        <v>123</v>
      </c>
      <c r="O2" s="164" t="s">
        <v>124</v>
      </c>
      <c r="P2" s="164" t="s">
        <v>2091</v>
      </c>
      <c r="Q2" s="164" t="s">
        <v>2092</v>
      </c>
      <c r="R2" s="164" t="s">
        <v>2093</v>
      </c>
      <c r="S2" s="164" t="s">
        <v>2094</v>
      </c>
      <c r="T2" s="164" t="s">
        <v>2095</v>
      </c>
      <c r="U2" s="164" t="s">
        <v>131</v>
      </c>
    </row>
    <row r="3" spans="1:21">
      <c r="B3" s="168" t="s">
        <v>2096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</row>
    <row r="4" spans="1:21"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</row>
    <row r="5" spans="1:21"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</row>
    <row r="6" spans="1:21"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</row>
    <row r="7" spans="1:21"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</row>
    <row r="8" spans="1:21"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</row>
    <row r="9" spans="1:21"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</row>
    <row r="10" spans="1:21"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</row>
    <row r="11" spans="1:21"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</row>
    <row r="12" spans="1:21"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</row>
    <row r="13" spans="1:21"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</row>
    <row r="14" spans="1:21"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</row>
    <row r="15" spans="1:21"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</row>
    <row r="16" spans="1:21"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</row>
    <row r="17" spans="2:21"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</row>
    <row r="18" spans="2:21"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</row>
    <row r="19" spans="2:21"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</row>
    <row r="20" spans="2:21"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</row>
    <row r="21" spans="2:21"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</row>
    <row r="22" spans="2:21"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</row>
    <row r="23" spans="2:21"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</row>
    <row r="24" spans="2:21"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</row>
    <row r="25" spans="2:21"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</row>
    <row r="26" spans="2:21"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</row>
    <row r="27" spans="2:21"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</row>
    <row r="28" spans="2:21"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</row>
    <row r="29" spans="2:21"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</row>
    <row r="30" spans="2:21"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</row>
    <row r="31" spans="2:21"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</row>
    <row r="32" spans="2:21"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</row>
    <row r="33" spans="2:21"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</row>
    <row r="34" spans="2:21"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</row>
    <row r="35" spans="2:21"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</row>
    <row r="36" spans="2:21"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</row>
    <row r="37" spans="2:21"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</row>
    <row r="38" spans="2:21"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</row>
    <row r="39" spans="2:21"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</row>
    <row r="40" spans="2:21"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</row>
    <row r="41" spans="2:21"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</row>
    <row r="42" spans="2:21"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</row>
    <row r="43" spans="2:21"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</row>
    <row r="44" spans="2:21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</row>
    <row r="45" spans="2:21"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</row>
    <row r="46" spans="2:21"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</row>
    <row r="47" spans="2:21"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</row>
    <row r="48" spans="2:21"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</row>
    <row r="49" spans="2:21"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</row>
    <row r="50" spans="2:21"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</row>
    <row r="51" spans="2:21"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</row>
    <row r="52" spans="2:21"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</row>
  </sheetData>
  <hyperlinks>
    <hyperlink ref="A1" location="MENU!A1" display="MENU" xr:uid="{0DA7994B-6D39-43F9-8EAC-6BB2C5A40493}"/>
  </hyperlink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BD11899-29A7-443E-BE75-5DF38581C674}">
          <x14:formula1>
            <xm:f>'Lista diretrizes'!$B$2:$B$14</xm:f>
          </x14:formula1>
          <xm:sqref>C3:C52</xm:sqref>
        </x14:dataValidation>
        <x14:dataValidation type="list" allowBlank="1" showInputMessage="1" showErrorMessage="1" xr:uid="{B3C906C1-17EC-4680-BFCE-92451D2E731F}">
          <x14:formula1>
            <xm:f>Lista_parametros!$B$2:$B$4</xm:f>
          </x14:formula1>
          <xm:sqref>O3:O52</xm:sqref>
        </x14:dataValidation>
        <x14:dataValidation type="list" allowBlank="1" showInputMessage="1" showErrorMessage="1" xr:uid="{2325E60D-F05E-4CF4-BC6F-C8234EBA270C}">
          <x14:formula1>
            <xm:f>Lista_parametros!$E$3:$E$5</xm:f>
          </x14:formula1>
          <xm:sqref>R3:R52</xm:sqref>
        </x14:dataValidation>
        <x14:dataValidation type="list" allowBlank="1" showInputMessage="1" showErrorMessage="1" xr:uid="{EC2B0F29-AFF3-4087-B21E-D3F94903D298}">
          <x14:formula1>
            <xm:f>Lista_parametros!$H$2:$H$18</xm:f>
          </x14:formula1>
          <xm:sqref>S3:S52</xm:sqref>
        </x14:dataValidation>
        <x14:dataValidation type="list" allowBlank="1" showInputMessage="1" showErrorMessage="1" xr:uid="{AD876805-7650-4F9E-8A95-71D6AD517BF2}">
          <x14:formula1>
            <xm:f>Lista_parametros!$J$2:$J$6</xm:f>
          </x14:formula1>
          <xm:sqref>T3:T52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MENU</vt:lpstr>
      <vt:lpstr>Alinhamento_ind_Painel PIDE</vt:lpstr>
      <vt:lpstr>Alinhamento_outros</vt:lpstr>
      <vt:lpstr>BASE_TODOS</vt:lpstr>
      <vt:lpstr>BASE_OUTROSIND</vt:lpstr>
      <vt:lpstr>Planilha2</vt:lpstr>
      <vt:lpstr>Plano de ação</vt:lpstr>
      <vt:lpstr>Conferência alinhamento_outros</vt:lpstr>
      <vt:lpstr>Novos indicadores</vt:lpstr>
      <vt:lpstr>Lista diretrizes</vt:lpstr>
      <vt:lpstr>LOA</vt:lpstr>
      <vt:lpstr>ODS</vt:lpstr>
      <vt:lpstr>Lista_parametros</vt:lpstr>
      <vt:lpstr>BASE METAS</vt:lpstr>
      <vt:lpstr>BASE UNIDADES</vt:lpstr>
      <vt:lpstr>SIGLASUNIDADES</vt:lpstr>
      <vt:lpstr>BASE_POWERBI</vt:lpstr>
      <vt:lpstr>BASE_PLANEJADOUNIDADES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Silva Barreto</dc:creator>
  <cp:keywords/>
  <dc:description/>
  <cp:lastModifiedBy>Taiza Rita Bertoldi Buzatto</cp:lastModifiedBy>
  <cp:revision/>
  <dcterms:created xsi:type="dcterms:W3CDTF">2023-06-12T12:19:56Z</dcterms:created>
  <dcterms:modified xsi:type="dcterms:W3CDTF">2023-08-16T17:43:43Z</dcterms:modified>
  <cp:category/>
  <cp:contentStatus/>
</cp:coreProperties>
</file>