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ESI INTERNO\PIDE\PIDE 2022-2027\13. Consolidação - eixos temáticos\7. Planilha final\"/>
    </mc:Choice>
  </mc:AlternateContent>
  <bookViews>
    <workbookView xWindow="0" yWindow="0" windowWidth="24000" windowHeight="9000"/>
  </bookViews>
  <sheets>
    <sheet name="Menu" sheetId="4" r:id="rId1"/>
    <sheet name="Gestão e Governança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" l="1"/>
  <c r="M13" i="2"/>
  <c r="L13" i="2"/>
  <c r="K13" i="2"/>
  <c r="J13" i="2"/>
  <c r="I13" i="2"/>
  <c r="H13" i="2"/>
  <c r="N12" i="2"/>
  <c r="M12" i="2"/>
  <c r="L12" i="2"/>
  <c r="K12" i="2"/>
  <c r="J12" i="2"/>
  <c r="I12" i="2"/>
  <c r="H12" i="2"/>
  <c r="N11" i="2"/>
  <c r="M11" i="2"/>
  <c r="L11" i="2"/>
  <c r="K11" i="2"/>
  <c r="J11" i="2"/>
  <c r="I11" i="2"/>
  <c r="H11" i="2"/>
  <c r="H8" i="2"/>
</calcChain>
</file>

<file path=xl/sharedStrings.xml><?xml version="1.0" encoding="utf-8"?>
<sst xmlns="http://schemas.openxmlformats.org/spreadsheetml/2006/main" count="272" uniqueCount="120">
  <si>
    <t>MENU</t>
  </si>
  <si>
    <t>Indicador</t>
  </si>
  <si>
    <t>Parâmetro</t>
  </si>
  <si>
    <t>[(Total de processos de riscos implantados conforme portaria )/(Total de processos de riscos definidos para a UFU)] x 100</t>
  </si>
  <si>
    <t>Quanto maior, melhor</t>
  </si>
  <si>
    <t>Diretriz 13 - Aprimorar os processos de gestão de recursos financeiros, alinhando-os à melhoria dos indicadores de desempenho institucionais.</t>
  </si>
  <si>
    <t>Obrigatório - eixo</t>
  </si>
  <si>
    <t>Diretriz 5 - Aprimorar a estrutura de governança para o planejamento, a execução e o controle contínuo dos processos administrativos.</t>
  </si>
  <si>
    <t>PROPLAD</t>
  </si>
  <si>
    <t>Opcional - eixo</t>
  </si>
  <si>
    <t>Taxa de execução orçamentária de custeio e capital</t>
  </si>
  <si>
    <t>Quanto menor, melhor</t>
  </si>
  <si>
    <t>O valor deve ser adequado às demandas</t>
  </si>
  <si>
    <t>índice médio de redução de valor nos processos licitatórios</t>
  </si>
  <si>
    <t>rp(%) = 100 * ((∑Veaj - ∑Va)/∑Veaj), onde:
∑Veaj = somatório dos valores estimados ajustados dos certames do período de avaliação;
Veaj = Ve - Vf;
Ve = valor estimado para contratação no termo de referência/projeto básico;
Vf = valor fracassado do certame(itens que não obteveram sucesso na contratação);
∑Va = somatório dos valores adjudicados nos certames do período de avaliação;</t>
  </si>
  <si>
    <t>O valor deve ser adequado aos parâmetros</t>
  </si>
  <si>
    <t>Índice de fracassos em licitações</t>
  </si>
  <si>
    <t>Taxa de itens de maturidade implantados na Ouvidoria conforme legislação vigente</t>
  </si>
  <si>
    <t>Taxa de respostas dentro do prazo legal para as manifestações recebidas no SIC</t>
  </si>
  <si>
    <t>Taxa de itens implantados para "Transparência Ativa"</t>
  </si>
  <si>
    <t>ID</t>
  </si>
  <si>
    <t>Tipo 
(Obrigatório/Opcional)</t>
  </si>
  <si>
    <t>Fórmula de cálculo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</si>
  <si>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</si>
  <si>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</si>
  <si>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</si>
  <si>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</si>
  <si>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</si>
  <si>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</si>
  <si>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</si>
  <si>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 xml:space="preserve">Vinculação com a Lei Orçamentária Anual (LOA)
</t>
  </si>
  <si>
    <t>Diretriz estratégica</t>
  </si>
  <si>
    <t>Obrigatório</t>
  </si>
  <si>
    <t>(n.º de processos organizacionais mapeados/n.º de processos organizacionais definidos para o período) x 100</t>
  </si>
  <si>
    <t>Percentual (%)</t>
  </si>
  <si>
    <t>Média. Os recursos de infraestrutura, materiais, humanos e orçamentários atuais são parcialmente suficientes para a execução da meta</t>
  </si>
  <si>
    <t>Objetivo 16</t>
  </si>
  <si>
    <t>Não se aplica</t>
  </si>
  <si>
    <t>GABIR/Comissão de Assessoramento do Comitê de Governança, Gestão de Riscos, Controles e Integridade.</t>
  </si>
  <si>
    <t>GABIR/Comitê de Governança, Gestão de Riscos, Controles e Integridade</t>
  </si>
  <si>
    <t xml:space="preserve">Taxa de implantação de processos gerenciais de risco conforme a Portaria SEI REITO 775/2018
</t>
  </si>
  <si>
    <t>Alta. Os recursos de infraestrutura, materiais, humanos e orçamentários atuais são suficientes para a execução integral da meta</t>
  </si>
  <si>
    <t>Objetivo 4</t>
  </si>
  <si>
    <t>Elevar a Taxa de execução orçamentária de custeio e capital</t>
  </si>
  <si>
    <t>Taxa de execução de restos a pagar de despesas discricionárias</t>
  </si>
  <si>
    <t>[(Valor dos restos a pagar pagos)/(Montante inscrito em restos a pagar)] x 100</t>
  </si>
  <si>
    <t>Elevar a Taxa de execução de restos a pagar</t>
  </si>
  <si>
    <t>Taxa de atendimento integral de metas do Plano Institucional de Desenvolvimento e Expansão (PIDE) com recursos orçamentários LOA</t>
  </si>
  <si>
    <t>Elevar a Taxa de atendimento integral de metas do Plano Institucional de Desenvolvimento e Expansão (PIDE)</t>
  </si>
  <si>
    <t>Baixa. Não há disponibilidade de recursos para a execução da meta</t>
  </si>
  <si>
    <t xml:space="preserve">Elevar a Taxa de execução de gastos com outros custeios (%) </t>
  </si>
  <si>
    <t>Gastos com investimentos per capita</t>
  </si>
  <si>
    <t>valor</t>
  </si>
  <si>
    <t>Índice de gastos com despesas obrigatórias (folha de pessoal e benefícios)  per capita</t>
  </si>
  <si>
    <t>Manter o Índice de gastos com despesas obrigatórias (folha de pessoal e benefícios)  per capita</t>
  </si>
  <si>
    <t>Manter o índice médio de redução de valor nos processos licitatórios</t>
  </si>
  <si>
    <t>Plano de Logística Sustentável</t>
  </si>
  <si>
    <t>(Itens fracassados / itens licitados)</t>
  </si>
  <si>
    <t>Diminuir o Índice de fracassos em licitações</t>
  </si>
  <si>
    <t xml:space="preserve">Gasto total com  despesas obrigatórias (folha de pessoal e benefícios / Discentes </t>
  </si>
  <si>
    <t>PNE - Plano Nacional de Educação</t>
  </si>
  <si>
    <t>Ouvidoria Geral</t>
  </si>
  <si>
    <t>Taxa de respostas dentro do prazo legal para as manifestações recebidas na Ouvidoria</t>
  </si>
  <si>
    <t>(Números de respostas dentro do prazo/Número total de respostas) x 100</t>
  </si>
  <si>
    <t>(Número de itens de maturidade implantados/número total de itens de maturidade ) x 100</t>
  </si>
  <si>
    <t>(Números de respostas do SIC dentro do prazo/Número total  de respostas) x 100</t>
  </si>
  <si>
    <t>Outro(s)</t>
  </si>
  <si>
    <t>(Número de itens implantados para "transpar/número total de itens) x 100</t>
  </si>
  <si>
    <t>Taxa de processos organizacionais mapeados  pelas unidades administrativas e acadêmicas</t>
  </si>
  <si>
    <t xml:space="preserve">Taxa de processos organizacionais mapeados pelo Comitê de Governança, Gestão de Riscos, Controles e Integridade </t>
  </si>
  <si>
    <t>[(n.º de processos organizacionais  mapeados conforme portaria do Comitê de Governança, Gestão de Riscos, Controles e Integridade  /n.º de processos definidos para o período)] x 100</t>
  </si>
  <si>
    <t>Descrição da meta</t>
  </si>
  <si>
    <t>GG01</t>
  </si>
  <si>
    <t>GG02</t>
  </si>
  <si>
    <t>GG03</t>
  </si>
  <si>
    <t>GG04</t>
  </si>
  <si>
    <t>GG05</t>
  </si>
  <si>
    <t>GG06</t>
  </si>
  <si>
    <t>GG07</t>
  </si>
  <si>
    <t>GG08</t>
  </si>
  <si>
    <t>GG09</t>
  </si>
  <si>
    <t>GG10</t>
  </si>
  <si>
    <t>GG11</t>
  </si>
  <si>
    <t>GG12</t>
  </si>
  <si>
    <t>GG13</t>
  </si>
  <si>
    <t>GG14</t>
  </si>
  <si>
    <t>GG15</t>
  </si>
  <si>
    <t>GG16</t>
  </si>
  <si>
    <t>Unidade de medida</t>
  </si>
  <si>
    <t>Fonte de recursos orçamentários</t>
  </si>
  <si>
    <t>Orçamentário</t>
  </si>
  <si>
    <t>Autoavaliação</t>
  </si>
  <si>
    <t>Vinculação com ODS - Objetivos do Desenvolvimento Sustentável</t>
  </si>
  <si>
    <t>Objetivo 4 e 16</t>
  </si>
  <si>
    <t>ENDES - Estratégia Nacional de Desenvolvimento Econômico e Social, Plano de integridade da UFU</t>
  </si>
  <si>
    <t xml:space="preserve">ENDES - Estratégia Nacional de Desenvolvimento Econômico e Social, Plano de integridade da UFU </t>
  </si>
  <si>
    <t xml:space="preserve">Unidade responsável </t>
  </si>
  <si>
    <t>Outros planos</t>
  </si>
  <si>
    <r>
      <t xml:space="preserve">Gastos de despesas discricionárias (custeios) </t>
    </r>
    <r>
      <rPr>
        <i/>
        <sz val="10"/>
        <color theme="1"/>
        <rFont val="Arial"/>
        <family val="2"/>
      </rPr>
      <t>per capita</t>
    </r>
  </si>
  <si>
    <t>Elevar a taxa de implantação de processos gerenciais de risco conforme a Portaria SEI REITO 775/2018</t>
  </si>
  <si>
    <t>Elevar a taxa de processos gerenciais mapeados conforme a Portaria SEI REITO 775/2018</t>
  </si>
  <si>
    <t>Elevar a taxa de processos organizacionais mapeados</t>
  </si>
  <si>
    <t>Manter a taxa de respostas  dentro do prazo legal para as manifestações recebidas na Ouvidoria</t>
  </si>
  <si>
    <t>Elevar a taxa de itens de maturidade implantados na Ouvidoria conforme legislação vigente</t>
  </si>
  <si>
    <t>Manter a taxa de respostas dentro do prazo legal para as manifestações recebidas no SIC</t>
  </si>
  <si>
    <t>Elevar a taxa de itens implantados para "Transparência Ativa"</t>
  </si>
  <si>
    <t>[(Volume de recursos executados(EMPENHADO)/(Limite disponibilizado)] x 100</t>
  </si>
  <si>
    <t>(Qtd. Metas do PIDE atendidas integralmente no ano com recursos orçamentários LOA/Total de metas do PIDE previstas para o ano) x 100</t>
  </si>
  <si>
    <t xml:space="preserve">Taxa de execução de gastos com outros custeios (%) </t>
  </si>
  <si>
    <r>
      <t>Gastos executados com outros custeios (LOA + descentralizações)/Gastos planejados com outros custeios previstos na LOA</t>
    </r>
    <r>
      <rPr>
        <u/>
        <sz val="10"/>
        <color theme="1"/>
        <rFont val="Arial"/>
        <family val="2"/>
      </rPr>
      <t/>
    </r>
  </si>
  <si>
    <t>Gasto total com custeio do ano / ( Docentes + Técnicos Administrativos + Terceirizados + Discentes )</t>
  </si>
  <si>
    <t>Manter o Índice de gastos de despesas discricionárias (custeios) per capita</t>
  </si>
  <si>
    <t>Manter o Índice de gastos com investimentos per capita</t>
  </si>
  <si>
    <t>Gasto total com investimentos do ano / ( Docentes + Técnicos Administrativos + Terceirizados + Discentes )</t>
  </si>
  <si>
    <t>EIXO GESTÃO E GOVERNANÇA</t>
  </si>
  <si>
    <t>Indicadores</t>
  </si>
  <si>
    <t>Taxa de implantação de processos gerenciais de risco conforme a Portaria SEI REITO 775/2018</t>
  </si>
  <si>
    <t>Taxa de processos organizacionais mapeados pelo Comitê de Governança, Gestão de Riscos, Controles e Integridade</t>
  </si>
  <si>
    <t>Gastos de despesas discricionárias (custeios) per capita</t>
  </si>
  <si>
    <t>Índice médio de redução de valor nos processos licitatórios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</si>
</sst>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37">
    <xf numFmtId="0" fontId="0" fillId="0" borderId="0" xfId="0"/>
    <xf numFmtId="0" fontId="2" fillId="0" borderId="0" xfId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/>
    <xf numFmtId="0" fontId="1" fillId="0" borderId="0" xfId="0" applyFont="1"/>
    <xf numFmtId="0" fontId="1" fillId="0" borderId="0" xfId="0" applyFont="1" applyBorder="1"/>
    <xf numFmtId="0" fontId="7" fillId="0" borderId="0" xfId="0" applyFont="1" applyBorder="1"/>
    <xf numFmtId="0" fontId="2" fillId="0" borderId="0" xfId="1" applyBorder="1" applyAlignment="1">
      <alignment vertical="center"/>
    </xf>
    <xf numFmtId="0" fontId="11" fillId="6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</cellXfs>
  <cellStyles count="4">
    <cellStyle name="Hiperlink" xfId="1" builtinId="8"/>
    <cellStyle name="Normal" xfId="0" builtinId="0"/>
    <cellStyle name="Normal 2" xfId="3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</xdr:colOff>
      <xdr:row>1</xdr:row>
      <xdr:rowOff>142875</xdr:rowOff>
    </xdr:from>
    <xdr:to>
      <xdr:col>8</xdr:col>
      <xdr:colOff>444500</xdr:colOff>
      <xdr:row>7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BE23CE-BB31-4C95-AD47-2F413E2C88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992" b="26255"/>
        <a:stretch/>
      </xdr:blipFill>
      <xdr:spPr>
        <a:xfrm>
          <a:off x="2628899" y="333375"/>
          <a:ext cx="3530601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FU_remoto\PIDE\PIDE%202022\Planejamento%20PROPLAD\DIR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FU_remoto\PIDE\PIDE%202022\Planejamento%20PROPLAD\DIRC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fufs\proplad\Diesi\DIESI%20INTERNO\PIDE\PIDE%202022-2027\13.%20Consolida&#231;&#227;o%20-%20eixos%20tem&#225;ticos\2.%20Recebidas%20dos%20eixos%20-%20originais\Gest&#227;o%20e%20GOV\PROPL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fufs\proplad\Diesi\DIESI%20INTERNO\PIDE\PIDE%202022-2027\13.%20Consolida&#231;&#227;o%20-%20eixos%20tem&#225;ticos\2.%20Recebidas%20dos%20eixos%20-%20originais\Gest&#227;o%20e%20GOV\OUVIDOR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fufs\proplad\Diesi\DIESI%20INTERNO\PIDE\PIDE%202022-2027\13.%20Consolida&#231;&#227;o%20-%20eixos%20tem&#225;ticos\2.%20Recebidas%20dos%20eixos%20-%20originais\Gest&#227;o%20e%20GOV\GA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."/>
      <sheetName val="GESTÃO PESSOAS"/>
      <sheetName val="GESTÃO E GOV"/>
      <sheetName val="INTERN. E INTERINSTIT."/>
      <sheetName val="INFRA_Demandas"/>
      <sheetName val="TIC_Demandas"/>
      <sheetName val="Metas"/>
      <sheetName val="PROPOSTAS"/>
      <sheetName val="IDENTIDADE ESTRATÉGICA"/>
      <sheetName val="ODS"/>
      <sheetName val="LOA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."/>
      <sheetName val="GESTÃO PESSOAS"/>
      <sheetName val="GESTÃO E GOV"/>
      <sheetName val="INTERN. E INTERINSTIT."/>
      <sheetName val="INFRA_Demandas"/>
      <sheetName val="TIC_Demandas"/>
      <sheetName val="Metas"/>
      <sheetName val="PROPOSTAS"/>
      <sheetName val="IDENTIDADE ESTRATÉGICA"/>
      <sheetName val="ODS"/>
      <sheetName val="LOA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."/>
      <sheetName val="processos_proplad"/>
      <sheetName val="GESTÃO PESSOAS"/>
      <sheetName val="cap e qualidade vida"/>
      <sheetName val="qualificação"/>
      <sheetName val="GESTÃO E GOV"/>
      <sheetName val="INTERN. E INTERINSTIT."/>
      <sheetName val="INFRA_Demandas"/>
      <sheetName val="infra_proplad"/>
      <sheetName val="TIC_Demandas"/>
      <sheetName val="Metas"/>
      <sheetName val="TIC_proplad"/>
      <sheetName val="_PROPOSTAS"/>
      <sheetName val="PROPOSTAS"/>
      <sheetName val="IDENTIDADE ESTRATÉGICA"/>
      <sheetName val="ODS"/>
      <sheetName val="LOA"/>
      <sheetName val="Planilha2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"/>
      <sheetName val="GESTÃO PESSOAS"/>
      <sheetName val="INTERN. E INTERINSTIT."/>
      <sheetName val="INFRA_Demandas"/>
      <sheetName val="TIC_Demandas"/>
      <sheetName val="PROPOSTAS"/>
      <sheetName val="IDENTIDADE ESTRATÉGICA"/>
      <sheetName val="ODS"/>
      <sheetName val="LOA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"/>
      <sheetName val="GESTÃO PESSOAS"/>
      <sheetName val="INTERN. E INTERINSTIT."/>
      <sheetName val="INFRA_Demandas"/>
      <sheetName val="TIC_Demandas"/>
      <sheetName val="PROPOSTAS"/>
      <sheetName val="IDENTIDADE ESTRATÉGICA"/>
      <sheetName val="ODS"/>
      <sheetName val="LOA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workbookViewId="0"/>
  </sheetViews>
  <sheetFormatPr defaultColWidth="0" defaultRowHeight="15" zeroHeight="1" x14ac:dyDescent="0.25"/>
  <cols>
    <col min="1" max="1" width="5" customWidth="1"/>
    <col min="2" max="2" width="6.42578125" style="25" customWidth="1"/>
    <col min="3" max="6" width="9.140625" customWidth="1"/>
    <col min="7" max="7" width="16.140625" customWidth="1"/>
    <col min="8" max="8" width="21.5703125" customWidth="1"/>
    <col min="9" max="9" width="9.140625" customWidth="1"/>
    <col min="10" max="10" width="21.85546875" customWidth="1"/>
    <col min="11" max="11" width="14.7109375" customWidth="1"/>
    <col min="12" max="12" width="5.7109375" customWidth="1"/>
    <col min="13" max="16384" width="9.140625" hidden="1"/>
  </cols>
  <sheetData>
    <row r="1" spans="2:12" x14ac:dyDescent="0.25"/>
    <row r="2" spans="2:12" x14ac:dyDescent="0.25">
      <c r="B2" s="26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x14ac:dyDescent="0.25">
      <c r="B3" s="26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x14ac:dyDescent="0.25">
      <c r="B4" s="26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2:12" x14ac:dyDescent="0.25">
      <c r="B5" s="26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2:12" x14ac:dyDescent="0.25">
      <c r="B6" s="26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x14ac:dyDescent="0.25"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2" x14ac:dyDescent="0.25">
      <c r="B8" s="26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2" x14ac:dyDescent="0.25">
      <c r="B9" s="26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x14ac:dyDescent="0.25">
      <c r="B10" s="32" t="s">
        <v>114</v>
      </c>
      <c r="C10" s="33"/>
      <c r="D10" s="33"/>
      <c r="E10" s="33"/>
      <c r="F10" s="33"/>
      <c r="G10" s="33"/>
      <c r="H10" s="33"/>
      <c r="I10" s="33"/>
      <c r="J10" s="33"/>
      <c r="K10" s="34"/>
      <c r="L10" s="19"/>
    </row>
    <row r="11" spans="2:12" x14ac:dyDescent="0.25">
      <c r="B11" s="27"/>
      <c r="C11" s="20"/>
      <c r="D11" s="20"/>
      <c r="E11" s="20"/>
      <c r="F11" s="20"/>
      <c r="G11" s="20"/>
      <c r="H11" s="20"/>
      <c r="I11" s="20"/>
      <c r="J11" s="20"/>
      <c r="K11" s="20"/>
      <c r="L11" s="19"/>
    </row>
    <row r="12" spans="2:12" x14ac:dyDescent="0.25">
      <c r="B12" s="27"/>
      <c r="C12" s="28" t="s">
        <v>115</v>
      </c>
      <c r="D12" s="20"/>
      <c r="E12" s="20"/>
      <c r="F12" s="20"/>
      <c r="G12" s="20"/>
      <c r="H12" s="20"/>
      <c r="I12" s="20"/>
      <c r="J12" s="20"/>
      <c r="K12" s="20"/>
      <c r="L12" s="19"/>
    </row>
    <row r="13" spans="2:12" x14ac:dyDescent="0.25">
      <c r="B13" s="27" t="s">
        <v>72</v>
      </c>
      <c r="C13" s="31" t="s">
        <v>116</v>
      </c>
      <c r="D13" s="31"/>
      <c r="E13" s="31"/>
      <c r="F13" s="31"/>
      <c r="G13" s="31"/>
      <c r="H13" s="31"/>
      <c r="I13" s="31"/>
      <c r="J13" s="31"/>
      <c r="K13" s="31"/>
      <c r="L13" s="19"/>
    </row>
    <row r="14" spans="2:12" x14ac:dyDescent="0.25">
      <c r="B14" s="27" t="s">
        <v>73</v>
      </c>
      <c r="C14" s="31" t="s">
        <v>117</v>
      </c>
      <c r="D14" s="31"/>
      <c r="E14" s="31"/>
      <c r="F14" s="31"/>
      <c r="G14" s="31"/>
      <c r="H14" s="31"/>
      <c r="I14" s="31"/>
      <c r="J14" s="31"/>
      <c r="K14" s="31"/>
      <c r="L14" s="19"/>
    </row>
    <row r="15" spans="2:12" x14ac:dyDescent="0.25">
      <c r="B15" s="27" t="s">
        <v>74</v>
      </c>
      <c r="C15" s="31" t="s">
        <v>68</v>
      </c>
      <c r="D15" s="31"/>
      <c r="E15" s="31"/>
      <c r="F15" s="31"/>
      <c r="G15" s="31"/>
      <c r="H15" s="31"/>
      <c r="I15" s="31"/>
      <c r="J15" s="31"/>
      <c r="K15" s="31"/>
      <c r="L15" s="19"/>
    </row>
    <row r="16" spans="2:12" x14ac:dyDescent="0.25">
      <c r="B16" s="27" t="s">
        <v>75</v>
      </c>
      <c r="C16" s="31" t="s">
        <v>10</v>
      </c>
      <c r="D16" s="31"/>
      <c r="E16" s="31"/>
      <c r="F16" s="31"/>
      <c r="G16" s="31"/>
      <c r="H16" s="31"/>
      <c r="I16" s="31"/>
      <c r="J16" s="31"/>
      <c r="K16" s="31"/>
      <c r="L16" s="19"/>
    </row>
    <row r="17" spans="2:12" x14ac:dyDescent="0.25">
      <c r="B17" s="27" t="s">
        <v>76</v>
      </c>
      <c r="C17" s="31" t="s">
        <v>44</v>
      </c>
      <c r="D17" s="31"/>
      <c r="E17" s="31"/>
      <c r="F17" s="31"/>
      <c r="G17" s="31"/>
      <c r="H17" s="31"/>
      <c r="I17" s="31"/>
      <c r="J17" s="31"/>
      <c r="K17" s="31"/>
      <c r="L17" s="19"/>
    </row>
    <row r="18" spans="2:12" x14ac:dyDescent="0.25">
      <c r="B18" s="27" t="s">
        <v>77</v>
      </c>
      <c r="C18" s="31" t="s">
        <v>47</v>
      </c>
      <c r="D18" s="31"/>
      <c r="E18" s="31"/>
      <c r="F18" s="31"/>
      <c r="G18" s="31"/>
      <c r="H18" s="31"/>
      <c r="I18" s="31"/>
      <c r="J18" s="31"/>
      <c r="K18" s="31"/>
      <c r="L18" s="19"/>
    </row>
    <row r="19" spans="2:12" x14ac:dyDescent="0.25">
      <c r="B19" s="27" t="s">
        <v>78</v>
      </c>
      <c r="C19" s="31" t="s">
        <v>108</v>
      </c>
      <c r="D19" s="31"/>
      <c r="E19" s="31"/>
      <c r="F19" s="31"/>
      <c r="G19" s="31"/>
      <c r="H19" s="31"/>
      <c r="I19" s="31"/>
      <c r="J19" s="31"/>
      <c r="K19" s="31"/>
      <c r="L19" s="19"/>
    </row>
    <row r="20" spans="2:12" x14ac:dyDescent="0.25">
      <c r="B20" s="27" t="s">
        <v>79</v>
      </c>
      <c r="C20" s="31" t="s">
        <v>118</v>
      </c>
      <c r="D20" s="31"/>
      <c r="E20" s="31"/>
      <c r="F20" s="31"/>
      <c r="G20" s="31"/>
      <c r="H20" s="31"/>
      <c r="I20" s="31"/>
      <c r="J20" s="31"/>
      <c r="K20" s="31"/>
      <c r="L20" s="19"/>
    </row>
    <row r="21" spans="2:12" x14ac:dyDescent="0.25">
      <c r="B21" s="27" t="s">
        <v>80</v>
      </c>
      <c r="C21" s="31" t="s">
        <v>51</v>
      </c>
      <c r="D21" s="31"/>
      <c r="E21" s="31"/>
      <c r="F21" s="31"/>
      <c r="G21" s="31"/>
      <c r="H21" s="31"/>
      <c r="I21" s="31"/>
      <c r="J21" s="31"/>
      <c r="K21" s="31"/>
      <c r="L21" s="19"/>
    </row>
    <row r="22" spans="2:12" x14ac:dyDescent="0.25">
      <c r="B22" s="27" t="s">
        <v>81</v>
      </c>
      <c r="C22" s="31" t="s">
        <v>53</v>
      </c>
      <c r="D22" s="31"/>
      <c r="E22" s="31"/>
      <c r="F22" s="31"/>
      <c r="G22" s="31"/>
      <c r="H22" s="31"/>
      <c r="I22" s="31"/>
      <c r="J22" s="31"/>
      <c r="K22" s="31"/>
      <c r="L22" s="19"/>
    </row>
    <row r="23" spans="2:12" x14ac:dyDescent="0.25">
      <c r="B23" s="27" t="s">
        <v>82</v>
      </c>
      <c r="C23" s="31" t="s">
        <v>119</v>
      </c>
      <c r="D23" s="31"/>
      <c r="E23" s="31"/>
      <c r="F23" s="31"/>
      <c r="G23" s="31"/>
      <c r="H23" s="31"/>
      <c r="I23" s="31"/>
      <c r="J23" s="31"/>
      <c r="K23" s="31"/>
      <c r="L23" s="19"/>
    </row>
    <row r="24" spans="2:12" x14ac:dyDescent="0.25">
      <c r="B24" s="27" t="s">
        <v>83</v>
      </c>
      <c r="C24" s="31" t="s">
        <v>16</v>
      </c>
      <c r="D24" s="31"/>
      <c r="E24" s="31"/>
      <c r="F24" s="31"/>
      <c r="G24" s="31"/>
      <c r="H24" s="31"/>
      <c r="I24" s="31"/>
      <c r="J24" s="31"/>
      <c r="K24" s="31"/>
      <c r="L24" s="19"/>
    </row>
    <row r="25" spans="2:12" x14ac:dyDescent="0.25">
      <c r="B25" s="27" t="s">
        <v>84</v>
      </c>
      <c r="C25" s="31" t="s">
        <v>62</v>
      </c>
      <c r="D25" s="31"/>
      <c r="E25" s="31"/>
      <c r="F25" s="31"/>
      <c r="G25" s="31"/>
      <c r="H25" s="31"/>
      <c r="I25" s="31"/>
      <c r="J25" s="31"/>
      <c r="K25" s="31"/>
      <c r="L25" s="19"/>
    </row>
    <row r="26" spans="2:12" x14ac:dyDescent="0.25">
      <c r="B26" s="27" t="s">
        <v>85</v>
      </c>
      <c r="C26" s="31" t="s">
        <v>17</v>
      </c>
      <c r="D26" s="31"/>
      <c r="E26" s="31"/>
      <c r="F26" s="31"/>
      <c r="G26" s="31"/>
      <c r="H26" s="31"/>
      <c r="I26" s="31"/>
      <c r="J26" s="31"/>
      <c r="K26" s="31"/>
      <c r="L26" s="19"/>
    </row>
    <row r="27" spans="2:12" x14ac:dyDescent="0.25">
      <c r="B27" s="27" t="s">
        <v>86</v>
      </c>
      <c r="C27" s="31" t="s">
        <v>18</v>
      </c>
      <c r="D27" s="31"/>
      <c r="E27" s="31"/>
      <c r="F27" s="31"/>
      <c r="G27" s="31"/>
      <c r="H27" s="31"/>
      <c r="I27" s="31"/>
      <c r="J27" s="31"/>
      <c r="K27" s="31"/>
      <c r="L27" s="19"/>
    </row>
    <row r="28" spans="2:12" x14ac:dyDescent="0.25">
      <c r="B28" s="27" t="s">
        <v>87</v>
      </c>
      <c r="C28" s="29" t="s">
        <v>19</v>
      </c>
      <c r="D28" s="29"/>
      <c r="E28" s="29"/>
      <c r="F28" s="29"/>
      <c r="G28" s="29"/>
      <c r="H28" s="29"/>
      <c r="I28" s="29"/>
      <c r="J28" s="29"/>
      <c r="K28" s="29"/>
      <c r="L28" s="23"/>
    </row>
    <row r="29" spans="2:12" x14ac:dyDescent="0.25">
      <c r="B29" s="27"/>
      <c r="C29" s="30"/>
      <c r="D29" s="30"/>
      <c r="E29" s="30"/>
      <c r="F29" s="30"/>
      <c r="G29" s="30"/>
      <c r="H29" s="30"/>
      <c r="I29" s="30"/>
      <c r="J29" s="30"/>
      <c r="K29" s="30"/>
      <c r="L29" s="23"/>
    </row>
    <row r="30" spans="2:12" hidden="1" x14ac:dyDescent="0.25">
      <c r="B30" s="27"/>
      <c r="C30" s="30"/>
      <c r="D30" s="30"/>
      <c r="E30" s="30"/>
      <c r="F30" s="30"/>
      <c r="G30" s="30"/>
      <c r="H30" s="30"/>
      <c r="I30" s="30"/>
      <c r="J30" s="30"/>
      <c r="K30" s="30"/>
      <c r="L30" s="23"/>
    </row>
    <row r="31" spans="2:12" hidden="1" x14ac:dyDescent="0.25">
      <c r="B31" s="27"/>
      <c r="C31" s="30"/>
      <c r="D31" s="30"/>
      <c r="E31" s="30"/>
      <c r="F31" s="30"/>
      <c r="G31" s="30"/>
      <c r="H31" s="30"/>
      <c r="I31" s="30"/>
      <c r="J31" s="30"/>
      <c r="K31" s="30"/>
      <c r="L31" s="23"/>
    </row>
    <row r="32" spans="2:12" hidden="1" x14ac:dyDescent="0.25">
      <c r="B32" s="27"/>
      <c r="C32" s="30"/>
      <c r="D32" s="30"/>
      <c r="E32" s="30"/>
      <c r="F32" s="30"/>
      <c r="G32" s="30"/>
      <c r="H32" s="30"/>
      <c r="I32" s="30"/>
      <c r="J32" s="30"/>
      <c r="K32" s="30"/>
      <c r="L32" s="23"/>
    </row>
    <row r="33" spans="2:12" hidden="1" x14ac:dyDescent="0.25"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3"/>
    </row>
    <row r="34" spans="2:12" hidden="1" x14ac:dyDescent="0.25">
      <c r="B34" s="21"/>
      <c r="C34" s="30"/>
      <c r="D34" s="30"/>
      <c r="E34" s="30"/>
      <c r="F34" s="30"/>
      <c r="G34" s="30"/>
      <c r="H34" s="30"/>
      <c r="I34" s="30"/>
      <c r="J34" s="30"/>
      <c r="K34" s="30"/>
      <c r="L34" s="23"/>
    </row>
    <row r="35" spans="2:12" hidden="1" x14ac:dyDescent="0.25">
      <c r="B35" s="26"/>
      <c r="C35" s="24"/>
      <c r="D35" s="24"/>
      <c r="E35" s="24"/>
      <c r="F35" s="24"/>
      <c r="G35" s="24"/>
      <c r="H35" s="24"/>
      <c r="I35" s="24"/>
      <c r="J35" s="24"/>
      <c r="K35" s="24"/>
      <c r="L35" s="19"/>
    </row>
    <row r="36" spans="2:12" hidden="1" x14ac:dyDescent="0.25"/>
    <row r="37" spans="2:12" hidden="1" x14ac:dyDescent="0.25"/>
    <row r="38" spans="2:12" hidden="1" x14ac:dyDescent="0.25"/>
  </sheetData>
  <mergeCells count="22">
    <mergeCell ref="B10:K10"/>
    <mergeCell ref="C26:K26"/>
    <mergeCell ref="C27:K27"/>
    <mergeCell ref="C34:K34"/>
    <mergeCell ref="C14:K14"/>
    <mergeCell ref="C15:K15"/>
    <mergeCell ref="C16:K16"/>
    <mergeCell ref="C17:K17"/>
    <mergeCell ref="C18:K18"/>
    <mergeCell ref="C19:K19"/>
    <mergeCell ref="C20:K20"/>
    <mergeCell ref="C21:K21"/>
    <mergeCell ref="C13:K13"/>
    <mergeCell ref="C22:K22"/>
    <mergeCell ref="C23:K23"/>
    <mergeCell ref="C24:K24"/>
    <mergeCell ref="C25:K25"/>
    <mergeCell ref="C28:K28"/>
    <mergeCell ref="C29:K29"/>
    <mergeCell ref="C30:K30"/>
    <mergeCell ref="C31:K31"/>
    <mergeCell ref="C32:K32"/>
  </mergeCells>
  <hyperlinks>
    <hyperlink ref="C12" location="'Gestão e Governança'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showGridLines="0" zoomScale="90" zoomScaleNormal="90" workbookViewId="0"/>
  </sheetViews>
  <sheetFormatPr defaultRowHeight="15" x14ac:dyDescent="0.25"/>
  <cols>
    <col min="1" max="1" width="9.140625" style="2"/>
    <col min="2" max="2" width="6.5703125" style="2" customWidth="1"/>
    <col min="3" max="3" width="42.7109375" style="2" customWidth="1"/>
    <col min="4" max="4" width="35.5703125" style="2" customWidth="1"/>
    <col min="5" max="5" width="45.42578125" style="2" customWidth="1"/>
    <col min="6" max="6" width="36.85546875" style="2" customWidth="1"/>
    <col min="7" max="15" width="21.5703125" style="2" customWidth="1"/>
    <col min="16" max="20" width="28.5703125" style="2" customWidth="1"/>
    <col min="21" max="21" width="21.5703125" style="2" customWidth="1"/>
    <col min="22" max="22" width="28.5703125" style="2" customWidth="1"/>
    <col min="23" max="23" width="9.140625" style="3"/>
  </cols>
  <sheetData>
    <row r="1" spans="1:22" x14ac:dyDescent="0.25">
      <c r="A1" s="1" t="s">
        <v>0</v>
      </c>
    </row>
    <row r="3" spans="1:22" ht="38.25" x14ac:dyDescent="0.25">
      <c r="B3" s="4" t="s">
        <v>20</v>
      </c>
      <c r="C3" s="4" t="s">
        <v>31</v>
      </c>
      <c r="D3" s="4" t="s">
        <v>1</v>
      </c>
      <c r="E3" s="4" t="s">
        <v>22</v>
      </c>
      <c r="F3" s="4" t="s">
        <v>71</v>
      </c>
      <c r="G3" s="4" t="s">
        <v>88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4" t="s">
        <v>2</v>
      </c>
      <c r="P3" s="4" t="s">
        <v>30</v>
      </c>
      <c r="Q3" s="4" t="s">
        <v>89</v>
      </c>
      <c r="R3" s="4" t="s">
        <v>91</v>
      </c>
      <c r="S3" s="4" t="s">
        <v>92</v>
      </c>
      <c r="T3" s="4" t="s">
        <v>97</v>
      </c>
      <c r="U3" s="4" t="s">
        <v>21</v>
      </c>
      <c r="V3" s="4" t="s">
        <v>96</v>
      </c>
    </row>
    <row r="4" spans="1:22" ht="63.75" x14ac:dyDescent="0.25">
      <c r="B4" s="6" t="s">
        <v>72</v>
      </c>
      <c r="C4" s="7" t="s">
        <v>7</v>
      </c>
      <c r="D4" s="7" t="s">
        <v>40</v>
      </c>
      <c r="E4" s="7" t="s">
        <v>3</v>
      </c>
      <c r="F4" s="8" t="s">
        <v>99</v>
      </c>
      <c r="G4" s="7" t="s">
        <v>34</v>
      </c>
      <c r="H4" s="35">
        <v>10</v>
      </c>
      <c r="I4" s="35">
        <v>27</v>
      </c>
      <c r="J4" s="35">
        <v>40</v>
      </c>
      <c r="K4" s="35">
        <v>57</v>
      </c>
      <c r="L4" s="35">
        <v>70</v>
      </c>
      <c r="M4" s="35">
        <v>87</v>
      </c>
      <c r="N4" s="35">
        <v>100</v>
      </c>
      <c r="O4" s="7" t="s">
        <v>4</v>
      </c>
      <c r="P4" s="7" t="s">
        <v>37</v>
      </c>
      <c r="Q4" s="7" t="s">
        <v>90</v>
      </c>
      <c r="R4" s="8" t="s">
        <v>35</v>
      </c>
      <c r="S4" s="8" t="s">
        <v>36</v>
      </c>
      <c r="T4" s="8" t="s">
        <v>94</v>
      </c>
      <c r="U4" s="7" t="s">
        <v>32</v>
      </c>
      <c r="V4" s="8" t="s">
        <v>39</v>
      </c>
    </row>
    <row r="5" spans="1:22" ht="63.75" x14ac:dyDescent="0.25">
      <c r="B5" s="6" t="s">
        <v>73</v>
      </c>
      <c r="C5" s="15" t="s">
        <v>7</v>
      </c>
      <c r="D5" s="15" t="s">
        <v>69</v>
      </c>
      <c r="E5" s="15" t="s">
        <v>70</v>
      </c>
      <c r="F5" s="16" t="s">
        <v>100</v>
      </c>
      <c r="G5" s="15" t="s">
        <v>34</v>
      </c>
      <c r="H5" s="36">
        <v>10</v>
      </c>
      <c r="I5" s="36">
        <v>27</v>
      </c>
      <c r="J5" s="36">
        <v>40</v>
      </c>
      <c r="K5" s="36">
        <v>57</v>
      </c>
      <c r="L5" s="36">
        <v>70</v>
      </c>
      <c r="M5" s="36">
        <v>87</v>
      </c>
      <c r="N5" s="36">
        <v>100</v>
      </c>
      <c r="O5" s="15" t="s">
        <v>4</v>
      </c>
      <c r="P5" s="15" t="s">
        <v>37</v>
      </c>
      <c r="Q5" s="15" t="s">
        <v>90</v>
      </c>
      <c r="R5" s="16" t="s">
        <v>35</v>
      </c>
      <c r="S5" s="16" t="s">
        <v>36</v>
      </c>
      <c r="T5" s="16" t="s">
        <v>94</v>
      </c>
      <c r="U5" s="15" t="s">
        <v>32</v>
      </c>
      <c r="V5" s="16" t="s">
        <v>39</v>
      </c>
    </row>
    <row r="6" spans="1:22" ht="63.75" x14ac:dyDescent="0.25">
      <c r="B6" s="6" t="s">
        <v>74</v>
      </c>
      <c r="C6" s="15" t="s">
        <v>7</v>
      </c>
      <c r="D6" s="15" t="s">
        <v>68</v>
      </c>
      <c r="E6" s="15" t="s">
        <v>33</v>
      </c>
      <c r="F6" s="16" t="s">
        <v>101</v>
      </c>
      <c r="G6" s="15" t="s">
        <v>34</v>
      </c>
      <c r="H6" s="17">
        <v>16.899999999999999</v>
      </c>
      <c r="I6" s="17">
        <v>27.03</v>
      </c>
      <c r="J6" s="17">
        <v>32.380000000000003</v>
      </c>
      <c r="K6" s="17">
        <v>38.130000000000003</v>
      </c>
      <c r="L6" s="17">
        <v>43.78</v>
      </c>
      <c r="M6" s="17">
        <v>48.9</v>
      </c>
      <c r="N6" s="17">
        <v>54.21</v>
      </c>
      <c r="O6" s="15" t="s">
        <v>4</v>
      </c>
      <c r="P6" s="15" t="s">
        <v>37</v>
      </c>
      <c r="Q6" s="15" t="s">
        <v>90</v>
      </c>
      <c r="R6" s="16" t="s">
        <v>35</v>
      </c>
      <c r="S6" s="16" t="s">
        <v>36</v>
      </c>
      <c r="T6" s="16" t="s">
        <v>95</v>
      </c>
      <c r="U6" s="15" t="s">
        <v>32</v>
      </c>
      <c r="V6" s="16" t="s">
        <v>38</v>
      </c>
    </row>
    <row r="7" spans="1:22" ht="63.75" x14ac:dyDescent="0.25">
      <c r="B7" s="6" t="s">
        <v>75</v>
      </c>
      <c r="C7" s="7" t="s">
        <v>5</v>
      </c>
      <c r="D7" s="9" t="s">
        <v>10</v>
      </c>
      <c r="E7" s="7" t="s">
        <v>106</v>
      </c>
      <c r="F7" s="8" t="s">
        <v>43</v>
      </c>
      <c r="G7" s="7" t="s">
        <v>34</v>
      </c>
      <c r="H7" s="8">
        <v>99</v>
      </c>
      <c r="I7" s="8">
        <v>100</v>
      </c>
      <c r="J7" s="8">
        <v>100</v>
      </c>
      <c r="K7" s="8">
        <v>100</v>
      </c>
      <c r="L7" s="8">
        <v>100</v>
      </c>
      <c r="M7" s="8">
        <v>100</v>
      </c>
      <c r="N7" s="8">
        <v>100</v>
      </c>
      <c r="O7" s="7" t="s">
        <v>4</v>
      </c>
      <c r="P7" s="7" t="s">
        <v>37</v>
      </c>
      <c r="Q7" s="7" t="s">
        <v>90</v>
      </c>
      <c r="R7" s="8" t="s">
        <v>41</v>
      </c>
      <c r="S7" s="8" t="s">
        <v>42</v>
      </c>
      <c r="T7" s="8"/>
      <c r="U7" s="7" t="s">
        <v>6</v>
      </c>
      <c r="V7" s="7" t="s">
        <v>8</v>
      </c>
    </row>
    <row r="8" spans="1:22" ht="63.75" x14ac:dyDescent="0.25">
      <c r="B8" s="6" t="s">
        <v>76</v>
      </c>
      <c r="C8" s="7" t="s">
        <v>5</v>
      </c>
      <c r="D8" s="9" t="s">
        <v>44</v>
      </c>
      <c r="E8" s="7" t="s">
        <v>45</v>
      </c>
      <c r="F8" s="8" t="s">
        <v>46</v>
      </c>
      <c r="G8" s="7" t="s">
        <v>34</v>
      </c>
      <c r="H8" s="10">
        <f>((29775864.54)/(29775864.54+7539395.92))*100</f>
        <v>79.795408561915735</v>
      </c>
      <c r="I8" s="8">
        <v>80</v>
      </c>
      <c r="J8" s="8">
        <v>82</v>
      </c>
      <c r="K8" s="8">
        <v>84</v>
      </c>
      <c r="L8" s="8">
        <v>86</v>
      </c>
      <c r="M8" s="8">
        <v>88</v>
      </c>
      <c r="N8" s="8">
        <v>90</v>
      </c>
      <c r="O8" s="7" t="s">
        <v>4</v>
      </c>
      <c r="P8" s="7" t="s">
        <v>37</v>
      </c>
      <c r="Q8" s="7" t="s">
        <v>90</v>
      </c>
      <c r="R8" s="8" t="s">
        <v>41</v>
      </c>
      <c r="S8" s="8" t="s">
        <v>42</v>
      </c>
      <c r="T8" s="8"/>
      <c r="U8" s="7" t="s">
        <v>6</v>
      </c>
      <c r="V8" s="7" t="s">
        <v>8</v>
      </c>
    </row>
    <row r="9" spans="1:22" ht="63.75" x14ac:dyDescent="0.25">
      <c r="B9" s="6" t="s">
        <v>77</v>
      </c>
      <c r="C9" s="9" t="s">
        <v>7</v>
      </c>
      <c r="D9" s="9" t="s">
        <v>47</v>
      </c>
      <c r="E9" s="9" t="s">
        <v>107</v>
      </c>
      <c r="F9" s="11" t="s">
        <v>48</v>
      </c>
      <c r="G9" s="9" t="s">
        <v>34</v>
      </c>
      <c r="H9" s="18">
        <v>33</v>
      </c>
      <c r="I9" s="11">
        <v>38</v>
      </c>
      <c r="J9" s="11">
        <v>43</v>
      </c>
      <c r="K9" s="11">
        <v>48</v>
      </c>
      <c r="L9" s="11">
        <v>53</v>
      </c>
      <c r="M9" s="11">
        <v>58</v>
      </c>
      <c r="N9" s="11">
        <v>63</v>
      </c>
      <c r="O9" s="9" t="s">
        <v>4</v>
      </c>
      <c r="P9" s="9" t="s">
        <v>37</v>
      </c>
      <c r="Q9" s="7" t="s">
        <v>90</v>
      </c>
      <c r="R9" s="11" t="s">
        <v>35</v>
      </c>
      <c r="S9" s="11" t="s">
        <v>42</v>
      </c>
      <c r="T9" s="11"/>
      <c r="U9" s="9" t="s">
        <v>6</v>
      </c>
      <c r="V9" s="9" t="s">
        <v>8</v>
      </c>
    </row>
    <row r="10" spans="1:22" ht="63.75" x14ac:dyDescent="0.25">
      <c r="B10" s="6" t="s">
        <v>78</v>
      </c>
      <c r="C10" s="7" t="s">
        <v>5</v>
      </c>
      <c r="D10" s="7" t="s">
        <v>108</v>
      </c>
      <c r="E10" s="7" t="s">
        <v>109</v>
      </c>
      <c r="F10" s="8" t="s">
        <v>50</v>
      </c>
      <c r="G10" s="7" t="s">
        <v>34</v>
      </c>
      <c r="H10" s="8">
        <v>128</v>
      </c>
      <c r="I10" s="8">
        <v>140</v>
      </c>
      <c r="J10" s="8">
        <v>140</v>
      </c>
      <c r="K10" s="8">
        <v>140</v>
      </c>
      <c r="L10" s="8">
        <v>140</v>
      </c>
      <c r="M10" s="8">
        <v>140</v>
      </c>
      <c r="N10" s="8">
        <v>140</v>
      </c>
      <c r="O10" s="7" t="s">
        <v>12</v>
      </c>
      <c r="P10" s="7" t="s">
        <v>37</v>
      </c>
      <c r="Q10" s="7" t="s">
        <v>90</v>
      </c>
      <c r="R10" s="8" t="s">
        <v>35</v>
      </c>
      <c r="S10" s="8" t="s">
        <v>42</v>
      </c>
      <c r="T10" s="8"/>
      <c r="U10" s="7" t="s">
        <v>9</v>
      </c>
      <c r="V10" s="7" t="s">
        <v>8</v>
      </c>
    </row>
    <row r="11" spans="1:22" ht="63.75" x14ac:dyDescent="0.25">
      <c r="B11" s="6" t="s">
        <v>79</v>
      </c>
      <c r="C11" s="7" t="s">
        <v>5</v>
      </c>
      <c r="D11" s="7" t="s">
        <v>98</v>
      </c>
      <c r="E11" s="7" t="s">
        <v>110</v>
      </c>
      <c r="F11" s="8" t="s">
        <v>111</v>
      </c>
      <c r="G11" s="7" t="s">
        <v>52</v>
      </c>
      <c r="H11" s="12">
        <f>135714570.68/69573</f>
        <v>1950.6787213430498</v>
      </c>
      <c r="I11" s="12">
        <f t="shared" ref="I11:N11" si="0">135714570.68/69573</f>
        <v>1950.6787213430498</v>
      </c>
      <c r="J11" s="12">
        <f t="shared" si="0"/>
        <v>1950.6787213430498</v>
      </c>
      <c r="K11" s="12">
        <f t="shared" si="0"/>
        <v>1950.6787213430498</v>
      </c>
      <c r="L11" s="12">
        <f t="shared" si="0"/>
        <v>1950.6787213430498</v>
      </c>
      <c r="M11" s="12">
        <f t="shared" si="0"/>
        <v>1950.6787213430498</v>
      </c>
      <c r="N11" s="12">
        <f t="shared" si="0"/>
        <v>1950.6787213430498</v>
      </c>
      <c r="O11" s="7" t="s">
        <v>12</v>
      </c>
      <c r="P11" s="7" t="s">
        <v>37</v>
      </c>
      <c r="Q11" s="7" t="s">
        <v>90</v>
      </c>
      <c r="R11" s="8" t="s">
        <v>35</v>
      </c>
      <c r="S11" s="8" t="s">
        <v>42</v>
      </c>
      <c r="T11" s="8"/>
      <c r="U11" s="7" t="s">
        <v>6</v>
      </c>
      <c r="V11" s="7" t="s">
        <v>8</v>
      </c>
    </row>
    <row r="12" spans="1:22" ht="63.75" x14ac:dyDescent="0.25">
      <c r="B12" s="6" t="s">
        <v>80</v>
      </c>
      <c r="C12" s="7" t="s">
        <v>5</v>
      </c>
      <c r="D12" s="7" t="s">
        <v>51</v>
      </c>
      <c r="E12" s="7" t="s">
        <v>113</v>
      </c>
      <c r="F12" s="8" t="s">
        <v>112</v>
      </c>
      <c r="G12" s="7" t="s">
        <v>52</v>
      </c>
      <c r="H12" s="12">
        <f>5599898.76/69573</f>
        <v>80.489539907722815</v>
      </c>
      <c r="I12" s="12">
        <f t="shared" ref="I12:N12" si="1">5599898.76/69573</f>
        <v>80.489539907722815</v>
      </c>
      <c r="J12" s="12">
        <f t="shared" si="1"/>
        <v>80.489539907722815</v>
      </c>
      <c r="K12" s="12">
        <f t="shared" si="1"/>
        <v>80.489539907722815</v>
      </c>
      <c r="L12" s="12">
        <f t="shared" si="1"/>
        <v>80.489539907722815</v>
      </c>
      <c r="M12" s="12">
        <f t="shared" si="1"/>
        <v>80.489539907722815</v>
      </c>
      <c r="N12" s="12">
        <f t="shared" si="1"/>
        <v>80.489539907722815</v>
      </c>
      <c r="O12" s="7" t="s">
        <v>12</v>
      </c>
      <c r="P12" s="7" t="s">
        <v>37</v>
      </c>
      <c r="Q12" s="7" t="s">
        <v>90</v>
      </c>
      <c r="R12" s="8" t="s">
        <v>35</v>
      </c>
      <c r="S12" s="8" t="s">
        <v>42</v>
      </c>
      <c r="T12" s="8"/>
      <c r="U12" s="7" t="s">
        <v>6</v>
      </c>
      <c r="V12" s="7" t="s">
        <v>8</v>
      </c>
    </row>
    <row r="13" spans="1:22" ht="63.75" x14ac:dyDescent="0.25">
      <c r="B13" s="6" t="s">
        <v>81</v>
      </c>
      <c r="C13" s="7" t="s">
        <v>5</v>
      </c>
      <c r="D13" s="7" t="s">
        <v>53</v>
      </c>
      <c r="E13" s="7" t="s">
        <v>59</v>
      </c>
      <c r="F13" s="8" t="s">
        <v>54</v>
      </c>
      <c r="G13" s="7" t="s">
        <v>52</v>
      </c>
      <c r="H13" s="12">
        <f>861762152.23/31563</f>
        <v>27302.922796628965</v>
      </c>
      <c r="I13" s="12">
        <f t="shared" ref="I13:N13" si="2">861762152.23/31563</f>
        <v>27302.922796628965</v>
      </c>
      <c r="J13" s="12">
        <f t="shared" si="2"/>
        <v>27302.922796628965</v>
      </c>
      <c r="K13" s="12">
        <f t="shared" si="2"/>
        <v>27302.922796628965</v>
      </c>
      <c r="L13" s="12">
        <f t="shared" si="2"/>
        <v>27302.922796628965</v>
      </c>
      <c r="M13" s="12">
        <f t="shared" si="2"/>
        <v>27302.922796628965</v>
      </c>
      <c r="N13" s="12">
        <f t="shared" si="2"/>
        <v>27302.922796628965</v>
      </c>
      <c r="O13" s="7" t="s">
        <v>12</v>
      </c>
      <c r="P13" s="7" t="s">
        <v>37</v>
      </c>
      <c r="Q13" s="7" t="s">
        <v>90</v>
      </c>
      <c r="R13" s="8" t="s">
        <v>35</v>
      </c>
      <c r="S13" s="8" t="s">
        <v>42</v>
      </c>
      <c r="T13" s="8"/>
      <c r="U13" s="7" t="s">
        <v>6</v>
      </c>
      <c r="V13" s="7" t="s">
        <v>8</v>
      </c>
    </row>
    <row r="14" spans="1:22" ht="171" customHeight="1" x14ac:dyDescent="0.25">
      <c r="B14" s="6" t="s">
        <v>82</v>
      </c>
      <c r="C14" s="7" t="s">
        <v>5</v>
      </c>
      <c r="D14" s="7" t="s">
        <v>13</v>
      </c>
      <c r="E14" s="7" t="s">
        <v>14</v>
      </c>
      <c r="F14" s="8" t="s">
        <v>55</v>
      </c>
      <c r="G14" s="7" t="s">
        <v>34</v>
      </c>
      <c r="H14" s="8">
        <v>25.46</v>
      </c>
      <c r="I14" s="8">
        <v>25</v>
      </c>
      <c r="J14" s="8">
        <v>25</v>
      </c>
      <c r="K14" s="8">
        <v>25</v>
      </c>
      <c r="L14" s="8">
        <v>25</v>
      </c>
      <c r="M14" s="8">
        <v>25</v>
      </c>
      <c r="N14" s="8">
        <v>25</v>
      </c>
      <c r="O14" s="13" t="s">
        <v>15</v>
      </c>
      <c r="P14" s="7" t="s">
        <v>37</v>
      </c>
      <c r="Q14" s="7" t="s">
        <v>90</v>
      </c>
      <c r="R14" s="8" t="s">
        <v>35</v>
      </c>
      <c r="S14" s="8" t="s">
        <v>42</v>
      </c>
      <c r="T14" s="8" t="s">
        <v>56</v>
      </c>
      <c r="U14" s="7" t="s">
        <v>6</v>
      </c>
      <c r="V14" s="7" t="s">
        <v>8</v>
      </c>
    </row>
    <row r="15" spans="1:22" ht="71.25" customHeight="1" x14ac:dyDescent="0.25">
      <c r="B15" s="6" t="s">
        <v>83</v>
      </c>
      <c r="C15" s="7" t="s">
        <v>5</v>
      </c>
      <c r="D15" s="7" t="s">
        <v>16</v>
      </c>
      <c r="E15" s="7" t="s">
        <v>57</v>
      </c>
      <c r="F15" s="8" t="s">
        <v>58</v>
      </c>
      <c r="G15" s="7" t="s">
        <v>34</v>
      </c>
      <c r="H15" s="8">
        <v>37.06</v>
      </c>
      <c r="I15" s="8">
        <v>30</v>
      </c>
      <c r="J15" s="8">
        <v>25</v>
      </c>
      <c r="K15" s="8">
        <v>20</v>
      </c>
      <c r="L15" s="8">
        <v>20</v>
      </c>
      <c r="M15" s="8">
        <v>15</v>
      </c>
      <c r="N15" s="8">
        <v>10</v>
      </c>
      <c r="O15" s="7" t="s">
        <v>11</v>
      </c>
      <c r="P15" s="7" t="s">
        <v>37</v>
      </c>
      <c r="Q15" s="7" t="s">
        <v>90</v>
      </c>
      <c r="R15" s="8" t="s">
        <v>49</v>
      </c>
      <c r="S15" s="8" t="s">
        <v>42</v>
      </c>
      <c r="T15" s="8" t="s">
        <v>56</v>
      </c>
      <c r="U15" s="7" t="s">
        <v>6</v>
      </c>
      <c r="V15" s="7" t="s">
        <v>8</v>
      </c>
    </row>
    <row r="16" spans="1:22" ht="63.75" x14ac:dyDescent="0.25">
      <c r="B16" s="6" t="s">
        <v>84</v>
      </c>
      <c r="C16" s="7" t="s">
        <v>7</v>
      </c>
      <c r="D16" s="13" t="s">
        <v>62</v>
      </c>
      <c r="E16" s="14" t="s">
        <v>63</v>
      </c>
      <c r="F16" s="8" t="s">
        <v>102</v>
      </c>
      <c r="G16" s="7" t="s">
        <v>34</v>
      </c>
      <c r="H16" s="8">
        <v>98</v>
      </c>
      <c r="I16" s="8">
        <v>98</v>
      </c>
      <c r="J16" s="8">
        <v>98</v>
      </c>
      <c r="K16" s="8">
        <v>98</v>
      </c>
      <c r="L16" s="8">
        <v>98</v>
      </c>
      <c r="M16" s="8">
        <v>98</v>
      </c>
      <c r="N16" s="8">
        <v>98</v>
      </c>
      <c r="O16" s="14" t="s">
        <v>4</v>
      </c>
      <c r="P16" s="7" t="s">
        <v>37</v>
      </c>
      <c r="Q16" s="7" t="s">
        <v>90</v>
      </c>
      <c r="R16" s="8" t="s">
        <v>41</v>
      </c>
      <c r="S16" s="8" t="s">
        <v>93</v>
      </c>
      <c r="T16" s="8" t="s">
        <v>60</v>
      </c>
      <c r="U16" s="7" t="s">
        <v>32</v>
      </c>
      <c r="V16" s="8" t="s">
        <v>61</v>
      </c>
    </row>
    <row r="17" spans="2:22" ht="38.25" x14ac:dyDescent="0.25">
      <c r="B17" s="6" t="s">
        <v>85</v>
      </c>
      <c r="C17" s="7" t="s">
        <v>7</v>
      </c>
      <c r="D17" s="13" t="s">
        <v>17</v>
      </c>
      <c r="E17" s="14" t="s">
        <v>64</v>
      </c>
      <c r="F17" s="8" t="s">
        <v>103</v>
      </c>
      <c r="G17" s="7" t="s">
        <v>34</v>
      </c>
      <c r="H17" s="8">
        <v>34</v>
      </c>
      <c r="I17" s="8">
        <v>40</v>
      </c>
      <c r="J17" s="8">
        <v>50</v>
      </c>
      <c r="K17" s="8">
        <v>55</v>
      </c>
      <c r="L17" s="8">
        <v>60</v>
      </c>
      <c r="M17" s="8">
        <v>65</v>
      </c>
      <c r="N17" s="8">
        <v>70</v>
      </c>
      <c r="O17" s="14" t="s">
        <v>4</v>
      </c>
      <c r="P17" s="7" t="s">
        <v>37</v>
      </c>
      <c r="Q17" s="7" t="s">
        <v>90</v>
      </c>
      <c r="R17" s="8" t="s">
        <v>49</v>
      </c>
      <c r="S17" s="8" t="s">
        <v>93</v>
      </c>
      <c r="T17" s="8" t="s">
        <v>60</v>
      </c>
      <c r="U17" s="7" t="s">
        <v>32</v>
      </c>
      <c r="V17" s="8"/>
    </row>
    <row r="18" spans="2:22" ht="63.75" x14ac:dyDescent="0.25">
      <c r="B18" s="6" t="s">
        <v>86</v>
      </c>
      <c r="C18" s="7" t="s">
        <v>7</v>
      </c>
      <c r="D18" s="13" t="s">
        <v>18</v>
      </c>
      <c r="E18" s="14" t="s">
        <v>65</v>
      </c>
      <c r="F18" s="8" t="s">
        <v>104</v>
      </c>
      <c r="G18" s="7" t="s">
        <v>34</v>
      </c>
      <c r="H18" s="8">
        <v>100</v>
      </c>
      <c r="I18" s="8">
        <v>100</v>
      </c>
      <c r="J18" s="8">
        <v>100</v>
      </c>
      <c r="K18" s="8">
        <v>100</v>
      </c>
      <c r="L18" s="8">
        <v>100</v>
      </c>
      <c r="M18" s="8">
        <v>100</v>
      </c>
      <c r="N18" s="8">
        <v>100</v>
      </c>
      <c r="O18" s="14" t="s">
        <v>4</v>
      </c>
      <c r="P18" s="7" t="s">
        <v>37</v>
      </c>
      <c r="Q18" s="7" t="s">
        <v>90</v>
      </c>
      <c r="R18" s="8" t="s">
        <v>35</v>
      </c>
      <c r="S18" s="8" t="s">
        <v>93</v>
      </c>
      <c r="T18" s="8" t="s">
        <v>66</v>
      </c>
      <c r="U18" s="7" t="s">
        <v>32</v>
      </c>
      <c r="V18" s="8" t="s">
        <v>61</v>
      </c>
    </row>
    <row r="19" spans="2:22" ht="63.75" x14ac:dyDescent="0.25">
      <c r="B19" s="6" t="s">
        <v>87</v>
      </c>
      <c r="C19" s="7" t="s">
        <v>7</v>
      </c>
      <c r="D19" s="13" t="s">
        <v>19</v>
      </c>
      <c r="E19" s="14" t="s">
        <v>67</v>
      </c>
      <c r="F19" s="8" t="s">
        <v>105</v>
      </c>
      <c r="G19" s="7" t="s">
        <v>34</v>
      </c>
      <c r="H19" s="8">
        <v>32</v>
      </c>
      <c r="I19" s="8">
        <v>40</v>
      </c>
      <c r="J19" s="8">
        <v>50</v>
      </c>
      <c r="K19" s="8">
        <v>60</v>
      </c>
      <c r="L19" s="8">
        <v>70</v>
      </c>
      <c r="M19" s="8">
        <v>80</v>
      </c>
      <c r="N19" s="8">
        <v>90</v>
      </c>
      <c r="O19" s="14" t="s">
        <v>4</v>
      </c>
      <c r="P19" s="7" t="s">
        <v>37</v>
      </c>
      <c r="Q19" s="7" t="s">
        <v>90</v>
      </c>
      <c r="R19" s="8" t="s">
        <v>35</v>
      </c>
      <c r="S19" s="8" t="s">
        <v>93</v>
      </c>
      <c r="T19" s="8" t="s">
        <v>66</v>
      </c>
      <c r="U19" s="7" t="s">
        <v>32</v>
      </c>
      <c r="V19" s="8" t="s">
        <v>61</v>
      </c>
    </row>
  </sheetData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'F:\UFU_remoto\PIDE\PIDE 2022\Planejamento PROPLAD\[DIROR.xlsx]Listas_ob'!#REF!</xm:f>
          </x14:formula1>
          <xm:sqref>C10:C13 R7 C7 R10:R13</xm:sqref>
        </x14:dataValidation>
        <x14:dataValidation type="list" allowBlank="1" showInputMessage="1" showErrorMessage="1">
          <x14:formula1>
            <xm:f>'F:\UFU_remoto\PIDE\PIDE 2022\Planejamento PROPLAD\[DIRCIL.xlsx]Listas_ob'!#REF!</xm:f>
          </x14:formula1>
          <xm:sqref>C14:C15 R14:R15 R8 C8</xm:sqref>
        </x14:dataValidation>
        <x14:dataValidation type="list" allowBlank="1" showInputMessage="1" showErrorMessage="1">
          <x14:formula1>
            <xm:f>'\\ufufs\proplad\Diesi\DIESI INTERNO\PIDE\PIDE 2022-2027\13. Consolidação - eixos temáticos\2. Recebidas dos eixos - originais\Gestão e GOV\[PROPLAD.xlsx]Listas_ob'!#REF!</xm:f>
          </x14:formula1>
          <xm:sqref>C9 R9</xm:sqref>
        </x14:dataValidation>
        <x14:dataValidation type="list" allowBlank="1" showInputMessage="1" showErrorMessage="1">
          <x14:formula1>
            <xm:f>'\\ufufs\proplad\Diesi\DIESI INTERNO\PIDE\PIDE 2022-2027\13. Consolidação - eixos temáticos\2. Recebidas dos eixos - originais\Gestão e GOV\[OUVIDORIA.xlsx]Listas_ob'!#REF!</xm:f>
          </x14:formula1>
          <xm:sqref>C16:C19 R16:R19</xm:sqref>
        </x14:dataValidation>
        <x14:dataValidation type="list" allowBlank="1" showInputMessage="1" showErrorMessage="1">
          <x14:formula1>
            <xm:f>'\\ufufs\proplad\Diesi\DIESI INTERNO\PIDE\PIDE 2022-2027\13. Consolidação - eixos temáticos\2. Recebidas dos eixos - originais\Gestão e GOV\[GABIR.xlsx]Listas_ob'!#REF!</xm:f>
          </x14:formula1>
          <xm:sqref>C4:C6 R6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Menu</vt:lpstr>
      <vt:lpstr>Gestão e Governança</vt:lpstr>
    </vt:vector>
  </TitlesOfParts>
  <Company>Universidade Federal de Uberlândia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Taiza Rita Bertoldi Buzatto</dc:creator>
  <cp:lastModifiedBy>Adriana dos Reis Patriarca</cp:lastModifiedBy>
  <dcterms:created xsi:type="dcterms:W3CDTF">2021-12-14T12:23:39Z</dcterms:created>
  <dcterms:modified xsi:type="dcterms:W3CDTF">2021-12-27T13:47:50Z</dcterms:modified>
</cp:coreProperties>
</file>